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9045" activeTab="1"/>
  </bookViews>
  <sheets>
    <sheet name="Summary" sheetId="4" r:id="rId1"/>
    <sheet name="Detail Budget" sheetId="5" r:id="rId2"/>
    <sheet name="Sheet1" sheetId="7" r:id="rId3"/>
    <sheet name="Sheet2" sheetId="6" r:id="rId4"/>
    <sheet name="Sheet3" sheetId="1" r:id="rId5"/>
  </sheets>
  <calcPr calcId="152511"/>
</workbook>
</file>

<file path=xl/calcChain.xml><?xml version="1.0" encoding="utf-8"?>
<calcChain xmlns="http://schemas.openxmlformats.org/spreadsheetml/2006/main">
  <c r="K2332" i="5" l="1"/>
  <c r="H2332" i="5"/>
  <c r="E2332" i="5"/>
  <c r="K2330" i="5"/>
  <c r="I2330" i="5"/>
  <c r="G2330" i="5"/>
  <c r="G2331" i="5" s="1"/>
  <c r="F2330" i="5"/>
  <c r="F2331" i="5" s="1"/>
  <c r="C2330" i="5"/>
  <c r="K2329" i="5"/>
  <c r="H2329" i="5"/>
  <c r="E2329" i="5"/>
  <c r="J2327" i="5"/>
  <c r="J2331" i="5" s="1"/>
  <c r="I2327" i="5"/>
  <c r="H2327" i="5"/>
  <c r="D2327" i="5"/>
  <c r="C2327" i="5"/>
  <c r="E2327" i="5" s="1"/>
  <c r="K2326" i="5"/>
  <c r="H2326" i="5"/>
  <c r="E2326" i="5"/>
  <c r="K2325" i="5"/>
  <c r="H2325" i="5"/>
  <c r="E2325" i="5"/>
  <c r="K2324" i="5"/>
  <c r="H2324" i="5"/>
  <c r="E2324" i="5"/>
  <c r="K2323" i="5"/>
  <c r="H2323" i="5"/>
  <c r="E2323" i="5"/>
  <c r="K2322" i="5"/>
  <c r="H2322" i="5"/>
  <c r="E2322" i="5"/>
  <c r="K2321" i="5"/>
  <c r="H2321" i="5"/>
  <c r="E2321" i="5"/>
  <c r="K2320" i="5"/>
  <c r="H2320" i="5"/>
  <c r="E2320" i="5"/>
  <c r="K2319" i="5"/>
  <c r="H2319" i="5"/>
  <c r="E2319" i="5"/>
  <c r="K2318" i="5"/>
  <c r="H2318" i="5"/>
  <c r="E2318" i="5"/>
  <c r="K2317" i="5"/>
  <c r="H2317" i="5"/>
  <c r="E2317" i="5"/>
  <c r="I2315" i="5"/>
  <c r="K2315" i="5" s="1"/>
  <c r="H2315" i="5"/>
  <c r="E2315" i="5"/>
  <c r="C2315" i="5"/>
  <c r="K2314" i="5"/>
  <c r="H2314" i="5"/>
  <c r="E2314" i="5"/>
  <c r="I2312" i="5"/>
  <c r="K2312" i="5" s="1"/>
  <c r="H2312" i="5"/>
  <c r="C2312" i="5"/>
  <c r="E2312" i="5" s="1"/>
  <c r="K2311" i="5"/>
  <c r="H2311" i="5"/>
  <c r="E2311" i="5"/>
  <c r="K2310" i="5"/>
  <c r="H2310" i="5"/>
  <c r="E2310" i="5"/>
  <c r="I2308" i="5"/>
  <c r="K2308" i="5" s="1"/>
  <c r="H2308" i="5"/>
  <c r="C2308" i="5"/>
  <c r="E2308" i="5" s="1"/>
  <c r="K2307" i="5"/>
  <c r="H2307" i="5"/>
  <c r="E2307" i="5"/>
  <c r="K2306" i="5"/>
  <c r="H2306" i="5"/>
  <c r="E2306" i="5"/>
  <c r="I2304" i="5"/>
  <c r="K2304" i="5" s="1"/>
  <c r="H2304" i="5"/>
  <c r="C2304" i="5"/>
  <c r="E2304" i="5" s="1"/>
  <c r="K2303" i="5"/>
  <c r="K2302" i="5"/>
  <c r="H2302" i="5"/>
  <c r="E2302" i="5"/>
  <c r="J2300" i="5"/>
  <c r="I2300" i="5"/>
  <c r="H2300" i="5"/>
  <c r="C2300" i="5"/>
  <c r="E2300" i="5" s="1"/>
  <c r="K2299" i="5"/>
  <c r="K2300" i="5" s="1"/>
  <c r="H2299" i="5"/>
  <c r="E2299" i="5"/>
  <c r="I2297" i="5"/>
  <c r="K2297" i="5" s="1"/>
  <c r="H2297" i="5"/>
  <c r="C2297" i="5"/>
  <c r="E2297" i="5" s="1"/>
  <c r="K2296" i="5"/>
  <c r="H2296" i="5"/>
  <c r="E2296" i="5"/>
  <c r="K2295" i="5"/>
  <c r="H2295" i="5"/>
  <c r="E2295" i="5"/>
  <c r="K2294" i="5"/>
  <c r="H2294" i="5"/>
  <c r="E2294" i="5"/>
  <c r="K2293" i="5"/>
  <c r="H2293" i="5"/>
  <c r="E2293" i="5"/>
  <c r="J2291" i="5"/>
  <c r="I2291" i="5"/>
  <c r="K2291" i="5" s="1"/>
  <c r="H2291" i="5"/>
  <c r="D2291" i="5"/>
  <c r="C2291" i="5"/>
  <c r="K2290" i="5"/>
  <c r="H2290" i="5"/>
  <c r="E2290" i="5"/>
  <c r="K2289" i="5"/>
  <c r="H2289" i="5"/>
  <c r="E2289" i="5"/>
  <c r="K2288" i="5"/>
  <c r="H2288" i="5"/>
  <c r="E2288" i="5"/>
  <c r="K2287" i="5"/>
  <c r="H2287" i="5"/>
  <c r="E2287" i="5"/>
  <c r="K2286" i="5"/>
  <c r="H2286" i="5"/>
  <c r="E2286" i="5"/>
  <c r="K2285" i="5"/>
  <c r="H2285" i="5"/>
  <c r="E2285" i="5"/>
  <c r="K2284" i="5"/>
  <c r="H2284" i="5"/>
  <c r="E2284" i="5"/>
  <c r="I2282" i="5"/>
  <c r="K2282" i="5" s="1"/>
  <c r="H2282" i="5"/>
  <c r="C2282" i="5"/>
  <c r="E2282" i="5" s="1"/>
  <c r="K2281" i="5"/>
  <c r="H2281" i="5"/>
  <c r="E2281" i="5"/>
  <c r="I2279" i="5"/>
  <c r="K2279" i="5" s="1"/>
  <c r="H2279" i="5"/>
  <c r="C2279" i="5"/>
  <c r="E2279" i="5" s="1"/>
  <c r="K2278" i="5"/>
  <c r="H2278" i="5"/>
  <c r="E2278" i="5"/>
  <c r="G2274" i="5"/>
  <c r="F2274" i="5"/>
  <c r="J2273" i="5"/>
  <c r="I2273" i="5"/>
  <c r="H2273" i="5"/>
  <c r="E2273" i="5"/>
  <c r="K2272" i="5"/>
  <c r="H2272" i="5"/>
  <c r="E2272" i="5"/>
  <c r="K2271" i="5"/>
  <c r="H2271" i="5"/>
  <c r="E2271" i="5"/>
  <c r="K2270" i="5"/>
  <c r="H2270" i="5"/>
  <c r="E2270" i="5"/>
  <c r="K2269" i="5"/>
  <c r="H2269" i="5"/>
  <c r="E2269" i="5"/>
  <c r="I2267" i="5"/>
  <c r="K2267" i="5" s="1"/>
  <c r="H2267" i="5"/>
  <c r="E2267" i="5"/>
  <c r="C2267" i="5"/>
  <c r="K2266" i="5"/>
  <c r="H2266" i="5"/>
  <c r="E2266" i="5"/>
  <c r="K2265" i="5"/>
  <c r="H2265" i="5"/>
  <c r="E2265" i="5"/>
  <c r="K2264" i="5"/>
  <c r="H2264" i="5"/>
  <c r="I2262" i="5"/>
  <c r="K2262" i="5" s="1"/>
  <c r="H2262" i="5"/>
  <c r="C2262" i="5"/>
  <c r="E2262" i="5" s="1"/>
  <c r="K2261" i="5"/>
  <c r="H2261" i="5"/>
  <c r="E2261" i="5"/>
  <c r="I2259" i="5"/>
  <c r="K2259" i="5" s="1"/>
  <c r="H2259" i="5"/>
  <c r="C2259" i="5"/>
  <c r="E2259" i="5" s="1"/>
  <c r="K2258" i="5"/>
  <c r="H2258" i="5"/>
  <c r="E2258" i="5"/>
  <c r="I2256" i="5"/>
  <c r="K2256" i="5" s="1"/>
  <c r="K2255" i="5"/>
  <c r="J2253" i="5"/>
  <c r="I2253" i="5"/>
  <c r="H2253" i="5"/>
  <c r="D2253" i="5"/>
  <c r="C2253" i="5"/>
  <c r="K2252" i="5"/>
  <c r="H2252" i="5"/>
  <c r="E2252" i="5"/>
  <c r="K2251" i="5"/>
  <c r="H2251" i="5"/>
  <c r="E2251" i="5"/>
  <c r="K2250" i="5"/>
  <c r="H2250" i="5"/>
  <c r="E2250" i="5"/>
  <c r="K2249" i="5"/>
  <c r="H2249" i="5"/>
  <c r="E2249" i="5"/>
  <c r="K2248" i="5"/>
  <c r="H2248" i="5"/>
  <c r="E2248" i="5"/>
  <c r="K2247" i="5"/>
  <c r="H2247" i="5"/>
  <c r="E2247" i="5"/>
  <c r="K2246" i="5"/>
  <c r="H2246" i="5"/>
  <c r="E2246" i="5"/>
  <c r="K2245" i="5"/>
  <c r="H2245" i="5"/>
  <c r="E2245" i="5"/>
  <c r="K2244" i="5"/>
  <c r="H2244" i="5"/>
  <c r="E2244" i="5"/>
  <c r="K2243" i="5"/>
  <c r="H2243" i="5"/>
  <c r="E2243" i="5"/>
  <c r="K2242" i="5"/>
  <c r="H2242" i="5"/>
  <c r="E2242" i="5"/>
  <c r="K2241" i="5"/>
  <c r="H2241" i="5"/>
  <c r="E2241" i="5"/>
  <c r="K2240" i="5"/>
  <c r="H2240" i="5"/>
  <c r="E2240" i="5"/>
  <c r="K2239" i="5"/>
  <c r="H2239" i="5"/>
  <c r="E2239" i="5"/>
  <c r="K2238" i="5"/>
  <c r="H2238" i="5"/>
  <c r="E2238" i="5"/>
  <c r="K2237" i="5"/>
  <c r="H2237" i="5"/>
  <c r="E2237" i="5"/>
  <c r="K2236" i="5"/>
  <c r="K2235" i="5"/>
  <c r="H2235" i="5"/>
  <c r="E2235" i="5"/>
  <c r="K2234" i="5"/>
  <c r="H2234" i="5"/>
  <c r="E2234" i="5"/>
  <c r="K2233" i="5"/>
  <c r="H2233" i="5"/>
  <c r="E2233" i="5"/>
  <c r="K2232" i="5"/>
  <c r="H2232" i="5"/>
  <c r="E2232" i="5"/>
  <c r="I2230" i="5"/>
  <c r="K2230" i="5" s="1"/>
  <c r="H2230" i="5"/>
  <c r="E2230" i="5"/>
  <c r="C2230" i="5"/>
  <c r="K2229" i="5"/>
  <c r="H2229" i="5"/>
  <c r="E2229" i="5"/>
  <c r="I2227" i="5"/>
  <c r="K2227" i="5" s="1"/>
  <c r="H2227" i="5"/>
  <c r="C2227" i="5"/>
  <c r="E2227" i="5" s="1"/>
  <c r="K2226" i="5"/>
  <c r="H2226" i="5"/>
  <c r="E2226" i="5"/>
  <c r="I2224" i="5"/>
  <c r="K2224" i="5" s="1"/>
  <c r="H2224" i="5"/>
  <c r="C2224" i="5"/>
  <c r="E2224" i="5" s="1"/>
  <c r="K2223" i="5"/>
  <c r="H2223" i="5"/>
  <c r="E2223" i="5"/>
  <c r="J2221" i="5"/>
  <c r="I2221" i="5"/>
  <c r="K2221" i="5" s="1"/>
  <c r="H2221" i="5"/>
  <c r="D2221" i="5"/>
  <c r="C2221" i="5"/>
  <c r="E2221" i="5" s="1"/>
  <c r="K2220" i="5"/>
  <c r="H2220" i="5"/>
  <c r="E2220" i="5"/>
  <c r="K2219" i="5"/>
  <c r="H2219" i="5"/>
  <c r="E2219" i="5"/>
  <c r="K2218" i="5"/>
  <c r="H2218" i="5"/>
  <c r="E2218" i="5"/>
  <c r="K2217" i="5"/>
  <c r="H2217" i="5"/>
  <c r="E2217" i="5"/>
  <c r="K2216" i="5"/>
  <c r="H2216" i="5"/>
  <c r="E2216" i="5"/>
  <c r="K2215" i="5"/>
  <c r="H2215" i="5"/>
  <c r="E2215" i="5"/>
  <c r="K2214" i="5"/>
  <c r="H2214" i="5"/>
  <c r="E2214" i="5"/>
  <c r="K2213" i="5"/>
  <c r="H2213" i="5"/>
  <c r="E2213" i="5"/>
  <c r="K2211" i="5"/>
  <c r="I2211" i="5"/>
  <c r="H2211" i="5"/>
  <c r="C2211" i="5"/>
  <c r="E2211" i="5" s="1"/>
  <c r="K2210" i="5"/>
  <c r="H2210" i="5"/>
  <c r="E2210" i="5"/>
  <c r="K2209" i="5"/>
  <c r="H2209" i="5"/>
  <c r="E2209" i="5"/>
  <c r="I2207" i="5"/>
  <c r="K2207" i="5" s="1"/>
  <c r="H2207" i="5"/>
  <c r="C2207" i="5"/>
  <c r="E2207" i="5" s="1"/>
  <c r="K2206" i="5"/>
  <c r="H2206" i="5"/>
  <c r="E2206" i="5"/>
  <c r="I2204" i="5"/>
  <c r="K2204" i="5" s="1"/>
  <c r="H2204" i="5"/>
  <c r="C2204" i="5"/>
  <c r="E2204" i="5" s="1"/>
  <c r="K2203" i="5"/>
  <c r="H2203" i="5"/>
  <c r="E2203" i="5"/>
  <c r="I2201" i="5"/>
  <c r="K2201" i="5" s="1"/>
  <c r="H2201" i="5"/>
  <c r="C2201" i="5"/>
  <c r="E2201" i="5" s="1"/>
  <c r="K2200" i="5"/>
  <c r="H2200" i="5"/>
  <c r="E2200" i="5"/>
  <c r="K2199" i="5"/>
  <c r="I2197" i="5"/>
  <c r="K2197" i="5" s="1"/>
  <c r="H2197" i="5"/>
  <c r="E2197" i="5"/>
  <c r="C2197" i="5"/>
  <c r="K2196" i="5"/>
  <c r="H2196" i="5"/>
  <c r="E2196" i="5"/>
  <c r="I2194" i="5"/>
  <c r="K2194" i="5" s="1"/>
  <c r="K2193" i="5"/>
  <c r="K2191" i="5"/>
  <c r="I2191" i="5"/>
  <c r="H2191" i="5"/>
  <c r="C2191" i="5"/>
  <c r="E2191" i="5" s="1"/>
  <c r="K2190" i="5"/>
  <c r="H2190" i="5"/>
  <c r="E2190" i="5"/>
  <c r="K2189" i="5"/>
  <c r="H2189" i="5"/>
  <c r="E2189" i="5"/>
  <c r="K2188" i="5"/>
  <c r="H2188" i="5"/>
  <c r="E2188" i="5"/>
  <c r="K2187" i="5"/>
  <c r="H2187" i="5"/>
  <c r="K2186" i="5"/>
  <c r="H2186" i="5"/>
  <c r="E2186" i="5"/>
  <c r="I2184" i="5"/>
  <c r="K2184" i="5" s="1"/>
  <c r="H2184" i="5"/>
  <c r="C2184" i="5"/>
  <c r="E2184" i="5" s="1"/>
  <c r="K2183" i="5"/>
  <c r="H2183" i="5"/>
  <c r="E2183" i="5"/>
  <c r="I2181" i="5"/>
  <c r="K2181" i="5" s="1"/>
  <c r="H2181" i="5"/>
  <c r="C2181" i="5"/>
  <c r="E2181" i="5" s="1"/>
  <c r="K2180" i="5"/>
  <c r="H2180" i="5"/>
  <c r="K2179" i="5"/>
  <c r="H2179" i="5"/>
  <c r="E2179" i="5"/>
  <c r="K2177" i="5"/>
  <c r="I2177" i="5"/>
  <c r="K2176" i="5"/>
  <c r="I2174" i="5"/>
  <c r="K2174" i="5" s="1"/>
  <c r="H2174" i="5"/>
  <c r="C2174" i="5"/>
  <c r="E2174" i="5" s="1"/>
  <c r="K2173" i="5"/>
  <c r="H2173" i="5"/>
  <c r="E2173" i="5"/>
  <c r="I2171" i="5"/>
  <c r="K2171" i="5" s="1"/>
  <c r="H2171" i="5"/>
  <c r="C2171" i="5"/>
  <c r="E2171" i="5" s="1"/>
  <c r="K2170" i="5"/>
  <c r="H2170" i="5"/>
  <c r="E2170" i="5"/>
  <c r="I2168" i="5"/>
  <c r="K2168" i="5" s="1"/>
  <c r="H2168" i="5"/>
  <c r="C2168" i="5"/>
  <c r="E2168" i="5" s="1"/>
  <c r="K2167" i="5"/>
  <c r="H2167" i="5"/>
  <c r="E2167" i="5"/>
  <c r="K2165" i="5"/>
  <c r="I2165" i="5"/>
  <c r="H2165" i="5"/>
  <c r="C2165" i="5"/>
  <c r="E2165" i="5" s="1"/>
  <c r="K2164" i="5"/>
  <c r="H2164" i="5"/>
  <c r="E2164" i="5"/>
  <c r="I2162" i="5"/>
  <c r="K2162" i="5" s="1"/>
  <c r="H2162" i="5"/>
  <c r="C2162" i="5"/>
  <c r="E2162" i="5" s="1"/>
  <c r="K2161" i="5"/>
  <c r="H2161" i="5"/>
  <c r="E2161" i="5"/>
  <c r="I2159" i="5"/>
  <c r="K2159" i="5" s="1"/>
  <c r="H2159" i="5"/>
  <c r="C2159" i="5"/>
  <c r="E2159" i="5" s="1"/>
  <c r="K2158" i="5"/>
  <c r="H2158" i="5"/>
  <c r="E2158" i="5"/>
  <c r="J2156" i="5"/>
  <c r="I2156" i="5"/>
  <c r="K2156" i="5" s="1"/>
  <c r="H2156" i="5"/>
  <c r="D2156" i="5"/>
  <c r="C2156" i="5"/>
  <c r="E2156" i="5" s="1"/>
  <c r="K2155" i="5"/>
  <c r="H2155" i="5"/>
  <c r="E2155" i="5"/>
  <c r="K2154" i="5"/>
  <c r="H2154" i="5"/>
  <c r="E2154" i="5"/>
  <c r="J2152" i="5"/>
  <c r="I2152" i="5"/>
  <c r="K2152" i="5" s="1"/>
  <c r="H2152" i="5"/>
  <c r="D2152" i="5"/>
  <c r="C2152" i="5"/>
  <c r="E2152" i="5" s="1"/>
  <c r="K2151" i="5"/>
  <c r="H2151" i="5"/>
  <c r="E2151" i="5"/>
  <c r="K2150" i="5"/>
  <c r="H2150" i="5"/>
  <c r="E2150" i="5"/>
  <c r="I2148" i="5"/>
  <c r="K2148" i="5" s="1"/>
  <c r="H2148" i="5"/>
  <c r="C2148" i="5"/>
  <c r="E2148" i="5" s="1"/>
  <c r="K2147" i="5"/>
  <c r="H2147" i="5"/>
  <c r="E2147" i="5"/>
  <c r="I2145" i="5"/>
  <c r="K2145" i="5" s="1"/>
  <c r="H2145" i="5"/>
  <c r="E2145" i="5"/>
  <c r="C2145" i="5"/>
  <c r="K2144" i="5"/>
  <c r="H2144" i="5"/>
  <c r="E2144" i="5"/>
  <c r="J2142" i="5"/>
  <c r="I2142" i="5"/>
  <c r="K2142" i="5" s="1"/>
  <c r="H2142" i="5"/>
  <c r="D2142" i="5"/>
  <c r="C2142" i="5"/>
  <c r="K2141" i="5"/>
  <c r="H2141" i="5"/>
  <c r="E2141" i="5"/>
  <c r="K2140" i="5"/>
  <c r="H2140" i="5"/>
  <c r="E2140" i="5"/>
  <c r="K2139" i="5"/>
  <c r="H2139" i="5"/>
  <c r="E2139" i="5"/>
  <c r="K2138" i="5"/>
  <c r="H2138" i="5"/>
  <c r="E2138" i="5"/>
  <c r="K2137" i="5"/>
  <c r="H2137" i="5"/>
  <c r="E2137" i="5"/>
  <c r="K2136" i="5"/>
  <c r="H2136" i="5"/>
  <c r="E2136" i="5"/>
  <c r="K2135" i="5"/>
  <c r="H2135" i="5"/>
  <c r="E2135" i="5"/>
  <c r="K2134" i="5"/>
  <c r="H2134" i="5"/>
  <c r="E2134" i="5"/>
  <c r="K2133" i="5"/>
  <c r="H2133" i="5"/>
  <c r="E2133" i="5"/>
  <c r="K2132" i="5"/>
  <c r="H2132" i="5"/>
  <c r="E2132" i="5"/>
  <c r="J2130" i="5"/>
  <c r="I2130" i="5"/>
  <c r="H2130" i="5"/>
  <c r="D2130" i="5"/>
  <c r="C2130" i="5"/>
  <c r="E2130" i="5" s="1"/>
  <c r="K2129" i="5"/>
  <c r="H2129" i="5"/>
  <c r="E2129" i="5"/>
  <c r="K2127" i="5"/>
  <c r="J2127" i="5"/>
  <c r="I2127" i="5"/>
  <c r="H2127" i="5"/>
  <c r="D2127" i="5"/>
  <c r="C2127" i="5"/>
  <c r="K2126" i="5"/>
  <c r="H2126" i="5"/>
  <c r="K2125" i="5"/>
  <c r="H2125" i="5"/>
  <c r="E2125" i="5"/>
  <c r="K2124" i="5"/>
  <c r="H2124" i="5"/>
  <c r="E2124" i="5"/>
  <c r="K2123" i="5"/>
  <c r="H2123" i="5"/>
  <c r="E2123" i="5"/>
  <c r="K2122" i="5"/>
  <c r="H2122" i="5"/>
  <c r="K2121" i="5"/>
  <c r="H2121" i="5"/>
  <c r="K2120" i="5"/>
  <c r="H2120" i="5"/>
  <c r="I2118" i="5"/>
  <c r="K2118" i="5" s="1"/>
  <c r="K2117" i="5"/>
  <c r="I2115" i="5"/>
  <c r="K2115" i="5" s="1"/>
  <c r="H2115" i="5"/>
  <c r="C2115" i="5"/>
  <c r="E2115" i="5" s="1"/>
  <c r="K2114" i="5"/>
  <c r="H2114" i="5"/>
  <c r="E2114" i="5"/>
  <c r="K2113" i="5"/>
  <c r="H2113" i="5"/>
  <c r="I2111" i="5"/>
  <c r="K2111" i="5" s="1"/>
  <c r="H2111" i="5"/>
  <c r="C2111" i="5"/>
  <c r="E2111" i="5" s="1"/>
  <c r="K2110" i="5"/>
  <c r="H2110" i="5"/>
  <c r="K2109" i="5"/>
  <c r="H2109" i="5"/>
  <c r="K2108" i="5"/>
  <c r="H2108" i="5"/>
  <c r="E2108" i="5"/>
  <c r="J2106" i="5"/>
  <c r="I2106" i="5"/>
  <c r="K2106" i="5" s="1"/>
  <c r="H2106" i="5"/>
  <c r="D2106" i="5"/>
  <c r="C2106" i="5"/>
  <c r="E2106" i="5" s="1"/>
  <c r="K2105" i="5"/>
  <c r="H2105" i="5"/>
  <c r="E2105" i="5"/>
  <c r="K2104" i="5"/>
  <c r="H2104" i="5"/>
  <c r="E2104" i="5"/>
  <c r="K2103" i="5"/>
  <c r="H2103" i="5"/>
  <c r="E2103" i="5"/>
  <c r="K2102" i="5"/>
  <c r="H2102" i="5"/>
  <c r="E2102" i="5"/>
  <c r="I2100" i="5"/>
  <c r="K2100" i="5" s="1"/>
  <c r="H2100" i="5"/>
  <c r="C2100" i="5"/>
  <c r="E2100" i="5" s="1"/>
  <c r="K2099" i="5"/>
  <c r="H2099" i="5"/>
  <c r="E2099" i="5"/>
  <c r="I2097" i="5"/>
  <c r="K2097" i="5" s="1"/>
  <c r="H2097" i="5"/>
  <c r="C2097" i="5"/>
  <c r="E2097" i="5" s="1"/>
  <c r="K2096" i="5"/>
  <c r="H2096" i="5"/>
  <c r="K2095" i="5"/>
  <c r="H2095" i="5"/>
  <c r="E2095" i="5"/>
  <c r="I2093" i="5"/>
  <c r="K2093" i="5" s="1"/>
  <c r="H2093" i="5"/>
  <c r="C2093" i="5"/>
  <c r="E2093" i="5" s="1"/>
  <c r="K2092" i="5"/>
  <c r="H2092" i="5"/>
  <c r="E2092" i="5"/>
  <c r="J2090" i="5"/>
  <c r="I2090" i="5"/>
  <c r="K2090" i="5" s="1"/>
  <c r="H2090" i="5"/>
  <c r="D2090" i="5"/>
  <c r="C2090" i="5"/>
  <c r="E2090" i="5" s="1"/>
  <c r="K2089" i="5"/>
  <c r="H2089" i="5"/>
  <c r="E2089" i="5"/>
  <c r="K2088" i="5"/>
  <c r="H2088" i="5"/>
  <c r="E2088" i="5"/>
  <c r="K2087" i="5"/>
  <c r="H2087" i="5"/>
  <c r="E2087" i="5"/>
  <c r="K2086" i="5"/>
  <c r="H2086" i="5"/>
  <c r="E2086" i="5"/>
  <c r="K2085" i="5"/>
  <c r="H2085" i="5"/>
  <c r="E2085" i="5"/>
  <c r="K2084" i="5"/>
  <c r="H2084" i="5"/>
  <c r="E2084" i="5"/>
  <c r="I2082" i="5"/>
  <c r="K2082" i="5" s="1"/>
  <c r="H2082" i="5"/>
  <c r="C2082" i="5"/>
  <c r="E2082" i="5" s="1"/>
  <c r="K2081" i="5"/>
  <c r="K2080" i="5"/>
  <c r="H2080" i="5"/>
  <c r="E2080" i="5"/>
  <c r="I2078" i="5"/>
  <c r="K2078" i="5" s="1"/>
  <c r="H2078" i="5"/>
  <c r="D2078" i="5"/>
  <c r="C2078" i="5"/>
  <c r="K2077" i="5"/>
  <c r="H2077" i="5"/>
  <c r="E2077" i="5"/>
  <c r="K2076" i="5"/>
  <c r="H2076" i="5"/>
  <c r="K2075" i="5"/>
  <c r="H2075" i="5"/>
  <c r="E2075" i="5"/>
  <c r="K2074" i="5"/>
  <c r="H2074" i="5"/>
  <c r="K2073" i="5"/>
  <c r="H2073" i="5"/>
  <c r="E2073" i="5"/>
  <c r="E2078" i="5" s="1"/>
  <c r="J2071" i="5"/>
  <c r="I2071" i="5"/>
  <c r="K2071" i="5" s="1"/>
  <c r="H2071" i="5"/>
  <c r="D2071" i="5"/>
  <c r="C2071" i="5"/>
  <c r="K2070" i="5"/>
  <c r="H2070" i="5"/>
  <c r="E2070" i="5"/>
  <c r="K2069" i="5"/>
  <c r="H2069" i="5"/>
  <c r="E2069" i="5"/>
  <c r="E2071" i="5" s="1"/>
  <c r="I2067" i="5"/>
  <c r="K2067" i="5" s="1"/>
  <c r="K2066" i="5"/>
  <c r="K2064" i="5"/>
  <c r="J2064" i="5"/>
  <c r="I2064" i="5"/>
  <c r="H2064" i="5"/>
  <c r="E2064" i="5"/>
  <c r="D2064" i="5"/>
  <c r="C2064" i="5"/>
  <c r="K2063" i="5"/>
  <c r="H2063" i="5"/>
  <c r="E2063" i="5"/>
  <c r="I2061" i="5"/>
  <c r="K2061" i="5" s="1"/>
  <c r="H2061" i="5"/>
  <c r="E2061" i="5"/>
  <c r="K2060" i="5"/>
  <c r="H2060" i="5"/>
  <c r="E2060" i="5"/>
  <c r="K2058" i="5"/>
  <c r="I2058" i="5"/>
  <c r="K2057" i="5"/>
  <c r="I2055" i="5"/>
  <c r="K2055" i="5" s="1"/>
  <c r="H2055" i="5"/>
  <c r="C2055" i="5"/>
  <c r="E2055" i="5" s="1"/>
  <c r="K2054" i="5"/>
  <c r="H2054" i="5"/>
  <c r="E2054" i="5"/>
  <c r="I2052" i="5"/>
  <c r="K2052" i="5" s="1"/>
  <c r="H2052" i="5"/>
  <c r="C2052" i="5"/>
  <c r="E2052" i="5" s="1"/>
  <c r="K2051" i="5"/>
  <c r="H2051" i="5"/>
  <c r="E2051" i="5"/>
  <c r="I2049" i="5"/>
  <c r="K2049" i="5" s="1"/>
  <c r="H2049" i="5"/>
  <c r="C2049" i="5"/>
  <c r="E2049" i="5" s="1"/>
  <c r="K2048" i="5"/>
  <c r="H2048" i="5"/>
  <c r="E2048" i="5"/>
  <c r="J2044" i="5"/>
  <c r="J2043" i="5"/>
  <c r="I2043" i="5"/>
  <c r="G2043" i="5"/>
  <c r="G2044" i="5" s="1"/>
  <c r="F2043" i="5"/>
  <c r="F2044" i="5" s="1"/>
  <c r="D2043" i="5"/>
  <c r="D2044" i="5" s="1"/>
  <c r="C2043" i="5"/>
  <c r="E2043" i="5" s="1"/>
  <c r="K2042" i="5"/>
  <c r="K2041" i="5"/>
  <c r="H2041" i="5"/>
  <c r="E2041" i="5"/>
  <c r="K2040" i="5"/>
  <c r="H2040" i="5"/>
  <c r="E2040" i="5"/>
  <c r="K2039" i="5"/>
  <c r="K2038" i="5"/>
  <c r="H2038" i="5"/>
  <c r="E2038" i="5"/>
  <c r="K2037" i="5"/>
  <c r="H2037" i="5"/>
  <c r="E2037" i="5"/>
  <c r="K2036" i="5"/>
  <c r="H2036" i="5"/>
  <c r="E2036" i="5"/>
  <c r="E2035" i="5"/>
  <c r="H2034" i="5"/>
  <c r="K2033" i="5"/>
  <c r="H2033" i="5"/>
  <c r="E2033" i="5"/>
  <c r="K2032" i="5"/>
  <c r="K2031" i="5"/>
  <c r="E2030" i="5"/>
  <c r="K2029" i="5"/>
  <c r="H2029" i="5"/>
  <c r="E2029" i="5"/>
  <c r="K2028" i="5"/>
  <c r="K2027" i="5"/>
  <c r="H2027" i="5"/>
  <c r="E2027" i="5"/>
  <c r="E2026" i="5"/>
  <c r="K2025" i="5"/>
  <c r="H2025" i="5"/>
  <c r="E2025" i="5"/>
  <c r="K2024" i="5"/>
  <c r="H2024" i="5"/>
  <c r="E2024" i="5"/>
  <c r="K2023" i="5"/>
  <c r="H2023" i="5"/>
  <c r="E2023" i="5"/>
  <c r="K2022" i="5"/>
  <c r="H2022" i="5"/>
  <c r="E2022" i="5"/>
  <c r="K2021" i="5"/>
  <c r="H2021" i="5"/>
  <c r="E2021" i="5"/>
  <c r="K2020" i="5"/>
  <c r="K2019" i="5"/>
  <c r="H2019" i="5"/>
  <c r="E2019" i="5"/>
  <c r="K2018" i="5"/>
  <c r="H2018" i="5"/>
  <c r="E2018" i="5"/>
  <c r="K2017" i="5"/>
  <c r="H2017" i="5"/>
  <c r="E2017" i="5"/>
  <c r="K2016" i="5"/>
  <c r="H2016" i="5"/>
  <c r="E2016" i="5"/>
  <c r="K2015" i="5"/>
  <c r="H2015" i="5"/>
  <c r="E2015" i="5"/>
  <c r="K2014" i="5"/>
  <c r="H2014" i="5"/>
  <c r="E2014" i="5"/>
  <c r="K2013" i="5"/>
  <c r="H2013" i="5"/>
  <c r="E2013" i="5"/>
  <c r="K2012" i="5"/>
  <c r="H2012" i="5"/>
  <c r="E2012" i="5"/>
  <c r="K2011" i="5"/>
  <c r="H2011" i="5"/>
  <c r="E2011" i="5"/>
  <c r="K2010" i="5"/>
  <c r="H2010" i="5"/>
  <c r="E2010" i="5"/>
  <c r="K2009" i="5"/>
  <c r="H2009" i="5"/>
  <c r="E2009" i="5"/>
  <c r="K2008" i="5"/>
  <c r="E2008" i="5"/>
  <c r="K2007" i="5"/>
  <c r="H2007" i="5"/>
  <c r="E2007" i="5"/>
  <c r="K2006" i="5"/>
  <c r="H2006" i="5"/>
  <c r="E2006" i="5"/>
  <c r="K2005" i="5"/>
  <c r="H2005" i="5"/>
  <c r="E2005" i="5"/>
  <c r="K2004" i="5"/>
  <c r="H2004" i="5"/>
  <c r="E2004" i="5"/>
  <c r="K2003" i="5"/>
  <c r="H2003" i="5"/>
  <c r="E2003" i="5"/>
  <c r="K2002" i="5"/>
  <c r="H2002" i="5"/>
  <c r="E2002" i="5"/>
  <c r="K2001" i="5"/>
  <c r="H2001" i="5"/>
  <c r="E2001" i="5"/>
  <c r="I1999" i="5"/>
  <c r="K1999" i="5" s="1"/>
  <c r="H1999" i="5"/>
  <c r="C1999" i="5"/>
  <c r="E1999" i="5" s="1"/>
  <c r="K1998" i="5"/>
  <c r="H1998" i="5"/>
  <c r="E1998" i="5"/>
  <c r="K1997" i="5"/>
  <c r="H1997" i="5"/>
  <c r="I1995" i="5"/>
  <c r="K1995" i="5" s="1"/>
  <c r="H1995" i="5"/>
  <c r="E1995" i="5"/>
  <c r="C1995" i="5"/>
  <c r="K1994" i="5"/>
  <c r="H1994" i="5"/>
  <c r="E1994" i="5"/>
  <c r="H1990" i="5"/>
  <c r="G1990" i="5"/>
  <c r="J1989" i="5"/>
  <c r="J1990" i="5" s="1"/>
  <c r="I1989" i="5"/>
  <c r="I1990" i="5" s="1"/>
  <c r="K1988" i="5"/>
  <c r="G1984" i="5"/>
  <c r="F1984" i="5"/>
  <c r="I1983" i="5"/>
  <c r="K1983" i="5" s="1"/>
  <c r="H1983" i="5"/>
  <c r="C1983" i="5"/>
  <c r="K1982" i="5"/>
  <c r="H1982" i="5"/>
  <c r="E1982" i="5"/>
  <c r="I1980" i="5"/>
  <c r="K1980" i="5" s="1"/>
  <c r="H1980" i="5"/>
  <c r="C1980" i="5"/>
  <c r="E1980" i="5" s="1"/>
  <c r="K1979" i="5"/>
  <c r="H1979" i="5"/>
  <c r="E1979" i="5"/>
  <c r="I1977" i="5"/>
  <c r="K1977" i="5" s="1"/>
  <c r="H1977" i="5"/>
  <c r="K1976" i="5"/>
  <c r="H1976" i="5"/>
  <c r="J1974" i="5"/>
  <c r="J1984" i="5" s="1"/>
  <c r="I1974" i="5"/>
  <c r="K1974" i="5" s="1"/>
  <c r="H1974" i="5"/>
  <c r="D1974" i="5"/>
  <c r="D1984" i="5" s="1"/>
  <c r="C1974" i="5"/>
  <c r="E1974" i="5" s="1"/>
  <c r="K1973" i="5"/>
  <c r="H1973" i="5"/>
  <c r="E1973" i="5"/>
  <c r="K1972" i="5"/>
  <c r="H1972" i="5"/>
  <c r="E1972" i="5"/>
  <c r="J1968" i="5"/>
  <c r="G1968" i="5"/>
  <c r="F1968" i="5"/>
  <c r="D1968" i="5"/>
  <c r="K1967" i="5"/>
  <c r="I1967" i="5"/>
  <c r="H1967" i="5"/>
  <c r="C1967" i="5"/>
  <c r="K1966" i="5"/>
  <c r="H1966" i="5"/>
  <c r="E1966" i="5"/>
  <c r="I1964" i="5"/>
  <c r="K1964" i="5" s="1"/>
  <c r="H1964" i="5"/>
  <c r="E1964" i="5"/>
  <c r="C1964" i="5"/>
  <c r="K1963" i="5"/>
  <c r="H1963" i="5"/>
  <c r="E1963" i="5"/>
  <c r="K1962" i="5"/>
  <c r="I1960" i="5"/>
  <c r="K1960" i="5" s="1"/>
  <c r="H1960" i="5"/>
  <c r="C1960" i="5"/>
  <c r="E1960" i="5" s="1"/>
  <c r="K1959" i="5"/>
  <c r="H1959" i="5"/>
  <c r="E1959" i="5"/>
  <c r="I1957" i="5"/>
  <c r="K1957" i="5" s="1"/>
  <c r="H1957" i="5"/>
  <c r="C1957" i="5"/>
  <c r="E1957" i="5" s="1"/>
  <c r="K1956" i="5"/>
  <c r="H1956" i="5"/>
  <c r="E1956" i="5"/>
  <c r="J1951" i="5"/>
  <c r="J1952" i="5" s="1"/>
  <c r="I1951" i="5"/>
  <c r="G1951" i="5"/>
  <c r="G1952" i="5" s="1"/>
  <c r="F1951" i="5"/>
  <c r="F1952" i="5" s="1"/>
  <c r="D1951" i="5"/>
  <c r="D1952" i="5" s="1"/>
  <c r="C1951" i="5"/>
  <c r="K1950" i="5"/>
  <c r="H1950" i="5"/>
  <c r="K1949" i="5"/>
  <c r="H1949" i="5"/>
  <c r="K1948" i="5"/>
  <c r="H1948" i="5"/>
  <c r="K1947" i="5"/>
  <c r="H1947" i="5"/>
  <c r="H1951" i="5" s="1"/>
  <c r="E1947" i="5"/>
  <c r="E1951" i="5" s="1"/>
  <c r="J1945" i="5"/>
  <c r="I1945" i="5"/>
  <c r="H1945" i="5"/>
  <c r="D1945" i="5"/>
  <c r="C1945" i="5"/>
  <c r="K1944" i="5"/>
  <c r="H1944" i="5"/>
  <c r="E1944" i="5"/>
  <c r="H1943" i="5"/>
  <c r="E1943" i="5"/>
  <c r="K1942" i="5"/>
  <c r="H1942" i="5"/>
  <c r="K1941" i="5"/>
  <c r="H1941" i="5"/>
  <c r="K1940" i="5"/>
  <c r="H1940" i="5"/>
  <c r="E1940" i="5"/>
  <c r="K1939" i="5"/>
  <c r="H1939" i="5"/>
  <c r="E1939" i="5"/>
  <c r="K1938" i="5"/>
  <c r="H1938" i="5"/>
  <c r="E1938" i="5"/>
  <c r="K1937" i="5"/>
  <c r="H1937" i="5"/>
  <c r="E1937" i="5"/>
  <c r="K1936" i="5"/>
  <c r="H1936" i="5"/>
  <c r="K1935" i="5"/>
  <c r="H1935" i="5"/>
  <c r="E1935" i="5"/>
  <c r="H1934" i="5"/>
  <c r="I1933" i="5"/>
  <c r="K1933" i="5" s="1"/>
  <c r="H1933" i="5"/>
  <c r="C1933" i="5"/>
  <c r="E1933" i="5" s="1"/>
  <c r="K1932" i="5"/>
  <c r="H1932" i="5"/>
  <c r="E1932" i="5"/>
  <c r="I1930" i="5"/>
  <c r="K1930" i="5" s="1"/>
  <c r="H1930" i="5"/>
  <c r="C1930" i="5"/>
  <c r="E1930" i="5" s="1"/>
  <c r="K1929" i="5"/>
  <c r="H1929" i="5"/>
  <c r="K1928" i="5"/>
  <c r="H1928" i="5"/>
  <c r="E1928" i="5"/>
  <c r="I1926" i="5"/>
  <c r="K1926" i="5" s="1"/>
  <c r="H1926" i="5"/>
  <c r="C1926" i="5"/>
  <c r="E1926" i="5" s="1"/>
  <c r="K1925" i="5"/>
  <c r="H1925" i="5"/>
  <c r="E1925" i="5"/>
  <c r="K1924" i="5"/>
  <c r="H1924" i="5"/>
  <c r="K1923" i="5"/>
  <c r="H1923" i="5"/>
  <c r="E1923" i="5"/>
  <c r="H1922" i="5"/>
  <c r="H1921" i="5"/>
  <c r="H1920" i="5"/>
  <c r="I1918" i="5"/>
  <c r="K1918" i="5" s="1"/>
  <c r="K1917" i="5"/>
  <c r="K1915" i="5"/>
  <c r="I1915" i="5"/>
  <c r="K1914" i="5"/>
  <c r="I1912" i="5"/>
  <c r="K1912" i="5" s="1"/>
  <c r="K1911" i="5"/>
  <c r="I1909" i="5"/>
  <c r="K1909" i="5" s="1"/>
  <c r="H1909" i="5"/>
  <c r="C1909" i="5"/>
  <c r="E1909" i="5" s="1"/>
  <c r="K1908" i="5"/>
  <c r="H1908" i="5"/>
  <c r="E1908" i="5"/>
  <c r="I1906" i="5"/>
  <c r="K1906" i="5" s="1"/>
  <c r="K1905" i="5"/>
  <c r="I1903" i="5"/>
  <c r="K1903" i="5" s="1"/>
  <c r="K1902" i="5"/>
  <c r="K1900" i="5"/>
  <c r="I1900" i="5"/>
  <c r="H1900" i="5"/>
  <c r="C1900" i="5"/>
  <c r="E1900" i="5" s="1"/>
  <c r="K1899" i="5"/>
  <c r="H1899" i="5"/>
  <c r="E1899" i="5"/>
  <c r="K1898" i="5"/>
  <c r="H1898" i="5"/>
  <c r="E1898" i="5"/>
  <c r="I1896" i="5"/>
  <c r="K1896" i="5" s="1"/>
  <c r="H1896" i="5"/>
  <c r="C1896" i="5"/>
  <c r="E1896" i="5" s="1"/>
  <c r="K1895" i="5"/>
  <c r="H1895" i="5"/>
  <c r="E1895" i="5"/>
  <c r="K1894" i="5"/>
  <c r="H1894" i="5"/>
  <c r="E1894" i="5"/>
  <c r="K1893" i="5"/>
  <c r="K1892" i="5"/>
  <c r="H1892" i="5"/>
  <c r="E1892" i="5"/>
  <c r="K1891" i="5"/>
  <c r="H1891" i="5"/>
  <c r="E1891" i="5"/>
  <c r="I1889" i="5"/>
  <c r="K1889" i="5" s="1"/>
  <c r="K1888" i="5"/>
  <c r="K1886" i="5"/>
  <c r="I1886" i="5"/>
  <c r="H1886" i="5"/>
  <c r="C1886" i="5"/>
  <c r="E1886" i="5" s="1"/>
  <c r="K1885" i="5"/>
  <c r="H1885" i="5"/>
  <c r="E1885" i="5"/>
  <c r="K1883" i="5"/>
  <c r="J1883" i="5"/>
  <c r="I1883" i="5"/>
  <c r="H1883" i="5"/>
  <c r="E1883" i="5"/>
  <c r="C1883" i="5"/>
  <c r="K1882" i="5"/>
  <c r="H1882" i="5"/>
  <c r="E1882" i="5"/>
  <c r="I1880" i="5"/>
  <c r="K1880" i="5" s="1"/>
  <c r="H1880" i="5"/>
  <c r="C1880" i="5"/>
  <c r="E1880" i="5" s="1"/>
  <c r="K1879" i="5"/>
  <c r="H1879" i="5"/>
  <c r="E1879" i="5"/>
  <c r="K1878" i="5"/>
  <c r="H1878" i="5"/>
  <c r="E1878" i="5"/>
  <c r="K1877" i="5"/>
  <c r="H1877" i="5"/>
  <c r="E1877" i="5"/>
  <c r="I1875" i="5"/>
  <c r="K1875" i="5" s="1"/>
  <c r="H1875" i="5"/>
  <c r="C1875" i="5"/>
  <c r="E1875" i="5" s="1"/>
  <c r="K1874" i="5"/>
  <c r="H1874" i="5"/>
  <c r="E1874" i="5"/>
  <c r="K1873" i="5"/>
  <c r="H1873" i="5"/>
  <c r="E1873" i="5"/>
  <c r="K1872" i="5"/>
  <c r="H1872" i="5"/>
  <c r="E1872" i="5"/>
  <c r="I1870" i="5"/>
  <c r="K1870" i="5" s="1"/>
  <c r="H1870" i="5"/>
  <c r="E1870" i="5"/>
  <c r="C1870" i="5"/>
  <c r="K1869" i="5"/>
  <c r="H1869" i="5"/>
  <c r="E1869" i="5"/>
  <c r="K1868" i="5"/>
  <c r="H1868" i="5"/>
  <c r="E1868" i="5"/>
  <c r="K1867" i="5"/>
  <c r="H1867" i="5"/>
  <c r="E1867" i="5"/>
  <c r="K1866" i="5"/>
  <c r="H1866" i="5"/>
  <c r="E1866" i="5"/>
  <c r="I1864" i="5"/>
  <c r="K1864" i="5" s="1"/>
  <c r="H1864" i="5"/>
  <c r="C1864" i="5"/>
  <c r="E1864" i="5" s="1"/>
  <c r="K1863" i="5"/>
  <c r="H1863" i="5"/>
  <c r="E1863" i="5"/>
  <c r="I1861" i="5"/>
  <c r="K1861" i="5" s="1"/>
  <c r="K1860" i="5"/>
  <c r="I1858" i="5"/>
  <c r="K1858" i="5" s="1"/>
  <c r="H1858" i="5"/>
  <c r="E1858" i="5"/>
  <c r="C1858" i="5"/>
  <c r="K1857" i="5"/>
  <c r="H1857" i="5"/>
  <c r="K1855" i="5"/>
  <c r="I1855" i="5"/>
  <c r="H1855" i="5"/>
  <c r="C1855" i="5"/>
  <c r="E1855" i="5" s="1"/>
  <c r="K1854" i="5"/>
  <c r="H1854" i="5"/>
  <c r="K1853" i="5"/>
  <c r="K1851" i="5"/>
  <c r="I1851" i="5"/>
  <c r="H1851" i="5"/>
  <c r="K1850" i="5"/>
  <c r="K1849" i="5"/>
  <c r="H1849" i="5"/>
  <c r="I1847" i="5"/>
  <c r="K1847" i="5" s="1"/>
  <c r="H1847" i="5"/>
  <c r="C1847" i="5"/>
  <c r="E1847" i="5" s="1"/>
  <c r="K1846" i="5"/>
  <c r="H1846" i="5"/>
  <c r="E1846" i="5"/>
  <c r="K1845" i="5"/>
  <c r="H1845" i="5"/>
  <c r="E1845" i="5"/>
  <c r="K1844" i="5"/>
  <c r="H1844" i="5"/>
  <c r="E1844" i="5"/>
  <c r="K1843" i="5"/>
  <c r="H1843" i="5"/>
  <c r="E1843" i="5"/>
  <c r="K1838" i="5"/>
  <c r="J1838" i="5"/>
  <c r="I1838" i="5"/>
  <c r="H1838" i="5"/>
  <c r="E1838" i="5"/>
  <c r="D1838" i="5"/>
  <c r="C1838" i="5"/>
  <c r="K1837" i="5"/>
  <c r="H1837" i="5"/>
  <c r="E1837" i="5"/>
  <c r="K1836" i="5"/>
  <c r="H1836" i="5"/>
  <c r="E1836" i="5"/>
  <c r="H1835" i="5"/>
  <c r="I1834" i="5"/>
  <c r="K1834" i="5" s="1"/>
  <c r="H1834" i="5"/>
  <c r="C1834" i="5"/>
  <c r="E1834" i="5" s="1"/>
  <c r="K1833" i="5"/>
  <c r="H1833" i="5"/>
  <c r="E1833" i="5"/>
  <c r="J1831" i="5"/>
  <c r="J1839" i="5" s="1"/>
  <c r="I1831" i="5"/>
  <c r="H1831" i="5"/>
  <c r="D1831" i="5"/>
  <c r="C1831" i="5"/>
  <c r="K1830" i="5"/>
  <c r="H1830" i="5"/>
  <c r="E1830" i="5"/>
  <c r="K1829" i="5"/>
  <c r="K1828" i="5"/>
  <c r="H1828" i="5"/>
  <c r="E1828" i="5"/>
  <c r="K1827" i="5"/>
  <c r="H1827" i="5"/>
  <c r="E1827" i="5"/>
  <c r="K1826" i="5"/>
  <c r="H1826" i="5"/>
  <c r="E1826" i="5"/>
  <c r="K1825" i="5"/>
  <c r="H1825" i="5"/>
  <c r="E1825" i="5"/>
  <c r="K1824" i="5"/>
  <c r="H1824" i="5"/>
  <c r="E1824" i="5"/>
  <c r="K1823" i="5"/>
  <c r="H1823" i="5"/>
  <c r="K1822" i="5"/>
  <c r="K1821" i="5"/>
  <c r="K1820" i="5"/>
  <c r="H1820" i="5"/>
  <c r="K1819" i="5"/>
  <c r="H1819" i="5"/>
  <c r="E1819" i="5"/>
  <c r="K1818" i="5"/>
  <c r="H1818" i="5"/>
  <c r="E1818" i="5"/>
  <c r="K1817" i="5"/>
  <c r="H1817" i="5"/>
  <c r="E1817" i="5"/>
  <c r="K1816" i="5"/>
  <c r="H1816" i="5"/>
  <c r="E1816" i="5"/>
  <c r="K1815" i="5"/>
  <c r="H1815" i="5"/>
  <c r="E1815" i="5"/>
  <c r="K1814" i="5"/>
  <c r="H1814" i="5"/>
  <c r="E1814" i="5"/>
  <c r="K1813" i="5"/>
  <c r="H1813" i="5"/>
  <c r="E1813" i="5"/>
  <c r="K1812" i="5"/>
  <c r="H1812" i="5"/>
  <c r="E1812" i="5"/>
  <c r="K1811" i="5"/>
  <c r="K1810" i="5"/>
  <c r="H1810" i="5"/>
  <c r="E1810" i="5"/>
  <c r="K1809" i="5"/>
  <c r="H1809" i="5"/>
  <c r="E1809" i="5"/>
  <c r="K1808" i="5"/>
  <c r="H1808" i="5"/>
  <c r="E1808" i="5"/>
  <c r="K1807" i="5"/>
  <c r="H1807" i="5"/>
  <c r="E1807" i="5"/>
  <c r="K1806" i="5"/>
  <c r="H1806" i="5"/>
  <c r="E1806" i="5"/>
  <c r="K1805" i="5"/>
  <c r="H1805" i="5"/>
  <c r="E1805" i="5"/>
  <c r="K1804" i="5"/>
  <c r="H1804" i="5"/>
  <c r="E1804" i="5"/>
  <c r="K1803" i="5"/>
  <c r="H1803" i="5"/>
  <c r="E1803" i="5"/>
  <c r="K1802" i="5"/>
  <c r="H1802" i="5"/>
  <c r="E1802" i="5"/>
  <c r="K1801" i="5"/>
  <c r="H1801" i="5"/>
  <c r="E1801" i="5"/>
  <c r="K1800" i="5"/>
  <c r="H1800" i="5"/>
  <c r="E1800" i="5"/>
  <c r="K1799" i="5"/>
  <c r="H1799" i="5"/>
  <c r="E1799" i="5"/>
  <c r="K1798" i="5"/>
  <c r="H1798" i="5"/>
  <c r="E1798" i="5"/>
  <c r="I1796" i="5"/>
  <c r="K1796" i="5" s="1"/>
  <c r="H1796" i="5"/>
  <c r="C1796" i="5"/>
  <c r="E1796" i="5" s="1"/>
  <c r="K1795" i="5"/>
  <c r="H1795" i="5"/>
  <c r="E1795" i="5"/>
  <c r="I1793" i="5"/>
  <c r="K1793" i="5" s="1"/>
  <c r="K1792" i="5"/>
  <c r="I1790" i="5"/>
  <c r="K1790" i="5" s="1"/>
  <c r="H1790" i="5"/>
  <c r="K1789" i="5"/>
  <c r="H1789" i="5"/>
  <c r="J1787" i="5"/>
  <c r="I1787" i="5"/>
  <c r="K1787" i="5" s="1"/>
  <c r="H1787" i="5"/>
  <c r="D1787" i="5"/>
  <c r="C1787" i="5"/>
  <c r="K1786" i="5"/>
  <c r="H1786" i="5"/>
  <c r="E1786" i="5"/>
  <c r="K1785" i="5"/>
  <c r="H1785" i="5"/>
  <c r="E1785" i="5"/>
  <c r="K1784" i="5"/>
  <c r="H1784" i="5"/>
  <c r="E1784" i="5"/>
  <c r="K1783" i="5"/>
  <c r="H1783" i="5"/>
  <c r="E1783" i="5"/>
  <c r="K1782" i="5"/>
  <c r="H1782" i="5"/>
  <c r="E1782" i="5"/>
  <c r="K1781" i="5"/>
  <c r="H1781" i="5"/>
  <c r="E1781" i="5"/>
  <c r="K1780" i="5"/>
  <c r="H1780" i="5"/>
  <c r="E1780" i="5"/>
  <c r="K1779" i="5"/>
  <c r="H1779" i="5"/>
  <c r="E1779" i="5"/>
  <c r="K1778" i="5"/>
  <c r="H1778" i="5"/>
  <c r="E1778" i="5"/>
  <c r="K1777" i="5"/>
  <c r="H1777" i="5"/>
  <c r="K1776" i="5"/>
  <c r="H1776" i="5"/>
  <c r="E1776" i="5"/>
  <c r="K1775" i="5"/>
  <c r="H1775" i="5"/>
  <c r="E1775" i="5"/>
  <c r="K1774" i="5"/>
  <c r="H1774" i="5"/>
  <c r="E1774" i="5"/>
  <c r="K1773" i="5"/>
  <c r="H1773" i="5"/>
  <c r="E1773" i="5"/>
  <c r="K1772" i="5"/>
  <c r="K1771" i="5"/>
  <c r="H1771" i="5"/>
  <c r="E1771" i="5"/>
  <c r="I1769" i="5"/>
  <c r="K1769" i="5" s="1"/>
  <c r="H1769" i="5"/>
  <c r="C1769" i="5"/>
  <c r="E1769" i="5" s="1"/>
  <c r="K1768" i="5"/>
  <c r="H1768" i="5"/>
  <c r="E1768" i="5"/>
  <c r="J1766" i="5"/>
  <c r="I1766" i="5"/>
  <c r="K1766" i="5" s="1"/>
  <c r="H1766" i="5"/>
  <c r="D1766" i="5"/>
  <c r="C1766" i="5"/>
  <c r="K1765" i="5"/>
  <c r="H1765" i="5"/>
  <c r="K1764" i="5"/>
  <c r="H1764" i="5"/>
  <c r="E1764" i="5"/>
  <c r="K1763" i="5"/>
  <c r="H1763" i="5"/>
  <c r="E1763" i="5"/>
  <c r="K1762" i="5"/>
  <c r="H1762" i="5"/>
  <c r="E1762" i="5"/>
  <c r="K1761" i="5"/>
  <c r="H1761" i="5"/>
  <c r="E1761" i="5"/>
  <c r="K1760" i="5"/>
  <c r="H1760" i="5"/>
  <c r="E1760" i="5"/>
  <c r="K1759" i="5"/>
  <c r="K1758" i="5"/>
  <c r="H1758" i="5"/>
  <c r="E1758" i="5"/>
  <c r="K1757" i="5"/>
  <c r="H1757" i="5"/>
  <c r="E1757" i="5"/>
  <c r="K1756" i="5"/>
  <c r="K1755" i="5"/>
  <c r="K1754" i="5"/>
  <c r="H1754" i="5"/>
  <c r="E1754" i="5"/>
  <c r="K1753" i="5"/>
  <c r="K1752" i="5"/>
  <c r="H1752" i="5"/>
  <c r="E1752" i="5"/>
  <c r="K1751" i="5"/>
  <c r="H1751" i="5"/>
  <c r="E1751" i="5"/>
  <c r="K1750" i="5"/>
  <c r="H1750" i="5"/>
  <c r="E1750" i="5"/>
  <c r="K1749" i="5"/>
  <c r="H1749" i="5"/>
  <c r="E1749" i="5"/>
  <c r="K1748" i="5"/>
  <c r="H1748" i="5"/>
  <c r="E1748" i="5"/>
  <c r="K1747" i="5"/>
  <c r="H1747" i="5"/>
  <c r="E1747" i="5"/>
  <c r="K1746" i="5"/>
  <c r="H1746" i="5"/>
  <c r="E1746" i="5"/>
  <c r="K1745" i="5"/>
  <c r="H1745" i="5"/>
  <c r="E1745" i="5"/>
  <c r="K1744" i="5"/>
  <c r="H1744" i="5"/>
  <c r="E1744" i="5"/>
  <c r="K1743" i="5"/>
  <c r="H1743" i="5"/>
  <c r="E1743" i="5"/>
  <c r="K1742" i="5"/>
  <c r="H1742" i="5"/>
  <c r="E1742" i="5"/>
  <c r="K1741" i="5"/>
  <c r="H1741" i="5"/>
  <c r="E1741" i="5"/>
  <c r="K1740" i="5"/>
  <c r="H1740" i="5"/>
  <c r="E1740" i="5"/>
  <c r="K1739" i="5"/>
  <c r="H1739" i="5"/>
  <c r="E1739" i="5"/>
  <c r="K1738" i="5"/>
  <c r="H1738" i="5"/>
  <c r="E1738" i="5"/>
  <c r="K1737" i="5"/>
  <c r="H1737" i="5"/>
  <c r="E1737" i="5"/>
  <c r="K1736" i="5"/>
  <c r="H1736" i="5"/>
  <c r="E1736" i="5"/>
  <c r="K1735" i="5"/>
  <c r="H1735" i="5"/>
  <c r="E1735" i="5"/>
  <c r="K1734" i="5"/>
  <c r="H1734" i="5"/>
  <c r="E1734" i="5"/>
  <c r="K1733" i="5"/>
  <c r="H1733" i="5"/>
  <c r="E1733" i="5"/>
  <c r="K1732" i="5"/>
  <c r="H1732" i="5"/>
  <c r="E1732" i="5"/>
  <c r="K1731" i="5"/>
  <c r="H1731" i="5"/>
  <c r="E1731" i="5"/>
  <c r="K1730" i="5"/>
  <c r="H1730" i="5"/>
  <c r="E1730" i="5"/>
  <c r="K1729" i="5"/>
  <c r="H1729" i="5"/>
  <c r="E1729" i="5"/>
  <c r="K1728" i="5"/>
  <c r="H1728" i="5"/>
  <c r="E1728" i="5"/>
  <c r="K1727" i="5"/>
  <c r="H1727" i="5"/>
  <c r="E1727" i="5"/>
  <c r="K1726" i="5"/>
  <c r="H1726" i="5"/>
  <c r="E1726" i="5"/>
  <c r="K1725" i="5"/>
  <c r="H1725" i="5"/>
  <c r="E1725" i="5"/>
  <c r="K1724" i="5"/>
  <c r="H1724" i="5"/>
  <c r="E1724" i="5"/>
  <c r="K1723" i="5"/>
  <c r="K1722" i="5"/>
  <c r="H1722" i="5"/>
  <c r="E1722" i="5"/>
  <c r="K1721" i="5"/>
  <c r="H1721" i="5"/>
  <c r="E1721" i="5"/>
  <c r="K1720" i="5"/>
  <c r="H1720" i="5"/>
  <c r="E1720" i="5"/>
  <c r="K1719" i="5"/>
  <c r="H1719" i="5"/>
  <c r="E1719" i="5"/>
  <c r="K1718" i="5"/>
  <c r="H1718" i="5"/>
  <c r="E1718" i="5"/>
  <c r="K1717" i="5"/>
  <c r="H1717" i="5"/>
  <c r="E1717" i="5"/>
  <c r="K1716" i="5"/>
  <c r="H1716" i="5"/>
  <c r="E1716" i="5"/>
  <c r="K1715" i="5"/>
  <c r="H1715" i="5"/>
  <c r="E1715" i="5"/>
  <c r="K1714" i="5"/>
  <c r="H1714" i="5"/>
  <c r="E1714" i="5"/>
  <c r="K1713" i="5"/>
  <c r="H1713" i="5"/>
  <c r="E1713" i="5"/>
  <c r="K1712" i="5"/>
  <c r="H1712" i="5"/>
  <c r="E1712" i="5"/>
  <c r="K1711" i="5"/>
  <c r="H1711" i="5"/>
  <c r="E1711" i="5"/>
  <c r="K1710" i="5"/>
  <c r="H1710" i="5"/>
  <c r="E1710" i="5"/>
  <c r="K1709" i="5"/>
  <c r="K1708" i="5"/>
  <c r="H1708" i="5"/>
  <c r="E1708" i="5"/>
  <c r="K1707" i="5"/>
  <c r="H1707" i="5"/>
  <c r="E1707" i="5"/>
  <c r="K1706" i="5"/>
  <c r="H1706" i="5"/>
  <c r="E1706" i="5"/>
  <c r="K1705" i="5"/>
  <c r="H1705" i="5"/>
  <c r="E1705" i="5"/>
  <c r="K1704" i="5"/>
  <c r="K1703" i="5"/>
  <c r="K1702" i="5"/>
  <c r="K1701" i="5"/>
  <c r="H1701" i="5"/>
  <c r="E1701" i="5"/>
  <c r="K1700" i="5"/>
  <c r="H1700" i="5"/>
  <c r="E1700" i="5"/>
  <c r="K1699" i="5"/>
  <c r="H1699" i="5"/>
  <c r="E1699" i="5"/>
  <c r="K1698" i="5"/>
  <c r="K1697" i="5"/>
  <c r="H1697" i="5"/>
  <c r="E1697" i="5"/>
  <c r="K1696" i="5"/>
  <c r="H1696" i="5"/>
  <c r="E1696" i="5"/>
  <c r="K1695" i="5"/>
  <c r="H1695" i="5"/>
  <c r="E1695" i="5"/>
  <c r="K1694" i="5"/>
  <c r="H1694" i="5"/>
  <c r="E1694" i="5"/>
  <c r="K1693" i="5"/>
  <c r="H1693" i="5"/>
  <c r="E1693" i="5"/>
  <c r="K1692" i="5"/>
  <c r="H1692" i="5"/>
  <c r="E1692" i="5"/>
  <c r="K1691" i="5"/>
  <c r="H1691" i="5"/>
  <c r="E1691" i="5"/>
  <c r="K1690" i="5"/>
  <c r="H1690" i="5"/>
  <c r="E1690" i="5"/>
  <c r="K1689" i="5"/>
  <c r="H1689" i="5"/>
  <c r="E1689" i="5"/>
  <c r="K1688" i="5"/>
  <c r="H1688" i="5"/>
  <c r="E1688" i="5"/>
  <c r="K1687" i="5"/>
  <c r="H1687" i="5"/>
  <c r="E1687" i="5"/>
  <c r="K1686" i="5"/>
  <c r="H1686" i="5"/>
  <c r="E1686" i="5"/>
  <c r="K1685" i="5"/>
  <c r="H1685" i="5"/>
  <c r="E1685" i="5"/>
  <c r="K1684" i="5"/>
  <c r="H1684" i="5"/>
  <c r="E1684" i="5"/>
  <c r="K1683" i="5"/>
  <c r="H1683" i="5"/>
  <c r="E1683" i="5"/>
  <c r="K1682" i="5"/>
  <c r="H1682" i="5"/>
  <c r="E1682" i="5"/>
  <c r="K1681" i="5"/>
  <c r="H1681" i="5"/>
  <c r="E1681" i="5"/>
  <c r="K1680" i="5"/>
  <c r="H1680" i="5"/>
  <c r="E1680" i="5"/>
  <c r="K1679" i="5"/>
  <c r="H1679" i="5"/>
  <c r="E1679" i="5"/>
  <c r="K1678" i="5"/>
  <c r="H1678" i="5"/>
  <c r="E1678" i="5"/>
  <c r="K1677" i="5"/>
  <c r="H1677" i="5"/>
  <c r="E1677" i="5"/>
  <c r="K1676" i="5"/>
  <c r="H1676" i="5"/>
  <c r="E1676" i="5"/>
  <c r="K1675" i="5"/>
  <c r="H1675" i="5"/>
  <c r="E1675" i="5"/>
  <c r="K1674" i="5"/>
  <c r="H1674" i="5"/>
  <c r="E1674" i="5"/>
  <c r="K1673" i="5"/>
  <c r="H1673" i="5"/>
  <c r="E1673" i="5"/>
  <c r="K1672" i="5"/>
  <c r="H1672" i="5"/>
  <c r="E1672" i="5"/>
  <c r="K1671" i="5"/>
  <c r="H1671" i="5"/>
  <c r="E1671" i="5"/>
  <c r="K1670" i="5"/>
  <c r="H1670" i="5"/>
  <c r="E1670" i="5"/>
  <c r="K1669" i="5"/>
  <c r="H1669" i="5"/>
  <c r="E1669" i="5"/>
  <c r="K1668" i="5"/>
  <c r="H1668" i="5"/>
  <c r="E1668" i="5"/>
  <c r="K1667" i="5"/>
  <c r="H1667" i="5"/>
  <c r="E1667" i="5"/>
  <c r="K1666" i="5"/>
  <c r="H1666" i="5"/>
  <c r="E1666" i="5"/>
  <c r="K1665" i="5"/>
  <c r="H1665" i="5"/>
  <c r="E1665" i="5"/>
  <c r="K1664" i="5"/>
  <c r="H1664" i="5"/>
  <c r="E1664" i="5"/>
  <c r="K1663" i="5"/>
  <c r="H1663" i="5"/>
  <c r="E1663" i="5"/>
  <c r="K1662" i="5"/>
  <c r="H1662" i="5"/>
  <c r="E1662" i="5"/>
  <c r="K1661" i="5"/>
  <c r="H1661" i="5"/>
  <c r="E1661" i="5"/>
  <c r="K1660" i="5"/>
  <c r="H1660" i="5"/>
  <c r="E1660" i="5"/>
  <c r="K1659" i="5"/>
  <c r="H1659" i="5"/>
  <c r="E1659" i="5"/>
  <c r="K1658" i="5"/>
  <c r="H1658" i="5"/>
  <c r="E1658" i="5"/>
  <c r="K1657" i="5"/>
  <c r="H1657" i="5"/>
  <c r="E1657" i="5"/>
  <c r="K1656" i="5"/>
  <c r="H1656" i="5"/>
  <c r="E1656" i="5"/>
  <c r="K1655" i="5"/>
  <c r="H1655" i="5"/>
  <c r="E1655" i="5"/>
  <c r="K1654" i="5"/>
  <c r="H1654" i="5"/>
  <c r="E1654" i="5"/>
  <c r="K1653" i="5"/>
  <c r="H1653" i="5"/>
  <c r="E1653" i="5"/>
  <c r="K1652" i="5"/>
  <c r="H1652" i="5"/>
  <c r="E1652" i="5"/>
  <c r="K1651" i="5"/>
  <c r="H1651" i="5"/>
  <c r="E1651" i="5"/>
  <c r="K1650" i="5"/>
  <c r="K1649" i="5"/>
  <c r="K1648" i="5"/>
  <c r="H1648" i="5"/>
  <c r="E1648" i="5"/>
  <c r="K1647" i="5"/>
  <c r="H1647" i="5"/>
  <c r="E1647" i="5"/>
  <c r="I1645" i="5"/>
  <c r="K1645" i="5" s="1"/>
  <c r="H1645" i="5"/>
  <c r="D1645" i="5"/>
  <c r="C1645" i="5"/>
  <c r="E1645" i="5" s="1"/>
  <c r="K1644" i="5"/>
  <c r="H1644" i="5"/>
  <c r="E1644" i="5"/>
  <c r="K1643" i="5"/>
  <c r="H1643" i="5"/>
  <c r="E1643" i="5"/>
  <c r="I1641" i="5"/>
  <c r="K1641" i="5" s="1"/>
  <c r="H1641" i="5"/>
  <c r="E1641" i="5"/>
  <c r="C1641" i="5"/>
  <c r="K1640" i="5"/>
  <c r="H1640" i="5"/>
  <c r="E1640" i="5"/>
  <c r="I1638" i="5"/>
  <c r="K1638" i="5" s="1"/>
  <c r="H1638" i="5"/>
  <c r="E1638" i="5"/>
  <c r="C1638" i="5"/>
  <c r="K1637" i="5"/>
  <c r="H1637" i="5"/>
  <c r="E1637" i="5"/>
  <c r="I1635" i="5"/>
  <c r="K1635" i="5" s="1"/>
  <c r="G1635" i="5"/>
  <c r="G1839" i="5" s="1"/>
  <c r="F1635" i="5"/>
  <c r="F1839" i="5" s="1"/>
  <c r="D1635" i="5"/>
  <c r="C1635" i="5"/>
  <c r="K1634" i="5"/>
  <c r="H1634" i="5"/>
  <c r="E1634" i="5"/>
  <c r="K1633" i="5"/>
  <c r="H1633" i="5"/>
  <c r="E1633" i="5"/>
  <c r="K1632" i="5"/>
  <c r="H1632" i="5"/>
  <c r="H1635" i="5" s="1"/>
  <c r="E1632" i="5"/>
  <c r="J1630" i="5"/>
  <c r="I1630" i="5"/>
  <c r="K1630" i="5" s="1"/>
  <c r="H1630" i="5"/>
  <c r="D1630" i="5"/>
  <c r="C1630" i="5"/>
  <c r="K1629" i="5"/>
  <c r="H1629" i="5"/>
  <c r="E1629" i="5"/>
  <c r="K1628" i="5"/>
  <c r="H1628" i="5"/>
  <c r="E1628" i="5"/>
  <c r="K1627" i="5"/>
  <c r="H1627" i="5"/>
  <c r="K1626" i="5"/>
  <c r="H1626" i="5"/>
  <c r="K1625" i="5"/>
  <c r="H1625" i="5"/>
  <c r="E1625" i="5"/>
  <c r="K1624" i="5"/>
  <c r="H1624" i="5"/>
  <c r="E1624" i="5"/>
  <c r="I1619" i="5"/>
  <c r="K1619" i="5" s="1"/>
  <c r="G1619" i="5"/>
  <c r="F1619" i="5"/>
  <c r="D1619" i="5"/>
  <c r="C1619" i="5"/>
  <c r="K1618" i="5"/>
  <c r="H1618" i="5"/>
  <c r="H1619" i="5" s="1"/>
  <c r="E1618" i="5"/>
  <c r="E1619" i="5" s="1"/>
  <c r="I1616" i="5"/>
  <c r="K1616" i="5" s="1"/>
  <c r="K1615" i="5"/>
  <c r="K1614" i="5"/>
  <c r="J1612" i="5"/>
  <c r="I1612" i="5"/>
  <c r="G1612" i="5"/>
  <c r="F1612" i="5"/>
  <c r="D1612" i="5"/>
  <c r="C1612" i="5"/>
  <c r="K1611" i="5"/>
  <c r="H1611" i="5"/>
  <c r="K1610" i="5"/>
  <c r="H1610" i="5"/>
  <c r="E1610" i="5"/>
  <c r="K1609" i="5"/>
  <c r="H1609" i="5"/>
  <c r="E1609" i="5"/>
  <c r="K1608" i="5"/>
  <c r="H1608" i="5"/>
  <c r="E1608" i="5"/>
  <c r="K1607" i="5"/>
  <c r="H1607" i="5"/>
  <c r="E1607" i="5"/>
  <c r="K1606" i="5"/>
  <c r="H1606" i="5"/>
  <c r="E1606" i="5"/>
  <c r="K1605" i="5"/>
  <c r="H1605" i="5"/>
  <c r="E1605" i="5"/>
  <c r="K1604" i="5"/>
  <c r="H1604" i="5"/>
  <c r="E1604" i="5"/>
  <c r="K1603" i="5"/>
  <c r="H1603" i="5"/>
  <c r="E1603" i="5"/>
  <c r="K1602" i="5"/>
  <c r="H1602" i="5"/>
  <c r="E1602" i="5"/>
  <c r="K1601" i="5"/>
  <c r="H1601" i="5"/>
  <c r="E1601" i="5"/>
  <c r="K1600" i="5"/>
  <c r="H1600" i="5"/>
  <c r="E1600" i="5"/>
  <c r="K1599" i="5"/>
  <c r="H1599" i="5"/>
  <c r="E1599" i="5"/>
  <c r="K1598" i="5"/>
  <c r="H1598" i="5"/>
  <c r="E1598" i="5"/>
  <c r="K1597" i="5"/>
  <c r="H1597" i="5"/>
  <c r="E1597" i="5"/>
  <c r="K1596" i="5"/>
  <c r="H1596" i="5"/>
  <c r="E1596" i="5"/>
  <c r="K1595" i="5"/>
  <c r="H1595" i="5"/>
  <c r="E1595" i="5"/>
  <c r="K1594" i="5"/>
  <c r="H1594" i="5"/>
  <c r="E1594" i="5"/>
  <c r="K1593" i="5"/>
  <c r="H1593" i="5"/>
  <c r="E1593" i="5"/>
  <c r="K1592" i="5"/>
  <c r="H1592" i="5"/>
  <c r="E1592" i="5"/>
  <c r="K1591" i="5"/>
  <c r="H1591" i="5"/>
  <c r="E1591" i="5"/>
  <c r="K1590" i="5"/>
  <c r="K1589" i="5"/>
  <c r="H1589" i="5"/>
  <c r="E1589" i="5"/>
  <c r="K1588" i="5"/>
  <c r="H1588" i="5"/>
  <c r="E1588" i="5"/>
  <c r="K1587" i="5"/>
  <c r="H1587" i="5"/>
  <c r="E1587" i="5"/>
  <c r="K1586" i="5"/>
  <c r="H1586" i="5"/>
  <c r="E1586" i="5"/>
  <c r="K1585" i="5"/>
  <c r="H1585" i="5"/>
  <c r="E1585" i="5"/>
  <c r="K1584" i="5"/>
  <c r="H1584" i="5"/>
  <c r="E1584" i="5"/>
  <c r="K1583" i="5"/>
  <c r="H1583" i="5"/>
  <c r="E1583" i="5"/>
  <c r="K1582" i="5"/>
  <c r="H1582" i="5"/>
  <c r="E1582" i="5"/>
  <c r="K1581" i="5"/>
  <c r="H1581" i="5"/>
  <c r="E1581" i="5"/>
  <c r="K1580" i="5"/>
  <c r="H1580" i="5"/>
  <c r="E1580" i="5"/>
  <c r="K1579" i="5"/>
  <c r="H1579" i="5"/>
  <c r="E1579" i="5"/>
  <c r="I1577" i="5"/>
  <c r="K1577" i="5" s="1"/>
  <c r="G1577" i="5"/>
  <c r="F1577" i="5"/>
  <c r="D1577" i="5"/>
  <c r="C1577" i="5"/>
  <c r="K1576" i="5"/>
  <c r="H1576" i="5"/>
  <c r="K1575" i="5"/>
  <c r="H1575" i="5"/>
  <c r="K1574" i="5"/>
  <c r="H1574" i="5"/>
  <c r="E1574" i="5"/>
  <c r="K1573" i="5"/>
  <c r="H1573" i="5"/>
  <c r="E1573" i="5"/>
  <c r="E1577" i="5" s="1"/>
  <c r="K1572" i="5"/>
  <c r="H1572" i="5"/>
  <c r="H1577" i="5" s="1"/>
  <c r="E1572" i="5"/>
  <c r="I1570" i="5"/>
  <c r="K1570" i="5" s="1"/>
  <c r="G1570" i="5"/>
  <c r="F1570" i="5"/>
  <c r="D1570" i="5"/>
  <c r="C1570" i="5"/>
  <c r="K1569" i="5"/>
  <c r="H1569" i="5"/>
  <c r="H1570" i="5" s="1"/>
  <c r="E1569" i="5"/>
  <c r="E1570" i="5" s="1"/>
  <c r="I1567" i="5"/>
  <c r="K1567" i="5" s="1"/>
  <c r="G1567" i="5"/>
  <c r="F1567" i="5"/>
  <c r="E1567" i="5"/>
  <c r="D1567" i="5"/>
  <c r="C1567" i="5"/>
  <c r="K1566" i="5"/>
  <c r="H1566" i="5"/>
  <c r="H1567" i="5" s="1"/>
  <c r="E1566" i="5"/>
  <c r="J1564" i="5"/>
  <c r="K1564" i="5" s="1"/>
  <c r="G1564" i="5"/>
  <c r="F1564" i="5"/>
  <c r="D1564" i="5"/>
  <c r="C1564" i="5"/>
  <c r="K1563" i="5"/>
  <c r="H1563" i="5"/>
  <c r="H1564" i="5" s="1"/>
  <c r="E1563" i="5"/>
  <c r="E1564" i="5" s="1"/>
  <c r="I1561" i="5"/>
  <c r="K1561" i="5" s="1"/>
  <c r="G1561" i="5"/>
  <c r="F1561" i="5"/>
  <c r="D1561" i="5"/>
  <c r="C1561" i="5"/>
  <c r="K1560" i="5"/>
  <c r="H1560" i="5"/>
  <c r="E1560" i="5"/>
  <c r="K1559" i="5"/>
  <c r="H1559" i="5"/>
  <c r="E1559" i="5"/>
  <c r="K1558" i="5"/>
  <c r="H1558" i="5"/>
  <c r="E1558" i="5"/>
  <c r="K1557" i="5"/>
  <c r="H1557" i="5"/>
  <c r="E1557" i="5"/>
  <c r="K1556" i="5"/>
  <c r="H1556" i="5"/>
  <c r="E1556" i="5"/>
  <c r="I1554" i="5"/>
  <c r="K1554" i="5" s="1"/>
  <c r="G1554" i="5"/>
  <c r="F1554" i="5"/>
  <c r="D1554" i="5"/>
  <c r="C1554" i="5"/>
  <c r="K1553" i="5"/>
  <c r="H1553" i="5"/>
  <c r="E1553" i="5"/>
  <c r="K1552" i="5"/>
  <c r="H1552" i="5"/>
  <c r="E1552" i="5"/>
  <c r="E1554" i="5" s="1"/>
  <c r="J1550" i="5"/>
  <c r="I1550" i="5"/>
  <c r="K1550" i="5" s="1"/>
  <c r="G1550" i="5"/>
  <c r="F1550" i="5"/>
  <c r="H1550" i="5" s="1"/>
  <c r="D1550" i="5"/>
  <c r="C1550" i="5"/>
  <c r="K1549" i="5"/>
  <c r="H1549" i="5"/>
  <c r="E1549" i="5"/>
  <c r="E1550" i="5" s="1"/>
  <c r="K1547" i="5"/>
  <c r="I1547" i="5"/>
  <c r="H1547" i="5"/>
  <c r="K1546" i="5"/>
  <c r="H1546" i="5"/>
  <c r="I1544" i="5"/>
  <c r="K1544" i="5" s="1"/>
  <c r="H1544" i="5"/>
  <c r="E1544" i="5"/>
  <c r="C1544" i="5"/>
  <c r="K1543" i="5"/>
  <c r="H1543" i="5"/>
  <c r="E1543" i="5"/>
  <c r="I1541" i="5"/>
  <c r="K1541" i="5" s="1"/>
  <c r="H1541" i="5"/>
  <c r="E1541" i="5"/>
  <c r="C1541" i="5"/>
  <c r="K1540" i="5"/>
  <c r="H1540" i="5"/>
  <c r="E1540" i="5"/>
  <c r="K1539" i="5"/>
  <c r="H1539" i="5"/>
  <c r="I1537" i="5"/>
  <c r="K1537" i="5" s="1"/>
  <c r="G1537" i="5"/>
  <c r="F1537" i="5"/>
  <c r="D1537" i="5"/>
  <c r="C1537" i="5"/>
  <c r="K1536" i="5"/>
  <c r="H1536" i="5"/>
  <c r="H1537" i="5" s="1"/>
  <c r="E1536" i="5"/>
  <c r="E1537" i="5" s="1"/>
  <c r="I1534" i="5"/>
  <c r="K1534" i="5" s="1"/>
  <c r="K1533" i="5"/>
  <c r="I1531" i="5"/>
  <c r="K1531" i="5" s="1"/>
  <c r="H1531" i="5"/>
  <c r="E1531" i="5"/>
  <c r="C1531" i="5"/>
  <c r="K1530" i="5"/>
  <c r="H1530" i="5"/>
  <c r="E1530" i="5"/>
  <c r="I1528" i="5"/>
  <c r="K1528" i="5" s="1"/>
  <c r="H1528" i="5"/>
  <c r="E1528" i="5"/>
  <c r="C1528" i="5"/>
  <c r="K1527" i="5"/>
  <c r="H1527" i="5"/>
  <c r="E1527" i="5"/>
  <c r="I1525" i="5"/>
  <c r="K1525" i="5" s="1"/>
  <c r="H1525" i="5"/>
  <c r="C1525" i="5"/>
  <c r="E1525" i="5" s="1"/>
  <c r="K1524" i="5"/>
  <c r="H1524" i="5"/>
  <c r="E1524" i="5"/>
  <c r="J1522" i="5"/>
  <c r="I1522" i="5"/>
  <c r="G1522" i="5"/>
  <c r="F1522" i="5"/>
  <c r="D1522" i="5"/>
  <c r="C1522" i="5"/>
  <c r="K1521" i="5"/>
  <c r="H1521" i="5"/>
  <c r="E1521" i="5"/>
  <c r="K1520" i="5"/>
  <c r="H1520" i="5"/>
  <c r="E1520" i="5"/>
  <c r="K1519" i="5"/>
  <c r="H1519" i="5"/>
  <c r="E1519" i="5"/>
  <c r="K1518" i="5"/>
  <c r="H1518" i="5"/>
  <c r="E1518" i="5"/>
  <c r="K1517" i="5"/>
  <c r="K1516" i="5"/>
  <c r="H1516" i="5"/>
  <c r="H1522" i="5" s="1"/>
  <c r="E1516" i="5"/>
  <c r="I1514" i="5"/>
  <c r="K1514" i="5" s="1"/>
  <c r="H1514" i="5"/>
  <c r="C1514" i="5"/>
  <c r="E1514" i="5" s="1"/>
  <c r="K1513" i="5"/>
  <c r="H1513" i="5"/>
  <c r="E1513" i="5"/>
  <c r="K1512" i="5"/>
  <c r="H1512" i="5"/>
  <c r="E1512" i="5"/>
  <c r="K1511" i="5"/>
  <c r="H1511" i="5"/>
  <c r="E1511" i="5"/>
  <c r="K1510" i="5"/>
  <c r="K1509" i="5"/>
  <c r="H1509" i="5"/>
  <c r="E1509" i="5"/>
  <c r="K1508" i="5"/>
  <c r="H1508" i="5"/>
  <c r="E1508" i="5"/>
  <c r="K1507" i="5"/>
  <c r="H1507" i="5"/>
  <c r="E1507" i="5"/>
  <c r="K1506" i="5"/>
  <c r="H1506" i="5"/>
  <c r="E1506" i="5"/>
  <c r="K1505" i="5"/>
  <c r="H1505" i="5"/>
  <c r="E1505" i="5"/>
  <c r="K1504" i="5"/>
  <c r="H1504" i="5"/>
  <c r="E1504" i="5"/>
  <c r="K1503" i="5"/>
  <c r="H1503" i="5"/>
  <c r="K1502" i="5"/>
  <c r="H1502" i="5"/>
  <c r="K1501" i="5"/>
  <c r="H1501" i="5"/>
  <c r="E1501" i="5"/>
  <c r="K1500" i="5"/>
  <c r="H1500" i="5"/>
  <c r="E1500" i="5"/>
  <c r="K1499" i="5"/>
  <c r="H1499" i="5"/>
  <c r="E1499" i="5"/>
  <c r="K1498" i="5"/>
  <c r="I1496" i="5"/>
  <c r="K1496" i="5" s="1"/>
  <c r="H1496" i="5"/>
  <c r="K1495" i="5"/>
  <c r="H1495" i="5"/>
  <c r="G1491" i="5"/>
  <c r="F1491" i="5"/>
  <c r="K1490" i="5"/>
  <c r="I1490" i="5"/>
  <c r="H1490" i="5"/>
  <c r="C1490" i="5"/>
  <c r="K1489" i="5"/>
  <c r="H1489" i="5"/>
  <c r="E1489" i="5"/>
  <c r="K1488" i="5"/>
  <c r="K1486" i="5"/>
  <c r="I1486" i="5"/>
  <c r="H1486" i="5"/>
  <c r="E1486" i="5"/>
  <c r="D1486" i="5"/>
  <c r="C1486" i="5"/>
  <c r="K1485" i="5"/>
  <c r="H1485" i="5"/>
  <c r="E1485" i="5"/>
  <c r="I1483" i="5"/>
  <c r="K1483" i="5" s="1"/>
  <c r="H1483" i="5"/>
  <c r="D1483" i="5"/>
  <c r="C1483" i="5"/>
  <c r="K1482" i="5"/>
  <c r="H1482" i="5"/>
  <c r="K1481" i="5"/>
  <c r="H1481" i="5"/>
  <c r="E1481" i="5"/>
  <c r="K1480" i="5"/>
  <c r="H1480" i="5"/>
  <c r="E1480" i="5"/>
  <c r="E1483" i="5" s="1"/>
  <c r="J1478" i="5"/>
  <c r="I1478" i="5"/>
  <c r="K1478" i="5" s="1"/>
  <c r="H1478" i="5"/>
  <c r="D1478" i="5"/>
  <c r="C1478" i="5"/>
  <c r="E1478" i="5" s="1"/>
  <c r="K1477" i="5"/>
  <c r="H1477" i="5"/>
  <c r="E1477" i="5"/>
  <c r="K1476" i="5"/>
  <c r="H1476" i="5"/>
  <c r="E1476" i="5"/>
  <c r="K1475" i="5"/>
  <c r="H1475" i="5"/>
  <c r="E1475" i="5"/>
  <c r="K1474" i="5"/>
  <c r="H1474" i="5"/>
  <c r="E1474" i="5"/>
  <c r="K1473" i="5"/>
  <c r="H1473" i="5"/>
  <c r="E1473" i="5"/>
  <c r="K1472" i="5"/>
  <c r="H1472" i="5"/>
  <c r="E1472" i="5"/>
  <c r="K1471" i="5"/>
  <c r="H1471" i="5"/>
  <c r="E1471" i="5"/>
  <c r="K1470" i="5"/>
  <c r="H1470" i="5"/>
  <c r="K1469" i="5"/>
  <c r="H1469" i="5"/>
  <c r="J1467" i="5"/>
  <c r="I1467" i="5"/>
  <c r="K1467" i="5" s="1"/>
  <c r="H1467" i="5"/>
  <c r="D1467" i="5"/>
  <c r="C1467" i="5"/>
  <c r="E1467" i="5" s="1"/>
  <c r="K1466" i="5"/>
  <c r="H1466" i="5"/>
  <c r="E1466" i="5"/>
  <c r="K1465" i="5"/>
  <c r="H1465" i="5"/>
  <c r="E1465" i="5"/>
  <c r="K1464" i="5"/>
  <c r="H1464" i="5"/>
  <c r="E1464" i="5"/>
  <c r="K1463" i="5"/>
  <c r="H1463" i="5"/>
  <c r="E1463" i="5"/>
  <c r="I1461" i="5"/>
  <c r="K1461" i="5" s="1"/>
  <c r="H1461" i="5"/>
  <c r="K1460" i="5"/>
  <c r="H1460" i="5"/>
  <c r="J1458" i="5"/>
  <c r="I1458" i="5"/>
  <c r="H1458" i="5"/>
  <c r="E1458" i="5"/>
  <c r="D1458" i="5"/>
  <c r="C1458" i="5"/>
  <c r="E1457" i="5"/>
  <c r="K1456" i="5"/>
  <c r="H1456" i="5"/>
  <c r="E1456" i="5"/>
  <c r="K1455" i="5"/>
  <c r="H1455" i="5"/>
  <c r="E1455" i="5"/>
  <c r="K1454" i="5"/>
  <c r="H1454" i="5"/>
  <c r="E1454" i="5"/>
  <c r="K1453" i="5"/>
  <c r="H1453" i="5"/>
  <c r="E1453" i="5"/>
  <c r="K1452" i="5"/>
  <c r="K1458" i="5" s="1"/>
  <c r="H1452" i="5"/>
  <c r="E1452" i="5"/>
  <c r="K1451" i="5"/>
  <c r="H1451" i="5"/>
  <c r="E1451" i="5"/>
  <c r="K1450" i="5"/>
  <c r="H1450" i="5"/>
  <c r="E1450" i="5"/>
  <c r="K1449" i="5"/>
  <c r="E1449" i="5"/>
  <c r="I1447" i="5"/>
  <c r="K1447" i="5" s="1"/>
  <c r="K1446" i="5"/>
  <c r="I1444" i="5"/>
  <c r="K1444" i="5" s="1"/>
  <c r="H1444" i="5"/>
  <c r="C1444" i="5"/>
  <c r="E1444" i="5" s="1"/>
  <c r="H1443" i="5"/>
  <c r="E1443" i="5"/>
  <c r="K1442" i="5"/>
  <c r="H1442" i="5"/>
  <c r="I1440" i="5"/>
  <c r="K1440" i="5" s="1"/>
  <c r="H1440" i="5"/>
  <c r="C1440" i="5"/>
  <c r="E1440" i="5" s="1"/>
  <c r="K1439" i="5"/>
  <c r="H1439" i="5"/>
  <c r="E1439" i="5"/>
  <c r="I1437" i="5"/>
  <c r="K1437" i="5" s="1"/>
  <c r="H1437" i="5"/>
  <c r="C1437" i="5"/>
  <c r="E1437" i="5" s="1"/>
  <c r="K1436" i="5"/>
  <c r="H1436" i="5"/>
  <c r="E1436" i="5"/>
  <c r="I1434" i="5"/>
  <c r="K1434" i="5" s="1"/>
  <c r="H1434" i="5"/>
  <c r="C1434" i="5"/>
  <c r="E1434" i="5" s="1"/>
  <c r="K1433" i="5"/>
  <c r="H1433" i="5"/>
  <c r="E1433" i="5"/>
  <c r="K1432" i="5"/>
  <c r="H1432" i="5"/>
  <c r="J1430" i="5"/>
  <c r="I1430" i="5"/>
  <c r="H1430" i="5"/>
  <c r="K1429" i="5"/>
  <c r="H1429" i="5"/>
  <c r="I1427" i="5"/>
  <c r="K1427" i="5" s="1"/>
  <c r="H1427" i="5"/>
  <c r="D1427" i="5"/>
  <c r="C1427" i="5"/>
  <c r="K1426" i="5"/>
  <c r="H1426" i="5"/>
  <c r="K1425" i="5"/>
  <c r="H1425" i="5"/>
  <c r="K1424" i="5"/>
  <c r="H1424" i="5"/>
  <c r="E1424" i="5"/>
  <c r="K1423" i="5"/>
  <c r="H1423" i="5"/>
  <c r="E1423" i="5"/>
  <c r="K1422" i="5"/>
  <c r="H1422" i="5"/>
  <c r="E1422" i="5"/>
  <c r="K1421" i="5"/>
  <c r="H1421" i="5"/>
  <c r="E1421" i="5"/>
  <c r="K1420" i="5"/>
  <c r="H1420" i="5"/>
  <c r="E1420" i="5"/>
  <c r="K1419" i="5"/>
  <c r="H1419" i="5"/>
  <c r="E1419" i="5"/>
  <c r="K1418" i="5"/>
  <c r="H1418" i="5"/>
  <c r="E1418" i="5"/>
  <c r="I1416" i="5"/>
  <c r="K1416" i="5" s="1"/>
  <c r="K1415" i="5"/>
  <c r="I1413" i="5"/>
  <c r="K1413" i="5" s="1"/>
  <c r="H1413" i="5"/>
  <c r="E1413" i="5"/>
  <c r="C1413" i="5"/>
  <c r="K1412" i="5"/>
  <c r="H1412" i="5"/>
  <c r="E1412" i="5"/>
  <c r="H1411" i="5"/>
  <c r="I1410" i="5"/>
  <c r="K1410" i="5" s="1"/>
  <c r="H1410" i="5"/>
  <c r="C1410" i="5"/>
  <c r="E1410" i="5" s="1"/>
  <c r="K1409" i="5"/>
  <c r="H1409" i="5"/>
  <c r="E1409" i="5"/>
  <c r="H1408" i="5"/>
  <c r="I1407" i="5"/>
  <c r="K1407" i="5" s="1"/>
  <c r="H1407" i="5"/>
  <c r="C1407" i="5"/>
  <c r="E1407" i="5" s="1"/>
  <c r="K1406" i="5"/>
  <c r="H1406" i="5"/>
  <c r="E1406" i="5"/>
  <c r="H1405" i="5"/>
  <c r="K1404" i="5"/>
  <c r="I1404" i="5"/>
  <c r="H1404" i="5"/>
  <c r="C1404" i="5"/>
  <c r="E1404" i="5" s="1"/>
  <c r="K1403" i="5"/>
  <c r="H1403" i="5"/>
  <c r="E1403" i="5"/>
  <c r="K1401" i="5"/>
  <c r="J1401" i="5"/>
  <c r="I1401" i="5"/>
  <c r="H1401" i="5"/>
  <c r="K1400" i="5"/>
  <c r="H1400" i="5"/>
  <c r="J1398" i="5"/>
  <c r="I1398" i="5"/>
  <c r="K1398" i="5" s="1"/>
  <c r="H1398" i="5"/>
  <c r="D1398" i="5"/>
  <c r="C1398" i="5"/>
  <c r="K1397" i="5"/>
  <c r="H1397" i="5"/>
  <c r="E1397" i="5"/>
  <c r="K1396" i="5"/>
  <c r="H1396" i="5"/>
  <c r="E1396" i="5"/>
  <c r="J1394" i="5"/>
  <c r="K1394" i="5" s="1"/>
  <c r="I1394" i="5"/>
  <c r="H1394" i="5"/>
  <c r="D1394" i="5"/>
  <c r="C1394" i="5"/>
  <c r="K1393" i="5"/>
  <c r="H1393" i="5"/>
  <c r="K1392" i="5"/>
  <c r="H1392" i="5"/>
  <c r="K1391" i="5"/>
  <c r="H1391" i="5"/>
  <c r="E1391" i="5"/>
  <c r="K1390" i="5"/>
  <c r="H1390" i="5"/>
  <c r="E1390" i="5"/>
  <c r="K1389" i="5"/>
  <c r="H1389" i="5"/>
  <c r="E1389" i="5"/>
  <c r="K1388" i="5"/>
  <c r="H1388" i="5"/>
  <c r="E1388" i="5"/>
  <c r="K1387" i="5"/>
  <c r="H1387" i="5"/>
  <c r="E1387" i="5"/>
  <c r="K1386" i="5"/>
  <c r="H1386" i="5"/>
  <c r="E1386" i="5"/>
  <c r="K1385" i="5"/>
  <c r="H1385" i="5"/>
  <c r="E1385" i="5"/>
  <c r="K1384" i="5"/>
  <c r="H1384" i="5"/>
  <c r="E1384" i="5"/>
  <c r="I1382" i="5"/>
  <c r="K1382" i="5" s="1"/>
  <c r="H1382" i="5"/>
  <c r="E1382" i="5"/>
  <c r="C1382" i="5"/>
  <c r="K1381" i="5"/>
  <c r="H1381" i="5"/>
  <c r="E1381" i="5"/>
  <c r="I1379" i="5"/>
  <c r="K1379" i="5" s="1"/>
  <c r="H1379" i="5"/>
  <c r="E1379" i="5"/>
  <c r="C1379" i="5"/>
  <c r="K1378" i="5"/>
  <c r="H1378" i="5"/>
  <c r="E1378" i="5"/>
  <c r="H1377" i="5"/>
  <c r="I1376" i="5"/>
  <c r="K1376" i="5" s="1"/>
  <c r="H1376" i="5"/>
  <c r="C1376" i="5"/>
  <c r="E1376" i="5" s="1"/>
  <c r="K1375" i="5"/>
  <c r="H1375" i="5"/>
  <c r="E1375" i="5"/>
  <c r="K1374" i="5"/>
  <c r="H1374" i="5"/>
  <c r="E1374" i="5"/>
  <c r="H1373" i="5"/>
  <c r="J1372" i="5"/>
  <c r="K1372" i="5" s="1"/>
  <c r="I1372" i="5"/>
  <c r="H1372" i="5"/>
  <c r="D1372" i="5"/>
  <c r="C1372" i="5"/>
  <c r="K1371" i="5"/>
  <c r="H1371" i="5"/>
  <c r="E1371" i="5"/>
  <c r="K1370" i="5"/>
  <c r="H1370" i="5"/>
  <c r="E1370" i="5"/>
  <c r="H1369" i="5"/>
  <c r="H1368" i="5"/>
  <c r="H1367" i="5"/>
  <c r="H1365" i="5"/>
  <c r="J1363" i="5"/>
  <c r="G1363" i="5"/>
  <c r="F1363" i="5"/>
  <c r="I1362" i="5"/>
  <c r="H1362" i="5"/>
  <c r="H1363" i="5" s="1"/>
  <c r="K1361" i="5"/>
  <c r="H1361" i="5"/>
  <c r="H1360" i="5"/>
  <c r="I1359" i="5"/>
  <c r="K1359" i="5" s="1"/>
  <c r="H1359" i="5"/>
  <c r="C1359" i="5"/>
  <c r="E1359" i="5" s="1"/>
  <c r="K1358" i="5"/>
  <c r="H1358" i="5"/>
  <c r="E1358" i="5"/>
  <c r="H1357" i="5"/>
  <c r="I1356" i="5"/>
  <c r="K1356" i="5" s="1"/>
  <c r="H1356" i="5"/>
  <c r="C1356" i="5"/>
  <c r="E1356" i="5" s="1"/>
  <c r="K1355" i="5"/>
  <c r="H1355" i="5"/>
  <c r="E1355" i="5"/>
  <c r="H1354" i="5"/>
  <c r="I1353" i="5"/>
  <c r="K1353" i="5" s="1"/>
  <c r="H1353" i="5"/>
  <c r="D1353" i="5"/>
  <c r="D1363" i="5" s="1"/>
  <c r="C1353" i="5"/>
  <c r="K1352" i="5"/>
  <c r="H1352" i="5"/>
  <c r="K1351" i="5"/>
  <c r="H1351" i="5"/>
  <c r="K1350" i="5"/>
  <c r="K1349" i="5"/>
  <c r="H1349" i="5"/>
  <c r="K1348" i="5"/>
  <c r="H1348" i="5"/>
  <c r="E1348" i="5"/>
  <c r="K1347" i="5"/>
  <c r="H1347" i="5"/>
  <c r="E1347" i="5"/>
  <c r="K1346" i="5"/>
  <c r="H1346" i="5"/>
  <c r="E1346" i="5"/>
  <c r="K1345" i="5"/>
  <c r="H1345" i="5"/>
  <c r="K1344" i="5"/>
  <c r="H1344" i="5"/>
  <c r="E1344" i="5"/>
  <c r="K1343" i="5"/>
  <c r="H1343" i="5"/>
  <c r="E1343" i="5"/>
  <c r="K1342" i="5"/>
  <c r="H1342" i="5"/>
  <c r="E1342" i="5"/>
  <c r="K1341" i="5"/>
  <c r="H1341" i="5"/>
  <c r="E1341" i="5"/>
  <c r="K1340" i="5"/>
  <c r="H1340" i="5"/>
  <c r="E1340" i="5"/>
  <c r="K1339" i="5"/>
  <c r="H1339" i="5"/>
  <c r="E1339" i="5"/>
  <c r="K1338" i="5"/>
  <c r="H1338" i="5"/>
  <c r="E1338" i="5"/>
  <c r="K1337" i="5"/>
  <c r="H1337" i="5"/>
  <c r="E1337" i="5"/>
  <c r="E1353" i="5" s="1"/>
  <c r="K1336" i="5"/>
  <c r="H1336" i="5"/>
  <c r="K1335" i="5"/>
  <c r="H1335" i="5"/>
  <c r="K1334" i="5"/>
  <c r="H1334" i="5"/>
  <c r="K1333" i="5"/>
  <c r="H1333" i="5"/>
  <c r="K1332" i="5"/>
  <c r="H1332" i="5"/>
  <c r="E1332" i="5"/>
  <c r="K1331" i="5"/>
  <c r="H1331" i="5"/>
  <c r="E1331" i="5"/>
  <c r="H1330" i="5"/>
  <c r="K1329" i="5"/>
  <c r="I1329" i="5"/>
  <c r="H1329" i="5"/>
  <c r="C1329" i="5"/>
  <c r="E1329" i="5" s="1"/>
  <c r="K1328" i="5"/>
  <c r="H1328" i="5"/>
  <c r="E1328" i="5"/>
  <c r="G1324" i="5"/>
  <c r="I1323" i="5"/>
  <c r="F1323" i="5"/>
  <c r="H1323" i="5" s="1"/>
  <c r="D1323" i="5"/>
  <c r="C1323" i="5"/>
  <c r="K1322" i="5"/>
  <c r="H1322" i="5"/>
  <c r="E1322" i="5"/>
  <c r="K1321" i="5"/>
  <c r="H1321" i="5"/>
  <c r="E1321" i="5"/>
  <c r="E1323" i="5" s="1"/>
  <c r="H1320" i="5"/>
  <c r="J1319" i="5"/>
  <c r="I1319" i="5"/>
  <c r="K1319" i="5" s="1"/>
  <c r="H1319" i="5"/>
  <c r="D1319" i="5"/>
  <c r="C1319" i="5"/>
  <c r="K1318" i="5"/>
  <c r="H1318" i="5"/>
  <c r="K1317" i="5"/>
  <c r="H1317" i="5"/>
  <c r="K1316" i="5"/>
  <c r="H1316" i="5"/>
  <c r="E1316" i="5"/>
  <c r="K1315" i="5"/>
  <c r="H1315" i="5"/>
  <c r="E1315" i="5"/>
  <c r="K1314" i="5"/>
  <c r="H1314" i="5"/>
  <c r="E1314" i="5"/>
  <c r="K1313" i="5"/>
  <c r="H1313" i="5"/>
  <c r="E1313" i="5"/>
  <c r="K1312" i="5"/>
  <c r="H1312" i="5"/>
  <c r="E1312" i="5"/>
  <c r="K1311" i="5"/>
  <c r="H1311" i="5"/>
  <c r="E1311" i="5"/>
  <c r="K1310" i="5"/>
  <c r="H1310" i="5"/>
  <c r="E1310" i="5"/>
  <c r="E1319" i="5" s="1"/>
  <c r="H1309" i="5"/>
  <c r="I1308" i="5"/>
  <c r="K1308" i="5" s="1"/>
  <c r="H1308" i="5"/>
  <c r="C1308" i="5"/>
  <c r="E1308" i="5" s="1"/>
  <c r="K1307" i="5"/>
  <c r="H1307" i="5"/>
  <c r="E1307" i="5"/>
  <c r="H1306" i="5"/>
  <c r="K1305" i="5"/>
  <c r="C1305" i="5"/>
  <c r="E1305" i="5" s="1"/>
  <c r="K1304" i="5"/>
  <c r="E1304" i="5"/>
  <c r="I1302" i="5"/>
  <c r="K1302" i="5" s="1"/>
  <c r="H1302" i="5"/>
  <c r="C1302" i="5"/>
  <c r="E1302" i="5" s="1"/>
  <c r="K1301" i="5"/>
  <c r="H1301" i="5"/>
  <c r="E1301" i="5"/>
  <c r="K1300" i="5"/>
  <c r="H1300" i="5"/>
  <c r="E1300" i="5"/>
  <c r="K1299" i="5"/>
  <c r="H1299" i="5"/>
  <c r="E1299" i="5"/>
  <c r="K1298" i="5"/>
  <c r="H1298" i="5"/>
  <c r="E1298" i="5"/>
  <c r="K1297" i="5"/>
  <c r="H1297" i="5"/>
  <c r="E1297" i="5"/>
  <c r="K1296" i="5"/>
  <c r="H1296" i="5"/>
  <c r="E1296" i="5"/>
  <c r="K1295" i="5"/>
  <c r="H1295" i="5"/>
  <c r="E1295" i="5"/>
  <c r="H1294" i="5"/>
  <c r="I1293" i="5"/>
  <c r="K1293" i="5" s="1"/>
  <c r="H1293" i="5"/>
  <c r="C1293" i="5"/>
  <c r="E1293" i="5" s="1"/>
  <c r="H1292" i="5"/>
  <c r="E1292" i="5"/>
  <c r="K1291" i="5"/>
  <c r="H1291" i="5"/>
  <c r="E1291" i="5"/>
  <c r="K1290" i="5"/>
  <c r="H1290" i="5"/>
  <c r="E1290" i="5"/>
  <c r="H1289" i="5"/>
  <c r="J1288" i="5"/>
  <c r="I1288" i="5"/>
  <c r="H1288" i="5"/>
  <c r="D1288" i="5"/>
  <c r="E1288" i="5" s="1"/>
  <c r="C1288" i="5"/>
  <c r="K1287" i="5"/>
  <c r="H1287" i="5"/>
  <c r="E1287" i="5"/>
  <c r="K1286" i="5"/>
  <c r="H1286" i="5"/>
  <c r="E1286" i="5"/>
  <c r="K1285" i="5"/>
  <c r="H1285" i="5"/>
  <c r="E1285" i="5"/>
  <c r="K1284" i="5"/>
  <c r="H1284" i="5"/>
  <c r="E1284" i="5"/>
  <c r="K1283" i="5"/>
  <c r="H1283" i="5"/>
  <c r="E1283" i="5"/>
  <c r="H1282" i="5"/>
  <c r="J1281" i="5"/>
  <c r="I1281" i="5"/>
  <c r="K1281" i="5" s="1"/>
  <c r="H1281" i="5"/>
  <c r="C1281" i="5"/>
  <c r="E1281" i="5" s="1"/>
  <c r="K1280" i="5"/>
  <c r="H1280" i="5"/>
  <c r="E1280" i="5"/>
  <c r="K1279" i="5"/>
  <c r="H1279" i="5"/>
  <c r="K1278" i="5"/>
  <c r="H1278" i="5"/>
  <c r="E1278" i="5"/>
  <c r="J1276" i="5"/>
  <c r="K1276" i="5" s="1"/>
  <c r="H1276" i="5"/>
  <c r="D1276" i="5"/>
  <c r="E1276" i="5" s="1"/>
  <c r="C1276" i="5"/>
  <c r="K1275" i="5"/>
  <c r="H1275" i="5"/>
  <c r="E1275" i="5"/>
  <c r="I1273" i="5"/>
  <c r="K1273" i="5" s="1"/>
  <c r="H1273" i="5"/>
  <c r="K1272" i="5"/>
  <c r="H1272" i="5"/>
  <c r="I1270" i="5"/>
  <c r="K1270" i="5" s="1"/>
  <c r="H1270" i="5"/>
  <c r="C1270" i="5"/>
  <c r="E1270" i="5" s="1"/>
  <c r="K1269" i="5"/>
  <c r="H1269" i="5"/>
  <c r="E1269" i="5"/>
  <c r="K1268" i="5"/>
  <c r="H1268" i="5"/>
  <c r="E1268" i="5"/>
  <c r="K1267" i="5"/>
  <c r="H1267" i="5"/>
  <c r="E1267" i="5"/>
  <c r="K1266" i="5"/>
  <c r="H1266" i="5"/>
  <c r="E1266" i="5"/>
  <c r="K1265" i="5"/>
  <c r="H1265" i="5"/>
  <c r="E1265" i="5"/>
  <c r="K1264" i="5"/>
  <c r="H1264" i="5"/>
  <c r="E1264" i="5"/>
  <c r="K1263" i="5"/>
  <c r="H1263" i="5"/>
  <c r="E1263" i="5"/>
  <c r="K1262" i="5"/>
  <c r="H1262" i="5"/>
  <c r="E1262" i="5"/>
  <c r="K1261" i="5"/>
  <c r="H1261" i="5"/>
  <c r="E1261" i="5"/>
  <c r="K1260" i="5"/>
  <c r="H1260" i="5"/>
  <c r="E1260" i="5"/>
  <c r="K1259" i="5"/>
  <c r="H1259" i="5"/>
  <c r="E1259" i="5"/>
  <c r="K1258" i="5"/>
  <c r="K1257" i="5"/>
  <c r="H1257" i="5"/>
  <c r="E1257" i="5"/>
  <c r="I1255" i="5"/>
  <c r="K1255" i="5" s="1"/>
  <c r="H1255" i="5"/>
  <c r="C1255" i="5"/>
  <c r="E1255" i="5" s="1"/>
  <c r="K1254" i="5"/>
  <c r="H1254" i="5"/>
  <c r="E1254" i="5"/>
  <c r="J1252" i="5"/>
  <c r="I1252" i="5"/>
  <c r="K1252" i="5" s="1"/>
  <c r="H1252" i="5"/>
  <c r="D1252" i="5"/>
  <c r="C1252" i="5"/>
  <c r="E1252" i="5" s="1"/>
  <c r="K1251" i="5"/>
  <c r="H1251" i="5"/>
  <c r="E1251" i="5"/>
  <c r="J1249" i="5"/>
  <c r="K1249" i="5" s="1"/>
  <c r="H1249" i="5"/>
  <c r="H1248" i="5"/>
  <c r="K1247" i="5"/>
  <c r="H1247" i="5"/>
  <c r="K1245" i="5"/>
  <c r="J1245" i="5"/>
  <c r="I1245" i="5"/>
  <c r="H1245" i="5"/>
  <c r="C1245" i="5"/>
  <c r="K1244" i="5"/>
  <c r="H1244" i="5"/>
  <c r="D1244" i="5"/>
  <c r="D1245" i="5" s="1"/>
  <c r="K1243" i="5"/>
  <c r="H1243" i="5"/>
  <c r="E1243" i="5"/>
  <c r="K1242" i="5"/>
  <c r="H1242" i="5"/>
  <c r="E1242" i="5"/>
  <c r="K1241" i="5"/>
  <c r="H1241" i="5"/>
  <c r="E1241" i="5"/>
  <c r="K1240" i="5"/>
  <c r="H1240" i="5"/>
  <c r="E1240" i="5"/>
  <c r="K1239" i="5"/>
  <c r="H1239" i="5"/>
  <c r="E1239" i="5"/>
  <c r="K1238" i="5"/>
  <c r="H1238" i="5"/>
  <c r="E1238" i="5"/>
  <c r="K1237" i="5"/>
  <c r="H1237" i="5"/>
  <c r="E1237" i="5"/>
  <c r="K1236" i="5"/>
  <c r="H1236" i="5"/>
  <c r="E1236" i="5"/>
  <c r="K1235" i="5"/>
  <c r="H1235" i="5"/>
  <c r="E1235" i="5"/>
  <c r="K1234" i="5"/>
  <c r="H1234" i="5"/>
  <c r="E1234" i="5"/>
  <c r="K1233" i="5"/>
  <c r="H1233" i="5"/>
  <c r="E1233" i="5"/>
  <c r="K1232" i="5"/>
  <c r="H1232" i="5"/>
  <c r="E1232" i="5"/>
  <c r="K1231" i="5"/>
  <c r="H1231" i="5"/>
  <c r="E1231" i="5"/>
  <c r="K1230" i="5"/>
  <c r="H1230" i="5"/>
  <c r="E1230" i="5"/>
  <c r="K1229" i="5"/>
  <c r="H1229" i="5"/>
  <c r="E1229" i="5"/>
  <c r="K1228" i="5"/>
  <c r="H1228" i="5"/>
  <c r="E1228" i="5"/>
  <c r="K1227" i="5"/>
  <c r="H1227" i="5"/>
  <c r="E1227" i="5"/>
  <c r="K1226" i="5"/>
  <c r="H1226" i="5"/>
  <c r="E1226" i="5"/>
  <c r="K1225" i="5"/>
  <c r="H1225" i="5"/>
  <c r="E1225" i="5"/>
  <c r="K1224" i="5"/>
  <c r="H1224" i="5"/>
  <c r="E1224" i="5"/>
  <c r="K1223" i="5"/>
  <c r="H1223" i="5"/>
  <c r="E1223" i="5"/>
  <c r="K1222" i="5"/>
  <c r="H1222" i="5"/>
  <c r="E1222" i="5"/>
  <c r="K1221" i="5"/>
  <c r="H1221" i="5"/>
  <c r="E1221" i="5"/>
  <c r="K1220" i="5"/>
  <c r="H1220" i="5"/>
  <c r="E1220" i="5"/>
  <c r="K1219" i="5"/>
  <c r="H1219" i="5"/>
  <c r="E1219" i="5"/>
  <c r="K1218" i="5"/>
  <c r="H1218" i="5"/>
  <c r="E1218" i="5"/>
  <c r="H1217" i="5"/>
  <c r="E1217" i="5"/>
  <c r="K1216" i="5"/>
  <c r="H1216" i="5"/>
  <c r="E1216" i="5"/>
  <c r="K1215" i="5"/>
  <c r="H1215" i="5"/>
  <c r="E1215" i="5"/>
  <c r="K1214" i="5"/>
  <c r="H1214" i="5"/>
  <c r="E1214" i="5"/>
  <c r="K1213" i="5"/>
  <c r="H1213" i="5"/>
  <c r="E1213" i="5"/>
  <c r="K1212" i="5"/>
  <c r="H1212" i="5"/>
  <c r="E1212" i="5"/>
  <c r="K1211" i="5"/>
  <c r="H1211" i="5"/>
  <c r="E1211" i="5"/>
  <c r="K1210" i="5"/>
  <c r="H1210" i="5"/>
  <c r="E1210" i="5"/>
  <c r="K1209" i="5"/>
  <c r="H1209" i="5"/>
  <c r="E1209" i="5"/>
  <c r="K1208" i="5"/>
  <c r="H1208" i="5"/>
  <c r="E1208" i="5"/>
  <c r="K1207" i="5"/>
  <c r="H1207" i="5"/>
  <c r="E1207" i="5"/>
  <c r="K1206" i="5"/>
  <c r="H1206" i="5"/>
  <c r="E1206" i="5"/>
  <c r="K1205" i="5"/>
  <c r="H1205" i="5"/>
  <c r="E1205" i="5"/>
  <c r="H1204" i="5"/>
  <c r="E1204" i="5"/>
  <c r="K1203" i="5"/>
  <c r="H1203" i="5"/>
  <c r="E1203" i="5"/>
  <c r="I1201" i="5"/>
  <c r="K1201" i="5" s="1"/>
  <c r="H1201" i="5"/>
  <c r="C1201" i="5"/>
  <c r="E1201" i="5" s="1"/>
  <c r="K1200" i="5"/>
  <c r="H1200" i="5"/>
  <c r="E1200" i="5"/>
  <c r="K1199" i="5"/>
  <c r="H1199" i="5"/>
  <c r="E1199" i="5"/>
  <c r="K1198" i="5"/>
  <c r="H1198" i="5"/>
  <c r="E1198" i="5"/>
  <c r="K1197" i="5"/>
  <c r="H1197" i="5"/>
  <c r="E1197" i="5"/>
  <c r="K1196" i="5"/>
  <c r="H1196" i="5"/>
  <c r="E1196" i="5"/>
  <c r="K1195" i="5"/>
  <c r="H1195" i="5"/>
  <c r="E1195" i="5"/>
  <c r="K1194" i="5"/>
  <c r="H1194" i="5"/>
  <c r="E1194" i="5"/>
  <c r="K1193" i="5"/>
  <c r="H1193" i="5"/>
  <c r="E1193" i="5"/>
  <c r="J1191" i="5"/>
  <c r="I1191" i="5"/>
  <c r="K1191" i="5" s="1"/>
  <c r="H1191" i="5"/>
  <c r="D1191" i="5"/>
  <c r="C1191" i="5"/>
  <c r="K1190" i="5"/>
  <c r="H1190" i="5"/>
  <c r="E1190" i="5"/>
  <c r="K1189" i="5"/>
  <c r="H1189" i="5"/>
  <c r="E1189" i="5"/>
  <c r="K1188" i="5"/>
  <c r="H1188" i="5"/>
  <c r="E1188" i="5"/>
  <c r="J1186" i="5"/>
  <c r="I1186" i="5"/>
  <c r="H1186" i="5"/>
  <c r="D1186" i="5"/>
  <c r="C1186" i="5"/>
  <c r="K1185" i="5"/>
  <c r="H1185" i="5"/>
  <c r="K1184" i="5"/>
  <c r="H1184" i="5"/>
  <c r="K1183" i="5"/>
  <c r="H1183" i="5"/>
  <c r="K1182" i="5"/>
  <c r="H1182" i="5"/>
  <c r="K1181" i="5"/>
  <c r="K1180" i="5"/>
  <c r="H1180" i="5"/>
  <c r="K1179" i="5"/>
  <c r="H1179" i="5"/>
  <c r="K1178" i="5"/>
  <c r="H1178" i="5"/>
  <c r="K1177" i="5"/>
  <c r="H1177" i="5"/>
  <c r="K1176" i="5"/>
  <c r="H1176" i="5"/>
  <c r="K1175" i="5"/>
  <c r="H1175" i="5"/>
  <c r="K1174" i="5"/>
  <c r="H1174" i="5"/>
  <c r="K1173" i="5"/>
  <c r="H1173" i="5"/>
  <c r="K1172" i="5"/>
  <c r="H1172" i="5"/>
  <c r="K1171" i="5"/>
  <c r="H1171" i="5"/>
  <c r="E1171" i="5"/>
  <c r="K1170" i="5"/>
  <c r="H1170" i="5"/>
  <c r="E1170" i="5"/>
  <c r="K1169" i="5"/>
  <c r="H1169" i="5"/>
  <c r="E1169" i="5"/>
  <c r="K1168" i="5"/>
  <c r="H1168" i="5"/>
  <c r="E1168" i="5"/>
  <c r="K1167" i="5"/>
  <c r="H1167" i="5"/>
  <c r="E1167" i="5"/>
  <c r="K1166" i="5"/>
  <c r="H1166" i="5"/>
  <c r="E1166" i="5"/>
  <c r="K1165" i="5"/>
  <c r="H1165" i="5"/>
  <c r="E1165" i="5"/>
  <c r="K1164" i="5"/>
  <c r="H1164" i="5"/>
  <c r="E1164" i="5"/>
  <c r="K1163" i="5"/>
  <c r="K1162" i="5"/>
  <c r="H1162" i="5"/>
  <c r="E1162" i="5"/>
  <c r="K1161" i="5"/>
  <c r="H1161" i="5"/>
  <c r="E1161" i="5"/>
  <c r="K1160" i="5"/>
  <c r="H1160" i="5"/>
  <c r="E1160" i="5"/>
  <c r="H1159" i="5"/>
  <c r="E1159" i="5"/>
  <c r="H1158" i="5"/>
  <c r="E1158" i="5"/>
  <c r="H1157" i="5"/>
  <c r="E1157" i="5"/>
  <c r="K1156" i="5"/>
  <c r="H1156" i="5"/>
  <c r="E1156" i="5"/>
  <c r="K1155" i="5"/>
  <c r="H1155" i="5"/>
  <c r="E1155" i="5"/>
  <c r="K1154" i="5"/>
  <c r="H1154" i="5"/>
  <c r="E1154" i="5"/>
  <c r="K1153" i="5"/>
  <c r="H1153" i="5"/>
  <c r="E1153" i="5"/>
  <c r="K1152" i="5"/>
  <c r="H1152" i="5"/>
  <c r="E1152" i="5"/>
  <c r="K1151" i="5"/>
  <c r="H1151" i="5"/>
  <c r="E1151" i="5"/>
  <c r="K1150" i="5"/>
  <c r="H1150" i="5"/>
  <c r="E1150" i="5"/>
  <c r="K1149" i="5"/>
  <c r="H1149" i="5"/>
  <c r="E1149" i="5"/>
  <c r="K1148" i="5"/>
  <c r="K1147" i="5"/>
  <c r="H1147" i="5"/>
  <c r="E1147" i="5"/>
  <c r="K1146" i="5"/>
  <c r="H1146" i="5"/>
  <c r="E1146" i="5"/>
  <c r="K1145" i="5"/>
  <c r="H1145" i="5"/>
  <c r="E1145" i="5"/>
  <c r="K1144" i="5"/>
  <c r="H1144" i="5"/>
  <c r="E1144" i="5"/>
  <c r="K1143" i="5"/>
  <c r="H1143" i="5"/>
  <c r="E1143" i="5"/>
  <c r="K1142" i="5"/>
  <c r="H1142" i="5"/>
  <c r="E1142" i="5"/>
  <c r="K1141" i="5"/>
  <c r="H1141" i="5"/>
  <c r="E1141" i="5"/>
  <c r="K1140" i="5"/>
  <c r="H1140" i="5"/>
  <c r="E1140" i="5"/>
  <c r="K1139" i="5"/>
  <c r="H1139" i="5"/>
  <c r="E1139" i="5"/>
  <c r="K1138" i="5"/>
  <c r="H1138" i="5"/>
  <c r="E1138" i="5"/>
  <c r="K1137" i="5"/>
  <c r="H1137" i="5"/>
  <c r="E1137" i="5"/>
  <c r="K1136" i="5"/>
  <c r="H1136" i="5"/>
  <c r="E1136" i="5"/>
  <c r="K1135" i="5"/>
  <c r="H1135" i="5"/>
  <c r="E1135" i="5"/>
  <c r="K1134" i="5"/>
  <c r="H1134" i="5"/>
  <c r="E1134" i="5"/>
  <c r="K1133" i="5"/>
  <c r="H1133" i="5"/>
  <c r="E1133" i="5"/>
  <c r="K1132" i="5"/>
  <c r="H1132" i="5"/>
  <c r="E1132" i="5"/>
  <c r="K1131" i="5"/>
  <c r="H1131" i="5"/>
  <c r="E1131" i="5"/>
  <c r="K1130" i="5"/>
  <c r="H1130" i="5"/>
  <c r="E1130" i="5"/>
  <c r="K1129" i="5"/>
  <c r="H1129" i="5"/>
  <c r="E1129" i="5"/>
  <c r="K1128" i="5"/>
  <c r="H1128" i="5"/>
  <c r="E1128" i="5"/>
  <c r="K1127" i="5"/>
  <c r="H1127" i="5"/>
  <c r="E1127" i="5"/>
  <c r="K1126" i="5"/>
  <c r="H1126" i="5"/>
  <c r="E1126" i="5"/>
  <c r="K1125" i="5"/>
  <c r="H1125" i="5"/>
  <c r="E1125" i="5"/>
  <c r="K1124" i="5"/>
  <c r="H1124" i="5"/>
  <c r="E1124" i="5"/>
  <c r="K1123" i="5"/>
  <c r="H1123" i="5"/>
  <c r="E1123" i="5"/>
  <c r="K1122" i="5"/>
  <c r="H1122" i="5"/>
  <c r="E1122" i="5"/>
  <c r="K1121" i="5"/>
  <c r="H1121" i="5"/>
  <c r="E1121" i="5"/>
  <c r="K1120" i="5"/>
  <c r="H1120" i="5"/>
  <c r="E1120" i="5"/>
  <c r="K1119" i="5"/>
  <c r="K1118" i="5"/>
  <c r="K1117" i="5"/>
  <c r="K1116" i="5"/>
  <c r="K1115" i="5"/>
  <c r="H1115" i="5"/>
  <c r="E1115" i="5"/>
  <c r="K1114" i="5"/>
  <c r="K1113" i="5"/>
  <c r="H1113" i="5"/>
  <c r="E1113" i="5"/>
  <c r="K1112" i="5"/>
  <c r="H1112" i="5"/>
  <c r="E1112" i="5"/>
  <c r="K1111" i="5"/>
  <c r="H1111" i="5"/>
  <c r="E1111" i="5"/>
  <c r="K1110" i="5"/>
  <c r="H1110" i="5"/>
  <c r="E1110" i="5"/>
  <c r="K1109" i="5"/>
  <c r="H1109" i="5"/>
  <c r="E1109" i="5"/>
  <c r="K1108" i="5"/>
  <c r="H1108" i="5"/>
  <c r="E1108" i="5"/>
  <c r="K1107" i="5"/>
  <c r="H1107" i="5"/>
  <c r="E1107" i="5"/>
  <c r="K1106" i="5"/>
  <c r="H1106" i="5"/>
  <c r="E1106" i="5"/>
  <c r="K1105" i="5"/>
  <c r="H1105" i="5"/>
  <c r="E1105" i="5"/>
  <c r="K1104" i="5"/>
  <c r="H1104" i="5"/>
  <c r="E1104" i="5"/>
  <c r="K1103" i="5"/>
  <c r="H1103" i="5"/>
  <c r="E1103" i="5"/>
  <c r="K1102" i="5"/>
  <c r="H1102" i="5"/>
  <c r="E1102" i="5"/>
  <c r="K1101" i="5"/>
  <c r="H1101" i="5"/>
  <c r="E1101" i="5"/>
  <c r="K1100" i="5"/>
  <c r="H1100" i="5"/>
  <c r="E1100" i="5"/>
  <c r="K1099" i="5"/>
  <c r="H1099" i="5"/>
  <c r="E1099" i="5"/>
  <c r="K1098" i="5"/>
  <c r="H1098" i="5"/>
  <c r="E1098" i="5"/>
  <c r="K1097" i="5"/>
  <c r="H1097" i="5"/>
  <c r="E1097" i="5"/>
  <c r="K1096" i="5"/>
  <c r="H1096" i="5"/>
  <c r="E1096" i="5"/>
  <c r="K1095" i="5"/>
  <c r="H1095" i="5"/>
  <c r="E1095" i="5"/>
  <c r="K1094" i="5"/>
  <c r="H1094" i="5"/>
  <c r="E1094" i="5"/>
  <c r="K1093" i="5"/>
  <c r="H1093" i="5"/>
  <c r="E1093" i="5"/>
  <c r="K1092" i="5"/>
  <c r="H1092" i="5"/>
  <c r="E1092" i="5"/>
  <c r="K1091" i="5"/>
  <c r="H1091" i="5"/>
  <c r="E1091" i="5"/>
  <c r="K1090" i="5"/>
  <c r="H1090" i="5"/>
  <c r="E1090" i="5"/>
  <c r="K1089" i="5"/>
  <c r="H1089" i="5"/>
  <c r="E1089" i="5"/>
  <c r="K1088" i="5"/>
  <c r="H1088" i="5"/>
  <c r="E1088" i="5"/>
  <c r="K1087" i="5"/>
  <c r="H1087" i="5"/>
  <c r="E1087" i="5"/>
  <c r="K1086" i="5"/>
  <c r="H1086" i="5"/>
  <c r="E1086" i="5"/>
  <c r="K1085" i="5"/>
  <c r="H1085" i="5"/>
  <c r="E1085" i="5"/>
  <c r="K1084" i="5"/>
  <c r="H1084" i="5"/>
  <c r="E1084" i="5"/>
  <c r="K1083" i="5"/>
  <c r="H1083" i="5"/>
  <c r="E1083" i="5"/>
  <c r="K1082" i="5"/>
  <c r="H1082" i="5"/>
  <c r="E1082" i="5"/>
  <c r="K1081" i="5"/>
  <c r="H1081" i="5"/>
  <c r="E1081" i="5"/>
  <c r="K1080" i="5"/>
  <c r="H1080" i="5"/>
  <c r="E1080" i="5"/>
  <c r="K1079" i="5"/>
  <c r="H1079" i="5"/>
  <c r="E1079" i="5"/>
  <c r="K1078" i="5"/>
  <c r="H1078" i="5"/>
  <c r="E1078" i="5"/>
  <c r="K1077" i="5"/>
  <c r="H1077" i="5"/>
  <c r="E1077" i="5"/>
  <c r="K1076" i="5"/>
  <c r="H1076" i="5"/>
  <c r="E1076" i="5"/>
  <c r="K1075" i="5"/>
  <c r="H1075" i="5"/>
  <c r="E1075" i="5"/>
  <c r="K1074" i="5"/>
  <c r="H1074" i="5"/>
  <c r="E1074" i="5"/>
  <c r="K1073" i="5"/>
  <c r="H1073" i="5"/>
  <c r="E1073" i="5"/>
  <c r="K1072" i="5"/>
  <c r="H1072" i="5"/>
  <c r="E1072" i="5"/>
  <c r="K1071" i="5"/>
  <c r="K1070" i="5"/>
  <c r="H1070" i="5"/>
  <c r="E1070" i="5"/>
  <c r="K1069" i="5"/>
  <c r="H1069" i="5"/>
  <c r="E1069" i="5"/>
  <c r="K1068" i="5"/>
  <c r="H1068" i="5"/>
  <c r="E1068" i="5"/>
  <c r="K1067" i="5"/>
  <c r="H1067" i="5"/>
  <c r="E1067" i="5"/>
  <c r="K1066" i="5"/>
  <c r="H1066" i="5"/>
  <c r="E1066" i="5"/>
  <c r="K1065" i="5"/>
  <c r="H1065" i="5"/>
  <c r="E1065" i="5"/>
  <c r="K1064" i="5"/>
  <c r="H1064" i="5"/>
  <c r="E1064" i="5"/>
  <c r="K1063" i="5"/>
  <c r="H1063" i="5"/>
  <c r="E1063" i="5"/>
  <c r="K1062" i="5"/>
  <c r="H1062" i="5"/>
  <c r="E1062" i="5"/>
  <c r="K1061" i="5"/>
  <c r="H1061" i="5"/>
  <c r="E1061" i="5"/>
  <c r="K1060" i="5"/>
  <c r="H1060" i="5"/>
  <c r="E1060" i="5"/>
  <c r="K1059" i="5"/>
  <c r="H1059" i="5"/>
  <c r="E1059" i="5"/>
  <c r="K1058" i="5"/>
  <c r="H1058" i="5"/>
  <c r="E1058" i="5"/>
  <c r="K1057" i="5"/>
  <c r="H1057" i="5"/>
  <c r="E1057" i="5"/>
  <c r="K1056" i="5"/>
  <c r="H1056" i="5"/>
  <c r="E1056" i="5"/>
  <c r="K1055" i="5"/>
  <c r="H1055" i="5"/>
  <c r="E1055" i="5"/>
  <c r="K1054" i="5"/>
  <c r="H1054" i="5"/>
  <c r="E1054" i="5"/>
  <c r="K1053" i="5"/>
  <c r="H1053" i="5"/>
  <c r="E1053" i="5"/>
  <c r="K1052" i="5"/>
  <c r="H1052" i="5"/>
  <c r="E1052" i="5"/>
  <c r="K1051" i="5"/>
  <c r="H1051" i="5"/>
  <c r="E1051" i="5"/>
  <c r="K1050" i="5"/>
  <c r="H1050" i="5"/>
  <c r="E1050" i="5"/>
  <c r="K1049" i="5"/>
  <c r="H1049" i="5"/>
  <c r="E1049" i="5"/>
  <c r="K1048" i="5"/>
  <c r="H1048" i="5"/>
  <c r="E1048" i="5"/>
  <c r="K1047" i="5"/>
  <c r="H1047" i="5"/>
  <c r="E1047" i="5"/>
  <c r="K1046" i="5"/>
  <c r="H1046" i="5"/>
  <c r="E1046" i="5"/>
  <c r="K1045" i="5"/>
  <c r="H1045" i="5"/>
  <c r="E1045" i="5"/>
  <c r="K1044" i="5"/>
  <c r="H1044" i="5"/>
  <c r="E1044" i="5"/>
  <c r="K1043" i="5"/>
  <c r="H1043" i="5"/>
  <c r="E1043" i="5"/>
  <c r="K1042" i="5"/>
  <c r="H1042" i="5"/>
  <c r="E1042" i="5"/>
  <c r="K1041" i="5"/>
  <c r="K1040" i="5"/>
  <c r="K1039" i="5"/>
  <c r="K1038" i="5"/>
  <c r="K1037" i="5"/>
  <c r="H1037" i="5"/>
  <c r="E1037" i="5"/>
  <c r="K1036" i="5"/>
  <c r="H1036" i="5"/>
  <c r="E1036" i="5"/>
  <c r="K1035" i="5"/>
  <c r="H1035" i="5"/>
  <c r="E1035" i="5"/>
  <c r="K1034" i="5"/>
  <c r="H1034" i="5"/>
  <c r="E1034" i="5"/>
  <c r="K1033" i="5"/>
  <c r="H1033" i="5"/>
  <c r="E1033" i="5"/>
  <c r="K1032" i="5"/>
  <c r="H1032" i="5"/>
  <c r="E1032" i="5"/>
  <c r="K1031" i="5"/>
  <c r="H1031" i="5"/>
  <c r="E1031" i="5"/>
  <c r="K1030" i="5"/>
  <c r="H1030" i="5"/>
  <c r="E1030" i="5"/>
  <c r="K1029" i="5"/>
  <c r="H1029" i="5"/>
  <c r="E1029" i="5"/>
  <c r="K1028" i="5"/>
  <c r="H1028" i="5"/>
  <c r="E1028" i="5"/>
  <c r="K1027" i="5"/>
  <c r="H1027" i="5"/>
  <c r="E1027" i="5"/>
  <c r="K1026" i="5"/>
  <c r="H1026" i="5"/>
  <c r="E1026" i="5"/>
  <c r="K1025" i="5"/>
  <c r="H1025" i="5"/>
  <c r="E1025" i="5"/>
  <c r="K1024" i="5"/>
  <c r="H1024" i="5"/>
  <c r="E1024" i="5"/>
  <c r="K1023" i="5"/>
  <c r="H1023" i="5"/>
  <c r="E1023" i="5"/>
  <c r="K1022" i="5"/>
  <c r="H1022" i="5"/>
  <c r="E1022" i="5"/>
  <c r="K1021" i="5"/>
  <c r="H1021" i="5"/>
  <c r="E1021" i="5"/>
  <c r="K1020" i="5"/>
  <c r="H1020" i="5"/>
  <c r="E1020" i="5"/>
  <c r="K1019" i="5"/>
  <c r="H1019" i="5"/>
  <c r="E1019" i="5"/>
  <c r="K1018" i="5"/>
  <c r="H1018" i="5"/>
  <c r="E1018" i="5"/>
  <c r="K1017" i="5"/>
  <c r="H1017" i="5"/>
  <c r="E1017" i="5"/>
  <c r="K1016" i="5"/>
  <c r="H1016" i="5"/>
  <c r="E1016" i="5"/>
  <c r="K1015" i="5"/>
  <c r="H1015" i="5"/>
  <c r="E1015" i="5"/>
  <c r="K1014" i="5"/>
  <c r="H1014" i="5"/>
  <c r="E1014" i="5"/>
  <c r="K1013" i="5"/>
  <c r="H1013" i="5"/>
  <c r="E1013" i="5"/>
  <c r="K1012" i="5"/>
  <c r="H1012" i="5"/>
  <c r="E1012" i="5"/>
  <c r="K1011" i="5"/>
  <c r="H1011" i="5"/>
  <c r="E1011" i="5"/>
  <c r="K1010" i="5"/>
  <c r="H1010" i="5"/>
  <c r="E1010" i="5"/>
  <c r="K1009" i="5"/>
  <c r="H1009" i="5"/>
  <c r="E1009" i="5"/>
  <c r="K1008" i="5"/>
  <c r="H1008" i="5"/>
  <c r="E1008" i="5"/>
  <c r="K1007" i="5"/>
  <c r="H1007" i="5"/>
  <c r="E1007" i="5"/>
  <c r="K1006" i="5"/>
  <c r="H1006" i="5"/>
  <c r="E1006" i="5"/>
  <c r="K1005" i="5"/>
  <c r="H1005" i="5"/>
  <c r="E1005" i="5"/>
  <c r="K1004" i="5"/>
  <c r="H1004" i="5"/>
  <c r="E1004" i="5"/>
  <c r="K1003" i="5"/>
  <c r="H1003" i="5"/>
  <c r="E1003" i="5"/>
  <c r="K1002" i="5"/>
  <c r="H1002" i="5"/>
  <c r="E1002" i="5"/>
  <c r="K1001" i="5"/>
  <c r="H1001" i="5"/>
  <c r="E1001" i="5"/>
  <c r="K1000" i="5"/>
  <c r="H1000" i="5"/>
  <c r="E1000" i="5"/>
  <c r="K999" i="5"/>
  <c r="H999" i="5"/>
  <c r="E999" i="5"/>
  <c r="K998" i="5"/>
  <c r="H998" i="5"/>
  <c r="E998" i="5"/>
  <c r="K997" i="5"/>
  <c r="H997" i="5"/>
  <c r="E997" i="5"/>
  <c r="K996" i="5"/>
  <c r="H996" i="5"/>
  <c r="E996" i="5"/>
  <c r="K995" i="5"/>
  <c r="H995" i="5"/>
  <c r="E995" i="5"/>
  <c r="K994" i="5"/>
  <c r="H994" i="5"/>
  <c r="E994" i="5"/>
  <c r="K993" i="5"/>
  <c r="H993" i="5"/>
  <c r="E993" i="5"/>
  <c r="K992" i="5"/>
  <c r="H992" i="5"/>
  <c r="E992" i="5"/>
  <c r="K991" i="5"/>
  <c r="H991" i="5"/>
  <c r="E991" i="5"/>
  <c r="K990" i="5"/>
  <c r="H990" i="5"/>
  <c r="E990" i="5"/>
  <c r="K989" i="5"/>
  <c r="H989" i="5"/>
  <c r="E989" i="5"/>
  <c r="K988" i="5"/>
  <c r="H988" i="5"/>
  <c r="E988" i="5"/>
  <c r="K987" i="5"/>
  <c r="H987" i="5"/>
  <c r="E987" i="5"/>
  <c r="K986" i="5"/>
  <c r="H986" i="5"/>
  <c r="E986" i="5"/>
  <c r="K985" i="5"/>
  <c r="H985" i="5"/>
  <c r="E985" i="5"/>
  <c r="K984" i="5"/>
  <c r="H984" i="5"/>
  <c r="E984" i="5"/>
  <c r="K983" i="5"/>
  <c r="H983" i="5"/>
  <c r="E983" i="5"/>
  <c r="K982" i="5"/>
  <c r="H982" i="5"/>
  <c r="E982" i="5"/>
  <c r="K981" i="5"/>
  <c r="H981" i="5"/>
  <c r="E981" i="5"/>
  <c r="K980" i="5"/>
  <c r="H980" i="5"/>
  <c r="E980" i="5"/>
  <c r="K979" i="5"/>
  <c r="H979" i="5"/>
  <c r="E979" i="5"/>
  <c r="K978" i="5"/>
  <c r="H978" i="5"/>
  <c r="E978" i="5"/>
  <c r="K977" i="5"/>
  <c r="H977" i="5"/>
  <c r="E977" i="5"/>
  <c r="K976" i="5"/>
  <c r="H976" i="5"/>
  <c r="E976" i="5"/>
  <c r="K975" i="5"/>
  <c r="H975" i="5"/>
  <c r="E975" i="5"/>
  <c r="K974" i="5"/>
  <c r="H974" i="5"/>
  <c r="E974" i="5"/>
  <c r="K973" i="5"/>
  <c r="H973" i="5"/>
  <c r="E973" i="5"/>
  <c r="K972" i="5"/>
  <c r="H972" i="5"/>
  <c r="E972" i="5"/>
  <c r="K971" i="5"/>
  <c r="H971" i="5"/>
  <c r="E971" i="5"/>
  <c r="K970" i="5"/>
  <c r="H970" i="5"/>
  <c r="E970" i="5"/>
  <c r="K969" i="5"/>
  <c r="H969" i="5"/>
  <c r="E969" i="5"/>
  <c r="K968" i="5"/>
  <c r="H968" i="5"/>
  <c r="E968" i="5"/>
  <c r="K967" i="5"/>
  <c r="H967" i="5"/>
  <c r="E967" i="5"/>
  <c r="K966" i="5"/>
  <c r="H966" i="5"/>
  <c r="E966" i="5"/>
  <c r="K965" i="5"/>
  <c r="H965" i="5"/>
  <c r="E965" i="5"/>
  <c r="K964" i="5"/>
  <c r="H964" i="5"/>
  <c r="E964" i="5"/>
  <c r="K963" i="5"/>
  <c r="H963" i="5"/>
  <c r="E963" i="5"/>
  <c r="K962" i="5"/>
  <c r="H962" i="5"/>
  <c r="E962" i="5"/>
  <c r="K961" i="5"/>
  <c r="H961" i="5"/>
  <c r="E961" i="5"/>
  <c r="K960" i="5"/>
  <c r="H960" i="5"/>
  <c r="E960" i="5"/>
  <c r="H959" i="5"/>
  <c r="E959" i="5"/>
  <c r="K958" i="5"/>
  <c r="H958" i="5"/>
  <c r="E958" i="5"/>
  <c r="K957" i="5"/>
  <c r="H957" i="5"/>
  <c r="E957" i="5"/>
  <c r="K956" i="5"/>
  <c r="H956" i="5"/>
  <c r="E956" i="5"/>
  <c r="K955" i="5"/>
  <c r="H955" i="5"/>
  <c r="E955" i="5"/>
  <c r="K954" i="5"/>
  <c r="H954" i="5"/>
  <c r="E954" i="5"/>
  <c r="K953" i="5"/>
  <c r="H953" i="5"/>
  <c r="E953" i="5"/>
  <c r="K952" i="5"/>
  <c r="H952" i="5"/>
  <c r="E952" i="5"/>
  <c r="K951" i="5"/>
  <c r="H951" i="5"/>
  <c r="E951" i="5"/>
  <c r="K950" i="5"/>
  <c r="H950" i="5"/>
  <c r="E950" i="5"/>
  <c r="K949" i="5"/>
  <c r="H949" i="5"/>
  <c r="E949" i="5"/>
  <c r="K948" i="5"/>
  <c r="H948" i="5"/>
  <c r="E948" i="5"/>
  <c r="K946" i="5"/>
  <c r="I946" i="5"/>
  <c r="H946" i="5"/>
  <c r="C946" i="5"/>
  <c r="E946" i="5" s="1"/>
  <c r="K945" i="5"/>
  <c r="H945" i="5"/>
  <c r="E945" i="5"/>
  <c r="I943" i="5"/>
  <c r="K943" i="5" s="1"/>
  <c r="H943" i="5"/>
  <c r="C943" i="5"/>
  <c r="E943" i="5" s="1"/>
  <c r="K942" i="5"/>
  <c r="H942" i="5"/>
  <c r="E942" i="5"/>
  <c r="I940" i="5"/>
  <c r="K940" i="5" s="1"/>
  <c r="H940" i="5"/>
  <c r="C940" i="5"/>
  <c r="E940" i="5" s="1"/>
  <c r="K939" i="5"/>
  <c r="H939" i="5"/>
  <c r="E939" i="5"/>
  <c r="K937" i="5"/>
  <c r="I937" i="5"/>
  <c r="H937" i="5"/>
  <c r="C937" i="5"/>
  <c r="E937" i="5" s="1"/>
  <c r="K936" i="5"/>
  <c r="H936" i="5"/>
  <c r="E936" i="5"/>
  <c r="K934" i="5"/>
  <c r="I934" i="5"/>
  <c r="H934" i="5"/>
  <c r="C934" i="5"/>
  <c r="E934" i="5" s="1"/>
  <c r="K933" i="5"/>
  <c r="H933" i="5"/>
  <c r="E933" i="5"/>
  <c r="K932" i="5"/>
  <c r="H932" i="5"/>
  <c r="E932" i="5"/>
  <c r="I930" i="5"/>
  <c r="K930" i="5" s="1"/>
  <c r="H930" i="5"/>
  <c r="C930" i="5"/>
  <c r="E930" i="5" s="1"/>
  <c r="K929" i="5"/>
  <c r="H929" i="5"/>
  <c r="E929" i="5"/>
  <c r="G925" i="5"/>
  <c r="F925" i="5"/>
  <c r="I924" i="5"/>
  <c r="H924" i="5"/>
  <c r="H925" i="5" s="1"/>
  <c r="C924" i="5"/>
  <c r="K923" i="5"/>
  <c r="H923" i="5"/>
  <c r="E923" i="5"/>
  <c r="K922" i="5"/>
  <c r="H922" i="5"/>
  <c r="E922" i="5"/>
  <c r="J920" i="5"/>
  <c r="K920" i="5" s="1"/>
  <c r="I920" i="5"/>
  <c r="H920" i="5"/>
  <c r="D920" i="5"/>
  <c r="C920" i="5"/>
  <c r="K919" i="5"/>
  <c r="H919" i="5"/>
  <c r="K918" i="5"/>
  <c r="H918" i="5"/>
  <c r="E918" i="5"/>
  <c r="K917" i="5"/>
  <c r="H917" i="5"/>
  <c r="E917" i="5"/>
  <c r="K916" i="5"/>
  <c r="H916" i="5"/>
  <c r="E916" i="5"/>
  <c r="K915" i="5"/>
  <c r="H915" i="5"/>
  <c r="E915" i="5"/>
  <c r="K914" i="5"/>
  <c r="H914" i="5"/>
  <c r="E914" i="5"/>
  <c r="K913" i="5"/>
  <c r="H913" i="5"/>
  <c r="E913" i="5"/>
  <c r="K912" i="5"/>
  <c r="H912" i="5"/>
  <c r="E912" i="5"/>
  <c r="K910" i="5"/>
  <c r="I910" i="5"/>
  <c r="H910" i="5"/>
  <c r="C910" i="5"/>
  <c r="E910" i="5" s="1"/>
  <c r="K909" i="5"/>
  <c r="H909" i="5"/>
  <c r="E909" i="5"/>
  <c r="K908" i="5"/>
  <c r="H908" i="5"/>
  <c r="E908" i="5"/>
  <c r="J906" i="5"/>
  <c r="I906" i="5"/>
  <c r="K906" i="5" s="1"/>
  <c r="H906" i="5"/>
  <c r="D906" i="5"/>
  <c r="C906" i="5"/>
  <c r="K905" i="5"/>
  <c r="H905" i="5"/>
  <c r="E905" i="5"/>
  <c r="K904" i="5"/>
  <c r="H904" i="5"/>
  <c r="E904" i="5"/>
  <c r="K903" i="5"/>
  <c r="H903" i="5"/>
  <c r="E903" i="5"/>
  <c r="K902" i="5"/>
  <c r="H902" i="5"/>
  <c r="J900" i="5"/>
  <c r="I900" i="5"/>
  <c r="H900" i="5"/>
  <c r="D900" i="5"/>
  <c r="C900" i="5"/>
  <c r="K899" i="5"/>
  <c r="H899" i="5"/>
  <c r="E899" i="5"/>
  <c r="K898" i="5"/>
  <c r="H898" i="5"/>
  <c r="E898" i="5"/>
  <c r="J896" i="5"/>
  <c r="K896" i="5" s="1"/>
  <c r="I896" i="5"/>
  <c r="K895" i="5"/>
  <c r="J893" i="5"/>
  <c r="I893" i="5"/>
  <c r="H893" i="5"/>
  <c r="D893" i="5"/>
  <c r="C893" i="5"/>
  <c r="E893" i="5" s="1"/>
  <c r="E892" i="5"/>
  <c r="E891" i="5"/>
  <c r="H890" i="5"/>
  <c r="E890" i="5"/>
  <c r="K889" i="5"/>
  <c r="H889" i="5"/>
  <c r="E889" i="5"/>
  <c r="K888" i="5"/>
  <c r="H888" i="5"/>
  <c r="E888" i="5"/>
  <c r="K887" i="5"/>
  <c r="H887" i="5"/>
  <c r="E887" i="5"/>
  <c r="K886" i="5"/>
  <c r="H886" i="5"/>
  <c r="E886" i="5"/>
  <c r="K885" i="5"/>
  <c r="H885" i="5"/>
  <c r="E885" i="5"/>
  <c r="K884" i="5"/>
  <c r="H884" i="5"/>
  <c r="E884" i="5"/>
  <c r="K883" i="5"/>
  <c r="H883" i="5"/>
  <c r="E883" i="5"/>
  <c r="K882" i="5"/>
  <c r="H882" i="5"/>
  <c r="E882" i="5"/>
  <c r="K881" i="5"/>
  <c r="H881" i="5"/>
  <c r="E881" i="5"/>
  <c r="K880" i="5"/>
  <c r="H880" i="5"/>
  <c r="E880" i="5"/>
  <c r="K879" i="5"/>
  <c r="H879" i="5"/>
  <c r="E879" i="5"/>
  <c r="K878" i="5"/>
  <c r="H878" i="5"/>
  <c r="E878" i="5"/>
  <c r="K877" i="5"/>
  <c r="H877" i="5"/>
  <c r="E877" i="5"/>
  <c r="K876" i="5"/>
  <c r="H876" i="5"/>
  <c r="E876" i="5"/>
  <c r="K875" i="5"/>
  <c r="H875" i="5"/>
  <c r="E875" i="5"/>
  <c r="K874" i="5"/>
  <c r="H874" i="5"/>
  <c r="E874" i="5"/>
  <c r="J872" i="5"/>
  <c r="I872" i="5"/>
  <c r="H872" i="5"/>
  <c r="K871" i="5"/>
  <c r="H871" i="5"/>
  <c r="K869" i="5"/>
  <c r="I869" i="5"/>
  <c r="H869" i="5"/>
  <c r="C869" i="5"/>
  <c r="E869" i="5" s="1"/>
  <c r="K868" i="5"/>
  <c r="H868" i="5"/>
  <c r="E868" i="5"/>
  <c r="K866" i="5"/>
  <c r="I866" i="5"/>
  <c r="H866" i="5"/>
  <c r="C866" i="5"/>
  <c r="E866" i="5" s="1"/>
  <c r="K865" i="5"/>
  <c r="H865" i="5"/>
  <c r="E865" i="5"/>
  <c r="J862" i="5"/>
  <c r="I862" i="5"/>
  <c r="K862" i="5" s="1"/>
  <c r="K861" i="5"/>
  <c r="K860" i="5"/>
  <c r="I856" i="5"/>
  <c r="H856" i="5"/>
  <c r="G856" i="5"/>
  <c r="F856" i="5"/>
  <c r="D856" i="5"/>
  <c r="C856" i="5"/>
  <c r="K855" i="5"/>
  <c r="H855" i="5"/>
  <c r="E855" i="5"/>
  <c r="E856" i="5" s="1"/>
  <c r="K853" i="5"/>
  <c r="I853" i="5"/>
  <c r="H853" i="5"/>
  <c r="E853" i="5"/>
  <c r="C853" i="5"/>
  <c r="K852" i="5"/>
  <c r="H852" i="5"/>
  <c r="E852" i="5"/>
  <c r="K851" i="5"/>
  <c r="H851" i="5"/>
  <c r="E851" i="5"/>
  <c r="K850" i="5"/>
  <c r="H850" i="5"/>
  <c r="E850" i="5"/>
  <c r="I848" i="5"/>
  <c r="K848" i="5" s="1"/>
  <c r="K847" i="5"/>
  <c r="K846" i="5"/>
  <c r="K845" i="5"/>
  <c r="J843" i="5"/>
  <c r="I843" i="5"/>
  <c r="G843" i="5"/>
  <c r="F843" i="5"/>
  <c r="D843" i="5"/>
  <c r="C843" i="5"/>
  <c r="K842" i="5"/>
  <c r="H842" i="5"/>
  <c r="E842" i="5"/>
  <c r="K841" i="5"/>
  <c r="H841" i="5"/>
  <c r="E841" i="5"/>
  <c r="K840" i="5"/>
  <c r="H840" i="5"/>
  <c r="E840" i="5"/>
  <c r="K839" i="5"/>
  <c r="H839" i="5"/>
  <c r="E839" i="5"/>
  <c r="K838" i="5"/>
  <c r="H838" i="5"/>
  <c r="E838" i="5"/>
  <c r="K837" i="5"/>
  <c r="H837" i="5"/>
  <c r="E837" i="5"/>
  <c r="K836" i="5"/>
  <c r="H836" i="5"/>
  <c r="E836" i="5"/>
  <c r="K835" i="5"/>
  <c r="H835" i="5"/>
  <c r="E835" i="5"/>
  <c r="K834" i="5"/>
  <c r="H834" i="5"/>
  <c r="E834" i="5"/>
  <c r="K833" i="5"/>
  <c r="H833" i="5"/>
  <c r="E833" i="5"/>
  <c r="K832" i="5"/>
  <c r="H832" i="5"/>
  <c r="E832" i="5"/>
  <c r="K831" i="5"/>
  <c r="H831" i="5"/>
  <c r="K830" i="5"/>
  <c r="H830" i="5"/>
  <c r="E830" i="5"/>
  <c r="K829" i="5"/>
  <c r="H829" i="5"/>
  <c r="E829" i="5"/>
  <c r="K828" i="5"/>
  <c r="H828" i="5"/>
  <c r="K827" i="5"/>
  <c r="H827" i="5"/>
  <c r="E827" i="5"/>
  <c r="K826" i="5"/>
  <c r="H826" i="5"/>
  <c r="E826" i="5"/>
  <c r="K825" i="5"/>
  <c r="K824" i="5"/>
  <c r="K823" i="5"/>
  <c r="H823" i="5"/>
  <c r="E823" i="5"/>
  <c r="K822" i="5"/>
  <c r="K821" i="5"/>
  <c r="K820" i="5"/>
  <c r="H820" i="5"/>
  <c r="E820" i="5"/>
  <c r="K819" i="5"/>
  <c r="K818" i="5"/>
  <c r="H818" i="5"/>
  <c r="E818" i="5"/>
  <c r="K817" i="5"/>
  <c r="K816" i="5"/>
  <c r="K815" i="5"/>
  <c r="H815" i="5"/>
  <c r="E815" i="5"/>
  <c r="K814" i="5"/>
  <c r="K813" i="5"/>
  <c r="H813" i="5"/>
  <c r="E813" i="5"/>
  <c r="E843" i="5" s="1"/>
  <c r="K811" i="5"/>
  <c r="J811" i="5"/>
  <c r="I811" i="5"/>
  <c r="G811" i="5"/>
  <c r="F811" i="5"/>
  <c r="D811" i="5"/>
  <c r="C811" i="5"/>
  <c r="K810" i="5"/>
  <c r="H810" i="5"/>
  <c r="K809" i="5"/>
  <c r="H809" i="5"/>
  <c r="K808" i="5"/>
  <c r="H808" i="5"/>
  <c r="E808" i="5"/>
  <c r="K807" i="5"/>
  <c r="H807" i="5"/>
  <c r="E807" i="5"/>
  <c r="K806" i="5"/>
  <c r="H806" i="5"/>
  <c r="H811" i="5" s="1"/>
  <c r="E806" i="5"/>
  <c r="I804" i="5"/>
  <c r="K804" i="5" s="1"/>
  <c r="G804" i="5"/>
  <c r="F804" i="5"/>
  <c r="C804" i="5"/>
  <c r="E804" i="5" s="1"/>
  <c r="K803" i="5"/>
  <c r="H803" i="5"/>
  <c r="H804" i="5" s="1"/>
  <c r="E803" i="5"/>
  <c r="I801" i="5"/>
  <c r="K801" i="5" s="1"/>
  <c r="G801" i="5"/>
  <c r="F801" i="5"/>
  <c r="C801" i="5"/>
  <c r="E801" i="5" s="1"/>
  <c r="K800" i="5"/>
  <c r="H800" i="5"/>
  <c r="E800" i="5"/>
  <c r="K799" i="5"/>
  <c r="H799" i="5"/>
  <c r="E799" i="5"/>
  <c r="K798" i="5"/>
  <c r="H798" i="5"/>
  <c r="E798" i="5"/>
  <c r="K797" i="5"/>
  <c r="H797" i="5"/>
  <c r="E797" i="5"/>
  <c r="K796" i="5"/>
  <c r="H796" i="5"/>
  <c r="E796" i="5"/>
  <c r="K795" i="5"/>
  <c r="H795" i="5"/>
  <c r="E795" i="5"/>
  <c r="K794" i="5"/>
  <c r="H794" i="5"/>
  <c r="E794" i="5"/>
  <c r="K793" i="5"/>
  <c r="H793" i="5"/>
  <c r="E793" i="5"/>
  <c r="K792" i="5"/>
  <c r="H792" i="5"/>
  <c r="I790" i="5"/>
  <c r="K790" i="5" s="1"/>
  <c r="K789" i="5"/>
  <c r="K788" i="5"/>
  <c r="I786" i="5"/>
  <c r="K786" i="5" s="1"/>
  <c r="G786" i="5"/>
  <c r="F786" i="5"/>
  <c r="K785" i="5"/>
  <c r="H785" i="5"/>
  <c r="H786" i="5" s="1"/>
  <c r="I783" i="5"/>
  <c r="K783" i="5" s="1"/>
  <c r="K782" i="5"/>
  <c r="K780" i="5"/>
  <c r="I780" i="5"/>
  <c r="G780" i="5"/>
  <c r="F780" i="5"/>
  <c r="K779" i="5"/>
  <c r="H779" i="5"/>
  <c r="H780" i="5" s="1"/>
  <c r="I777" i="5"/>
  <c r="K777" i="5" s="1"/>
  <c r="H777" i="5"/>
  <c r="G777" i="5"/>
  <c r="F777" i="5"/>
  <c r="C777" i="5"/>
  <c r="E777" i="5" s="1"/>
  <c r="K776" i="5"/>
  <c r="H776" i="5"/>
  <c r="E776" i="5"/>
  <c r="K774" i="5"/>
  <c r="I774" i="5"/>
  <c r="G774" i="5"/>
  <c r="F774" i="5"/>
  <c r="C774" i="5"/>
  <c r="E774" i="5" s="1"/>
  <c r="K773" i="5"/>
  <c r="H773" i="5"/>
  <c r="H774" i="5" s="1"/>
  <c r="E773" i="5"/>
  <c r="I771" i="5"/>
  <c r="K771" i="5" s="1"/>
  <c r="H771" i="5"/>
  <c r="G771" i="5"/>
  <c r="F771" i="5"/>
  <c r="E771" i="5"/>
  <c r="C771" i="5"/>
  <c r="K770" i="5"/>
  <c r="H770" i="5"/>
  <c r="E770" i="5"/>
  <c r="K768" i="5"/>
  <c r="I768" i="5"/>
  <c r="G768" i="5"/>
  <c r="F768" i="5"/>
  <c r="C768" i="5"/>
  <c r="E768" i="5" s="1"/>
  <c r="K767" i="5"/>
  <c r="K766" i="5"/>
  <c r="H766" i="5"/>
  <c r="E766" i="5"/>
  <c r="K765" i="5"/>
  <c r="H765" i="5"/>
  <c r="E765" i="5"/>
  <c r="I763" i="5"/>
  <c r="K763" i="5" s="1"/>
  <c r="G763" i="5"/>
  <c r="F763" i="5"/>
  <c r="K762" i="5"/>
  <c r="H762" i="5"/>
  <c r="H763" i="5" s="1"/>
  <c r="I760" i="5"/>
  <c r="K760" i="5" s="1"/>
  <c r="G760" i="5"/>
  <c r="F760" i="5"/>
  <c r="C760" i="5"/>
  <c r="E760" i="5" s="1"/>
  <c r="K759" i="5"/>
  <c r="H759" i="5"/>
  <c r="H760" i="5" s="1"/>
  <c r="E759" i="5"/>
  <c r="J757" i="5"/>
  <c r="I757" i="5"/>
  <c r="G757" i="5"/>
  <c r="F757" i="5"/>
  <c r="D757" i="5"/>
  <c r="C757" i="5"/>
  <c r="E757" i="5" s="1"/>
  <c r="K756" i="5"/>
  <c r="H756" i="5"/>
  <c r="E756" i="5"/>
  <c r="K755" i="5"/>
  <c r="H755" i="5"/>
  <c r="H757" i="5" s="1"/>
  <c r="E755" i="5"/>
  <c r="J753" i="5"/>
  <c r="I753" i="5"/>
  <c r="G753" i="5"/>
  <c r="F753" i="5"/>
  <c r="D753" i="5"/>
  <c r="C753" i="5"/>
  <c r="K752" i="5"/>
  <c r="H752" i="5"/>
  <c r="K751" i="5"/>
  <c r="H751" i="5"/>
  <c r="K750" i="5"/>
  <c r="H750" i="5"/>
  <c r="K749" i="5"/>
  <c r="K748" i="5"/>
  <c r="H748" i="5"/>
  <c r="K747" i="5"/>
  <c r="H747" i="5"/>
  <c r="K746" i="5"/>
  <c r="K745" i="5"/>
  <c r="H745" i="5"/>
  <c r="E745" i="5"/>
  <c r="K744" i="5"/>
  <c r="K743" i="5"/>
  <c r="H743" i="5"/>
  <c r="E743" i="5"/>
  <c r="K742" i="5"/>
  <c r="H742" i="5"/>
  <c r="E742" i="5"/>
  <c r="K741" i="5"/>
  <c r="K740" i="5"/>
  <c r="H740" i="5"/>
  <c r="E740" i="5"/>
  <c r="K739" i="5"/>
  <c r="H739" i="5"/>
  <c r="E739" i="5"/>
  <c r="K738" i="5"/>
  <c r="H738" i="5"/>
  <c r="E738" i="5"/>
  <c r="K737" i="5"/>
  <c r="H737" i="5"/>
  <c r="E737" i="5"/>
  <c r="K736" i="5"/>
  <c r="H736" i="5"/>
  <c r="E736" i="5"/>
  <c r="K735" i="5"/>
  <c r="H735" i="5"/>
  <c r="E735" i="5"/>
  <c r="K734" i="5"/>
  <c r="H734" i="5"/>
  <c r="E734" i="5"/>
  <c r="K733" i="5"/>
  <c r="H733" i="5"/>
  <c r="E733" i="5"/>
  <c r="K732" i="5"/>
  <c r="H732" i="5"/>
  <c r="E732" i="5"/>
  <c r="K731" i="5"/>
  <c r="H731" i="5"/>
  <c r="E731" i="5"/>
  <c r="K730" i="5"/>
  <c r="H730" i="5"/>
  <c r="E730" i="5"/>
  <c r="K729" i="5"/>
  <c r="H729" i="5"/>
  <c r="E729" i="5"/>
  <c r="K728" i="5"/>
  <c r="H728" i="5"/>
  <c r="E728" i="5"/>
  <c r="K727" i="5"/>
  <c r="H727" i="5"/>
  <c r="E727" i="5"/>
  <c r="K726" i="5"/>
  <c r="K725" i="5"/>
  <c r="H725" i="5"/>
  <c r="E725" i="5"/>
  <c r="K724" i="5"/>
  <c r="H724" i="5"/>
  <c r="E724" i="5"/>
  <c r="K723" i="5"/>
  <c r="H723" i="5"/>
  <c r="E723" i="5"/>
  <c r="K722" i="5"/>
  <c r="K721" i="5"/>
  <c r="H721" i="5"/>
  <c r="E721" i="5"/>
  <c r="K720" i="5"/>
  <c r="H720" i="5"/>
  <c r="E720" i="5"/>
  <c r="K719" i="5"/>
  <c r="H719" i="5"/>
  <c r="E719" i="5"/>
  <c r="K718" i="5"/>
  <c r="H718" i="5"/>
  <c r="E718" i="5"/>
  <c r="K717" i="5"/>
  <c r="H717" i="5"/>
  <c r="E717" i="5"/>
  <c r="K716" i="5"/>
  <c r="H716" i="5"/>
  <c r="E716" i="5"/>
  <c r="K715" i="5"/>
  <c r="H715" i="5"/>
  <c r="E715" i="5"/>
  <c r="K714" i="5"/>
  <c r="H714" i="5"/>
  <c r="E714" i="5"/>
  <c r="K713" i="5"/>
  <c r="H713" i="5"/>
  <c r="E713" i="5"/>
  <c r="K712" i="5"/>
  <c r="H712" i="5"/>
  <c r="E712" i="5"/>
  <c r="K711" i="5"/>
  <c r="H711" i="5"/>
  <c r="E711" i="5"/>
  <c r="K710" i="5"/>
  <c r="H710" i="5"/>
  <c r="E710" i="5"/>
  <c r="K709" i="5"/>
  <c r="K708" i="5"/>
  <c r="K753" i="5" s="1"/>
  <c r="K707" i="5"/>
  <c r="H707" i="5"/>
  <c r="E707" i="5"/>
  <c r="K705" i="5"/>
  <c r="I705" i="5"/>
  <c r="G705" i="5"/>
  <c r="F705" i="5"/>
  <c r="C705" i="5"/>
  <c r="E705" i="5" s="1"/>
  <c r="K704" i="5"/>
  <c r="H704" i="5"/>
  <c r="H705" i="5" s="1"/>
  <c r="E704" i="5"/>
  <c r="K703" i="5"/>
  <c r="I701" i="5"/>
  <c r="K701" i="5" s="1"/>
  <c r="G701" i="5"/>
  <c r="F701" i="5"/>
  <c r="C701" i="5"/>
  <c r="E701" i="5" s="1"/>
  <c r="K700" i="5"/>
  <c r="H700" i="5"/>
  <c r="H701" i="5" s="1"/>
  <c r="E700" i="5"/>
  <c r="K699" i="5"/>
  <c r="I697" i="5"/>
  <c r="K697" i="5" s="1"/>
  <c r="G697" i="5"/>
  <c r="F697" i="5"/>
  <c r="E697" i="5"/>
  <c r="C697" i="5"/>
  <c r="K696" i="5"/>
  <c r="H696" i="5"/>
  <c r="E696" i="5"/>
  <c r="K695" i="5"/>
  <c r="H695" i="5"/>
  <c r="E695" i="5"/>
  <c r="K694" i="5"/>
  <c r="H694" i="5"/>
  <c r="H697" i="5" s="1"/>
  <c r="E694" i="5"/>
  <c r="I692" i="5"/>
  <c r="K692" i="5" s="1"/>
  <c r="G692" i="5"/>
  <c r="F692" i="5"/>
  <c r="K691" i="5"/>
  <c r="H691" i="5"/>
  <c r="H692" i="5" s="1"/>
  <c r="I689" i="5"/>
  <c r="K689" i="5" s="1"/>
  <c r="H689" i="5"/>
  <c r="G689" i="5"/>
  <c r="F689" i="5"/>
  <c r="C689" i="5"/>
  <c r="E689" i="5" s="1"/>
  <c r="K688" i="5"/>
  <c r="H688" i="5"/>
  <c r="E688" i="5"/>
  <c r="K686" i="5"/>
  <c r="I686" i="5"/>
  <c r="G686" i="5"/>
  <c r="F686" i="5"/>
  <c r="E686" i="5"/>
  <c r="C686" i="5"/>
  <c r="K685" i="5"/>
  <c r="H685" i="5"/>
  <c r="H686" i="5" s="1"/>
  <c r="E685" i="5"/>
  <c r="K684" i="5"/>
  <c r="I681" i="5"/>
  <c r="K681" i="5" s="1"/>
  <c r="G681" i="5"/>
  <c r="F681" i="5"/>
  <c r="E681" i="5"/>
  <c r="C681" i="5"/>
  <c r="K680" i="5"/>
  <c r="H680" i="5"/>
  <c r="H681" i="5" s="1"/>
  <c r="E680" i="5"/>
  <c r="K678" i="5"/>
  <c r="I678" i="5"/>
  <c r="G678" i="5"/>
  <c r="F678" i="5"/>
  <c r="C678" i="5"/>
  <c r="E678" i="5" s="1"/>
  <c r="K677" i="5"/>
  <c r="H677" i="5"/>
  <c r="H678" i="5" s="1"/>
  <c r="E677" i="5"/>
  <c r="J675" i="5"/>
  <c r="I675" i="5"/>
  <c r="K675" i="5" s="1"/>
  <c r="G675" i="5"/>
  <c r="F675" i="5"/>
  <c r="D675" i="5"/>
  <c r="C675" i="5"/>
  <c r="K674" i="5"/>
  <c r="K673" i="5"/>
  <c r="H673" i="5"/>
  <c r="K672" i="5"/>
  <c r="H672" i="5"/>
  <c r="K671" i="5"/>
  <c r="H671" i="5"/>
  <c r="E671" i="5"/>
  <c r="K670" i="5"/>
  <c r="H670" i="5"/>
  <c r="E670" i="5"/>
  <c r="K669" i="5"/>
  <c r="H669" i="5"/>
  <c r="E669" i="5"/>
  <c r="K668" i="5"/>
  <c r="H668" i="5"/>
  <c r="E668" i="5"/>
  <c r="K667" i="5"/>
  <c r="H667" i="5"/>
  <c r="E667" i="5"/>
  <c r="K666" i="5"/>
  <c r="H666" i="5"/>
  <c r="E666" i="5"/>
  <c r="K665" i="5"/>
  <c r="H665" i="5"/>
  <c r="E665" i="5"/>
  <c r="K664" i="5"/>
  <c r="H664" i="5"/>
  <c r="E664" i="5"/>
  <c r="E675" i="5" s="1"/>
  <c r="K663" i="5"/>
  <c r="H663" i="5"/>
  <c r="K662" i="5"/>
  <c r="H662" i="5"/>
  <c r="K661" i="5"/>
  <c r="H661" i="5"/>
  <c r="I659" i="5"/>
  <c r="K659" i="5" s="1"/>
  <c r="G659" i="5"/>
  <c r="F659" i="5"/>
  <c r="K658" i="5"/>
  <c r="H658" i="5"/>
  <c r="H659" i="5" s="1"/>
  <c r="I656" i="5"/>
  <c r="K656" i="5" s="1"/>
  <c r="H656" i="5"/>
  <c r="G656" i="5"/>
  <c r="F656" i="5"/>
  <c r="C656" i="5"/>
  <c r="E656" i="5" s="1"/>
  <c r="K655" i="5"/>
  <c r="H655" i="5"/>
  <c r="E655" i="5"/>
  <c r="K653" i="5"/>
  <c r="I653" i="5"/>
  <c r="G653" i="5"/>
  <c r="F653" i="5"/>
  <c r="E653" i="5"/>
  <c r="C653" i="5"/>
  <c r="K652" i="5"/>
  <c r="H652" i="5"/>
  <c r="E652" i="5"/>
  <c r="K651" i="5"/>
  <c r="H651" i="5"/>
  <c r="H653" i="5" s="1"/>
  <c r="E651" i="5"/>
  <c r="K649" i="5"/>
  <c r="I649" i="5"/>
  <c r="G649" i="5"/>
  <c r="F649" i="5"/>
  <c r="K648" i="5"/>
  <c r="H648" i="5"/>
  <c r="H649" i="5" s="1"/>
  <c r="J646" i="5"/>
  <c r="I646" i="5"/>
  <c r="K646" i="5" s="1"/>
  <c r="G646" i="5"/>
  <c r="F646" i="5"/>
  <c r="D646" i="5"/>
  <c r="C646" i="5"/>
  <c r="K645" i="5"/>
  <c r="E645" i="5"/>
  <c r="K644" i="5"/>
  <c r="H644" i="5"/>
  <c r="E644" i="5"/>
  <c r="K642" i="5"/>
  <c r="H642" i="5"/>
  <c r="E642" i="5"/>
  <c r="K641" i="5"/>
  <c r="H641" i="5"/>
  <c r="E641" i="5"/>
  <c r="K640" i="5"/>
  <c r="H640" i="5"/>
  <c r="E640" i="5"/>
  <c r="K639" i="5"/>
  <c r="H639" i="5"/>
  <c r="E639" i="5"/>
  <c r="K638" i="5"/>
  <c r="H638" i="5"/>
  <c r="E638" i="5"/>
  <c r="K637" i="5"/>
  <c r="H637" i="5"/>
  <c r="E637" i="5"/>
  <c r="K636" i="5"/>
  <c r="H636" i="5"/>
  <c r="E636" i="5"/>
  <c r="K635" i="5"/>
  <c r="H635" i="5"/>
  <c r="E635" i="5"/>
  <c r="K634" i="5"/>
  <c r="H634" i="5"/>
  <c r="E634" i="5"/>
  <c r="K633" i="5"/>
  <c r="H633" i="5"/>
  <c r="E633" i="5"/>
  <c r="K632" i="5"/>
  <c r="H632" i="5"/>
  <c r="H646" i="5" s="1"/>
  <c r="E632" i="5"/>
  <c r="I630" i="5"/>
  <c r="K630" i="5" s="1"/>
  <c r="G630" i="5"/>
  <c r="F630" i="5"/>
  <c r="C630" i="5"/>
  <c r="E630" i="5" s="1"/>
  <c r="H629" i="5"/>
  <c r="E629" i="5"/>
  <c r="K628" i="5"/>
  <c r="H628" i="5"/>
  <c r="J626" i="5"/>
  <c r="I626" i="5"/>
  <c r="G626" i="5"/>
  <c r="F626" i="5"/>
  <c r="E626" i="5"/>
  <c r="D626" i="5"/>
  <c r="C626" i="5"/>
  <c r="E625" i="5"/>
  <c r="K624" i="5"/>
  <c r="H624" i="5"/>
  <c r="E624" i="5"/>
  <c r="K623" i="5"/>
  <c r="H623" i="5"/>
  <c r="E623" i="5"/>
  <c r="K622" i="5"/>
  <c r="H622" i="5"/>
  <c r="E622" i="5"/>
  <c r="K621" i="5"/>
  <c r="H621" i="5"/>
  <c r="E621" i="5"/>
  <c r="K620" i="5"/>
  <c r="H620" i="5"/>
  <c r="E620" i="5"/>
  <c r="K619" i="5"/>
  <c r="H619" i="5"/>
  <c r="E619" i="5"/>
  <c r="K618" i="5"/>
  <c r="H618" i="5"/>
  <c r="E618" i="5"/>
  <c r="K617" i="5"/>
  <c r="H617" i="5"/>
  <c r="E617" i="5"/>
  <c r="K615" i="5"/>
  <c r="I615" i="5"/>
  <c r="G615" i="5"/>
  <c r="F615" i="5"/>
  <c r="H615" i="5" s="1"/>
  <c r="E615" i="5"/>
  <c r="K614" i="5"/>
  <c r="H614" i="5"/>
  <c r="E614" i="5"/>
  <c r="K612" i="5"/>
  <c r="I612" i="5"/>
  <c r="G612" i="5"/>
  <c r="F612" i="5"/>
  <c r="H612" i="5" s="1"/>
  <c r="K611" i="5"/>
  <c r="H611" i="5"/>
  <c r="I609" i="5"/>
  <c r="K609" i="5" s="1"/>
  <c r="G609" i="5"/>
  <c r="F609" i="5"/>
  <c r="H609" i="5" s="1"/>
  <c r="C609" i="5"/>
  <c r="E609" i="5" s="1"/>
  <c r="K608" i="5"/>
  <c r="H608" i="5"/>
  <c r="E608" i="5"/>
  <c r="I606" i="5"/>
  <c r="K606" i="5" s="1"/>
  <c r="H606" i="5"/>
  <c r="G606" i="5"/>
  <c r="F606" i="5"/>
  <c r="C606" i="5"/>
  <c r="E606" i="5" s="1"/>
  <c r="K605" i="5"/>
  <c r="H605" i="5"/>
  <c r="E605" i="5"/>
  <c r="I603" i="5"/>
  <c r="K603" i="5" s="1"/>
  <c r="G603" i="5"/>
  <c r="F603" i="5"/>
  <c r="C603" i="5"/>
  <c r="E603" i="5" s="1"/>
  <c r="K602" i="5"/>
  <c r="H602" i="5"/>
  <c r="E602" i="5"/>
  <c r="K601" i="5"/>
  <c r="K600" i="5"/>
  <c r="K599" i="5"/>
  <c r="I597" i="5"/>
  <c r="K597" i="5" s="1"/>
  <c r="G597" i="5"/>
  <c r="F597" i="5"/>
  <c r="C597" i="5"/>
  <c r="E597" i="5" s="1"/>
  <c r="K596" i="5"/>
  <c r="H596" i="5"/>
  <c r="E596" i="5"/>
  <c r="G594" i="5"/>
  <c r="F594" i="5"/>
  <c r="C594" i="5"/>
  <c r="E594" i="5" s="1"/>
  <c r="H593" i="5"/>
  <c r="E593" i="5"/>
  <c r="H592" i="5"/>
  <c r="E592" i="5"/>
  <c r="I590" i="5"/>
  <c r="K590" i="5" s="1"/>
  <c r="G590" i="5"/>
  <c r="F590" i="5"/>
  <c r="C590" i="5"/>
  <c r="E590" i="5" s="1"/>
  <c r="K589" i="5"/>
  <c r="H589" i="5"/>
  <c r="E589" i="5"/>
  <c r="K588" i="5"/>
  <c r="H588" i="5"/>
  <c r="E588" i="5"/>
  <c r="I585" i="5"/>
  <c r="K585" i="5" s="1"/>
  <c r="G585" i="5"/>
  <c r="F585" i="5"/>
  <c r="C585" i="5"/>
  <c r="E585" i="5" s="1"/>
  <c r="K584" i="5"/>
  <c r="H584" i="5"/>
  <c r="E584" i="5"/>
  <c r="K583" i="5"/>
  <c r="H583" i="5"/>
  <c r="E583" i="5"/>
  <c r="J581" i="5"/>
  <c r="I581" i="5"/>
  <c r="G581" i="5"/>
  <c r="F581" i="5"/>
  <c r="H581" i="5" s="1"/>
  <c r="E581" i="5"/>
  <c r="D581" i="5"/>
  <c r="C581" i="5"/>
  <c r="K580" i="5"/>
  <c r="K579" i="5"/>
  <c r="H579" i="5"/>
  <c r="E579" i="5"/>
  <c r="K578" i="5"/>
  <c r="H578" i="5"/>
  <c r="E578" i="5"/>
  <c r="K577" i="5"/>
  <c r="H577" i="5"/>
  <c r="E577" i="5"/>
  <c r="K576" i="5"/>
  <c r="H576" i="5"/>
  <c r="E576" i="5"/>
  <c r="K575" i="5"/>
  <c r="H575" i="5"/>
  <c r="E575" i="5"/>
  <c r="K574" i="5"/>
  <c r="H574" i="5"/>
  <c r="E574" i="5"/>
  <c r="K573" i="5"/>
  <c r="H573" i="5"/>
  <c r="E573" i="5"/>
  <c r="K572" i="5"/>
  <c r="K571" i="5"/>
  <c r="H571" i="5"/>
  <c r="E571" i="5"/>
  <c r="K570" i="5"/>
  <c r="H570" i="5"/>
  <c r="E570" i="5"/>
  <c r="K569" i="5"/>
  <c r="H569" i="5"/>
  <c r="E569" i="5"/>
  <c r="K568" i="5"/>
  <c r="H568" i="5"/>
  <c r="E568" i="5"/>
  <c r="K567" i="5"/>
  <c r="H567" i="5"/>
  <c r="K566" i="5"/>
  <c r="H566" i="5"/>
  <c r="E566" i="5"/>
  <c r="K565" i="5"/>
  <c r="H563" i="5"/>
  <c r="G563" i="5"/>
  <c r="F563" i="5"/>
  <c r="H562" i="5"/>
  <c r="K560" i="5"/>
  <c r="J560" i="5"/>
  <c r="G560" i="5"/>
  <c r="F560" i="5"/>
  <c r="H560" i="5" s="1"/>
  <c r="K559" i="5"/>
  <c r="H559" i="5"/>
  <c r="J557" i="5"/>
  <c r="I557" i="5"/>
  <c r="K557" i="5" s="1"/>
  <c r="G557" i="5"/>
  <c r="F557" i="5"/>
  <c r="D557" i="5"/>
  <c r="C557" i="5"/>
  <c r="K556" i="5"/>
  <c r="H556" i="5"/>
  <c r="K555" i="5"/>
  <c r="H555" i="5"/>
  <c r="K554" i="5"/>
  <c r="H554" i="5"/>
  <c r="K553" i="5"/>
  <c r="K552" i="5"/>
  <c r="H552" i="5"/>
  <c r="E552" i="5"/>
  <c r="K551" i="5"/>
  <c r="H551" i="5"/>
  <c r="E551" i="5"/>
  <c r="K550" i="5"/>
  <c r="H550" i="5"/>
  <c r="E550" i="5"/>
  <c r="K549" i="5"/>
  <c r="H549" i="5"/>
  <c r="E549" i="5"/>
  <c r="K548" i="5"/>
  <c r="H548" i="5"/>
  <c r="E548" i="5"/>
  <c r="K547" i="5"/>
  <c r="G547" i="5"/>
  <c r="E547" i="5"/>
  <c r="K546" i="5"/>
  <c r="H546" i="5"/>
  <c r="H547" i="5" s="1"/>
  <c r="E546" i="5"/>
  <c r="E557" i="5" s="1"/>
  <c r="K544" i="5"/>
  <c r="I544" i="5"/>
  <c r="G544" i="5"/>
  <c r="F544" i="5"/>
  <c r="C544" i="5"/>
  <c r="E544" i="5" s="1"/>
  <c r="K543" i="5"/>
  <c r="K542" i="5"/>
  <c r="H542" i="5"/>
  <c r="H544" i="5" s="1"/>
  <c r="E542" i="5"/>
  <c r="I540" i="5"/>
  <c r="K540" i="5" s="1"/>
  <c r="G540" i="5"/>
  <c r="F540" i="5"/>
  <c r="C540" i="5"/>
  <c r="E540" i="5" s="1"/>
  <c r="K539" i="5"/>
  <c r="K538" i="5"/>
  <c r="H538" i="5"/>
  <c r="H540" i="5" s="1"/>
  <c r="E538" i="5"/>
  <c r="I536" i="5"/>
  <c r="K536" i="5" s="1"/>
  <c r="G536" i="5"/>
  <c r="F536" i="5"/>
  <c r="C536" i="5"/>
  <c r="E536" i="5" s="1"/>
  <c r="K535" i="5"/>
  <c r="K534" i="5"/>
  <c r="H534" i="5"/>
  <c r="H536" i="5" s="1"/>
  <c r="E534" i="5"/>
  <c r="I532" i="5"/>
  <c r="K532" i="5" s="1"/>
  <c r="K531" i="5"/>
  <c r="K530" i="5"/>
  <c r="I528" i="5"/>
  <c r="K528" i="5" s="1"/>
  <c r="G528" i="5"/>
  <c r="F528" i="5"/>
  <c r="C528" i="5"/>
  <c r="E528" i="5" s="1"/>
  <c r="K527" i="5"/>
  <c r="K526" i="5"/>
  <c r="H526" i="5"/>
  <c r="H528" i="5" s="1"/>
  <c r="E526" i="5"/>
  <c r="K524" i="5"/>
  <c r="I524" i="5"/>
  <c r="H524" i="5"/>
  <c r="G524" i="5"/>
  <c r="F524" i="5"/>
  <c r="C524" i="5"/>
  <c r="E524" i="5" s="1"/>
  <c r="K523" i="5"/>
  <c r="K522" i="5"/>
  <c r="H522" i="5"/>
  <c r="E522" i="5"/>
  <c r="K520" i="5"/>
  <c r="I520" i="5"/>
  <c r="G520" i="5"/>
  <c r="F520" i="5"/>
  <c r="E520" i="5"/>
  <c r="C520" i="5"/>
  <c r="K519" i="5"/>
  <c r="K518" i="5"/>
  <c r="H518" i="5"/>
  <c r="H520" i="5" s="1"/>
  <c r="E518" i="5"/>
  <c r="I516" i="5"/>
  <c r="K516" i="5" s="1"/>
  <c r="G516" i="5"/>
  <c r="F516" i="5"/>
  <c r="E516" i="5"/>
  <c r="C516" i="5"/>
  <c r="K515" i="5"/>
  <c r="K514" i="5"/>
  <c r="H514" i="5"/>
  <c r="H516" i="5" s="1"/>
  <c r="E514" i="5"/>
  <c r="I512" i="5"/>
  <c r="K512" i="5" s="1"/>
  <c r="H512" i="5"/>
  <c r="G512" i="5"/>
  <c r="F512" i="5"/>
  <c r="C512" i="5"/>
  <c r="E512" i="5" s="1"/>
  <c r="K511" i="5"/>
  <c r="K510" i="5"/>
  <c r="H510" i="5"/>
  <c r="E510" i="5"/>
  <c r="I505" i="5"/>
  <c r="G505" i="5"/>
  <c r="F505" i="5"/>
  <c r="C505" i="5"/>
  <c r="K504" i="5"/>
  <c r="H504" i="5"/>
  <c r="E504" i="5"/>
  <c r="K503" i="5"/>
  <c r="H503" i="5"/>
  <c r="E503" i="5"/>
  <c r="K502" i="5"/>
  <c r="H502" i="5"/>
  <c r="H505" i="5" s="1"/>
  <c r="E502" i="5"/>
  <c r="K501" i="5"/>
  <c r="H501" i="5"/>
  <c r="E501" i="5"/>
  <c r="K500" i="5"/>
  <c r="H500" i="5"/>
  <c r="E500" i="5"/>
  <c r="K498" i="5"/>
  <c r="J498" i="5"/>
  <c r="I498" i="5"/>
  <c r="G498" i="5"/>
  <c r="F498" i="5"/>
  <c r="D498" i="5"/>
  <c r="C498" i="5"/>
  <c r="K497" i="5"/>
  <c r="H497" i="5"/>
  <c r="K496" i="5"/>
  <c r="H496" i="5"/>
  <c r="E496" i="5"/>
  <c r="K495" i="5"/>
  <c r="H495" i="5"/>
  <c r="E495" i="5"/>
  <c r="K494" i="5"/>
  <c r="H494" i="5"/>
  <c r="E494" i="5"/>
  <c r="J492" i="5"/>
  <c r="I492" i="5"/>
  <c r="K492" i="5" s="1"/>
  <c r="G492" i="5"/>
  <c r="F492" i="5"/>
  <c r="D492" i="5"/>
  <c r="C492" i="5"/>
  <c r="K491" i="5"/>
  <c r="H491" i="5"/>
  <c r="E491" i="5"/>
  <c r="K490" i="5"/>
  <c r="H490" i="5"/>
  <c r="E490" i="5"/>
  <c r="K489" i="5"/>
  <c r="H489" i="5"/>
  <c r="E489" i="5"/>
  <c r="K488" i="5"/>
  <c r="H488" i="5"/>
  <c r="E488" i="5"/>
  <c r="K487" i="5"/>
  <c r="H487" i="5"/>
  <c r="E487" i="5"/>
  <c r="K486" i="5"/>
  <c r="H486" i="5"/>
  <c r="E486" i="5"/>
  <c r="K485" i="5"/>
  <c r="H485" i="5"/>
  <c r="E485" i="5"/>
  <c r="K484" i="5"/>
  <c r="H484" i="5"/>
  <c r="E484" i="5"/>
  <c r="K483" i="5"/>
  <c r="H483" i="5"/>
  <c r="E483" i="5"/>
  <c r="K482" i="5"/>
  <c r="H482" i="5"/>
  <c r="E482" i="5"/>
  <c r="K481" i="5"/>
  <c r="H481" i="5"/>
  <c r="E481" i="5"/>
  <c r="K480" i="5"/>
  <c r="H480" i="5"/>
  <c r="E480" i="5"/>
  <c r="K479" i="5"/>
  <c r="H479" i="5"/>
  <c r="E479" i="5"/>
  <c r="K478" i="5"/>
  <c r="H478" i="5"/>
  <c r="E478" i="5"/>
  <c r="K477" i="5"/>
  <c r="H477" i="5"/>
  <c r="E477" i="5"/>
  <c r="K476" i="5"/>
  <c r="H476" i="5"/>
  <c r="E476" i="5"/>
  <c r="K475" i="5"/>
  <c r="H475" i="5"/>
  <c r="E475" i="5"/>
  <c r="K474" i="5"/>
  <c r="H474" i="5"/>
  <c r="H492" i="5" s="1"/>
  <c r="K473" i="5"/>
  <c r="H473" i="5"/>
  <c r="E473" i="5"/>
  <c r="K471" i="5"/>
  <c r="J471" i="5"/>
  <c r="I471" i="5"/>
  <c r="G471" i="5"/>
  <c r="F471" i="5"/>
  <c r="D471" i="5"/>
  <c r="C471" i="5"/>
  <c r="E471" i="5" s="1"/>
  <c r="K470" i="5"/>
  <c r="H470" i="5"/>
  <c r="E470" i="5"/>
  <c r="K469" i="5"/>
  <c r="H469" i="5"/>
  <c r="E469" i="5"/>
  <c r="K468" i="5"/>
  <c r="H468" i="5"/>
  <c r="E468" i="5"/>
  <c r="K467" i="5"/>
  <c r="H467" i="5"/>
  <c r="E467" i="5"/>
  <c r="K466" i="5"/>
  <c r="H466" i="5"/>
  <c r="E466" i="5"/>
  <c r="K465" i="5"/>
  <c r="H465" i="5"/>
  <c r="E465" i="5"/>
  <c r="K464" i="5"/>
  <c r="H464" i="5"/>
  <c r="E464" i="5"/>
  <c r="K463" i="5"/>
  <c r="H463" i="5"/>
  <c r="E463" i="5"/>
  <c r="K462" i="5"/>
  <c r="H462" i="5"/>
  <c r="E462" i="5"/>
  <c r="K461" i="5"/>
  <c r="H461" i="5"/>
  <c r="E461" i="5"/>
  <c r="K460" i="5"/>
  <c r="H460" i="5"/>
  <c r="E460" i="5"/>
  <c r="K459" i="5"/>
  <c r="H459" i="5"/>
  <c r="E459" i="5"/>
  <c r="K458" i="5"/>
  <c r="H458" i="5"/>
  <c r="E458" i="5"/>
  <c r="K457" i="5"/>
  <c r="H457" i="5"/>
  <c r="I455" i="5"/>
  <c r="K455" i="5" s="1"/>
  <c r="G455" i="5"/>
  <c r="F455" i="5"/>
  <c r="K454" i="5"/>
  <c r="H454" i="5"/>
  <c r="H455" i="5" s="1"/>
  <c r="K453" i="5"/>
  <c r="H453" i="5"/>
  <c r="J451" i="5"/>
  <c r="I451" i="5"/>
  <c r="K451" i="5" s="1"/>
  <c r="G451" i="5"/>
  <c r="F451" i="5"/>
  <c r="D451" i="5"/>
  <c r="E451" i="5" s="1"/>
  <c r="C451" i="5"/>
  <c r="K450" i="5"/>
  <c r="H450" i="5"/>
  <c r="E450" i="5"/>
  <c r="K449" i="5"/>
  <c r="H449" i="5"/>
  <c r="E449" i="5"/>
  <c r="K448" i="5"/>
  <c r="H448" i="5"/>
  <c r="E448" i="5"/>
  <c r="I446" i="5"/>
  <c r="K446" i="5" s="1"/>
  <c r="G446" i="5"/>
  <c r="F446" i="5"/>
  <c r="K445" i="5"/>
  <c r="H445" i="5"/>
  <c r="H446" i="5" s="1"/>
  <c r="I443" i="5"/>
  <c r="K443" i="5" s="1"/>
  <c r="G443" i="5"/>
  <c r="F443" i="5"/>
  <c r="E443" i="5"/>
  <c r="C443" i="5"/>
  <c r="K442" i="5"/>
  <c r="H442" i="5"/>
  <c r="H443" i="5" s="1"/>
  <c r="E442" i="5"/>
  <c r="I440" i="5"/>
  <c r="K440" i="5" s="1"/>
  <c r="G440" i="5"/>
  <c r="F440" i="5"/>
  <c r="C440" i="5"/>
  <c r="E440" i="5" s="1"/>
  <c r="K439" i="5"/>
  <c r="H439" i="5"/>
  <c r="H440" i="5" s="1"/>
  <c r="E439" i="5"/>
  <c r="J437" i="5"/>
  <c r="K437" i="5" s="1"/>
  <c r="I437" i="5"/>
  <c r="G437" i="5"/>
  <c r="F437" i="5"/>
  <c r="D437" i="5"/>
  <c r="C437" i="5"/>
  <c r="K436" i="5"/>
  <c r="H436" i="5"/>
  <c r="E436" i="5"/>
  <c r="K435" i="5"/>
  <c r="H435" i="5"/>
  <c r="E435" i="5"/>
  <c r="K434" i="5"/>
  <c r="H434" i="5"/>
  <c r="E434" i="5"/>
  <c r="K433" i="5"/>
  <c r="H433" i="5"/>
  <c r="E433" i="5"/>
  <c r="K432" i="5"/>
  <c r="H432" i="5"/>
  <c r="E432" i="5"/>
  <c r="K431" i="5"/>
  <c r="H431" i="5"/>
  <c r="E431" i="5"/>
  <c r="K430" i="5"/>
  <c r="H430" i="5"/>
  <c r="E430" i="5"/>
  <c r="K429" i="5"/>
  <c r="H429" i="5"/>
  <c r="E429" i="5"/>
  <c r="K428" i="5"/>
  <c r="H428" i="5"/>
  <c r="E428" i="5"/>
  <c r="K427" i="5"/>
  <c r="H427" i="5"/>
  <c r="E427" i="5"/>
  <c r="K426" i="5"/>
  <c r="H426" i="5"/>
  <c r="E426" i="5"/>
  <c r="K425" i="5"/>
  <c r="H425" i="5"/>
  <c r="E425" i="5"/>
  <c r="K424" i="5"/>
  <c r="H424" i="5"/>
  <c r="I422" i="5"/>
  <c r="K422" i="5" s="1"/>
  <c r="G422" i="5"/>
  <c r="F422" i="5"/>
  <c r="C422" i="5"/>
  <c r="E422" i="5" s="1"/>
  <c r="K421" i="5"/>
  <c r="H421" i="5"/>
  <c r="E421" i="5"/>
  <c r="K420" i="5"/>
  <c r="H420" i="5"/>
  <c r="E420" i="5"/>
  <c r="K419" i="5"/>
  <c r="H419" i="5"/>
  <c r="H422" i="5" s="1"/>
  <c r="E419" i="5"/>
  <c r="I417" i="5"/>
  <c r="K417" i="5" s="1"/>
  <c r="G417" i="5"/>
  <c r="F417" i="5"/>
  <c r="K416" i="5"/>
  <c r="H416" i="5"/>
  <c r="K415" i="5"/>
  <c r="H415" i="5"/>
  <c r="I413" i="5"/>
  <c r="K413" i="5" s="1"/>
  <c r="G413" i="5"/>
  <c r="F413" i="5"/>
  <c r="E413" i="5"/>
  <c r="C413" i="5"/>
  <c r="K412" i="5"/>
  <c r="H412" i="5"/>
  <c r="H413" i="5" s="1"/>
  <c r="E412" i="5"/>
  <c r="I410" i="5"/>
  <c r="K410" i="5" s="1"/>
  <c r="G410" i="5"/>
  <c r="F410" i="5"/>
  <c r="K409" i="5"/>
  <c r="H409" i="5"/>
  <c r="K408" i="5"/>
  <c r="H408" i="5"/>
  <c r="I406" i="5"/>
  <c r="K406" i="5" s="1"/>
  <c r="G406" i="5"/>
  <c r="F406" i="5"/>
  <c r="C406" i="5"/>
  <c r="E406" i="5" s="1"/>
  <c r="K405" i="5"/>
  <c r="H405" i="5"/>
  <c r="E405" i="5"/>
  <c r="K404" i="5"/>
  <c r="H404" i="5"/>
  <c r="H406" i="5" s="1"/>
  <c r="J402" i="5"/>
  <c r="I402" i="5"/>
  <c r="K402" i="5" s="1"/>
  <c r="G402" i="5"/>
  <c r="F402" i="5"/>
  <c r="D402" i="5"/>
  <c r="C402" i="5"/>
  <c r="K401" i="5"/>
  <c r="H401" i="5"/>
  <c r="E401" i="5"/>
  <c r="K400" i="5"/>
  <c r="H400" i="5"/>
  <c r="E400" i="5"/>
  <c r="K399" i="5"/>
  <c r="H399" i="5"/>
  <c r="E399" i="5"/>
  <c r="K398" i="5"/>
  <c r="H398" i="5"/>
  <c r="E398" i="5"/>
  <c r="K397" i="5"/>
  <c r="H397" i="5"/>
  <c r="E397" i="5"/>
  <c r="K396" i="5"/>
  <c r="H396" i="5"/>
  <c r="E396" i="5"/>
  <c r="K395" i="5"/>
  <c r="H395" i="5"/>
  <c r="E395" i="5"/>
  <c r="K394" i="5"/>
  <c r="H394" i="5"/>
  <c r="E394" i="5"/>
  <c r="K393" i="5"/>
  <c r="H393" i="5"/>
  <c r="E393" i="5"/>
  <c r="K392" i="5"/>
  <c r="K391" i="5"/>
  <c r="H391" i="5"/>
  <c r="E391" i="5"/>
  <c r="K390" i="5"/>
  <c r="H390" i="5"/>
  <c r="E390" i="5"/>
  <c r="K389" i="5"/>
  <c r="H389" i="5"/>
  <c r="E389" i="5"/>
  <c r="K388" i="5"/>
  <c r="H388" i="5"/>
  <c r="E388" i="5"/>
  <c r="K387" i="5"/>
  <c r="H387" i="5"/>
  <c r="E387" i="5"/>
  <c r="K386" i="5"/>
  <c r="H386" i="5"/>
  <c r="E386" i="5"/>
  <c r="K385" i="5"/>
  <c r="H385" i="5"/>
  <c r="E385" i="5"/>
  <c r="K384" i="5"/>
  <c r="E384" i="5"/>
  <c r="I382" i="5"/>
  <c r="K382" i="5" s="1"/>
  <c r="H382" i="5"/>
  <c r="G382" i="5"/>
  <c r="F382" i="5"/>
  <c r="C382" i="5"/>
  <c r="E382" i="5" s="1"/>
  <c r="K381" i="5"/>
  <c r="H381" i="5"/>
  <c r="E381" i="5"/>
  <c r="K379" i="5"/>
  <c r="G379" i="5"/>
  <c r="F379" i="5"/>
  <c r="K378" i="5"/>
  <c r="H378" i="5"/>
  <c r="H379" i="5" s="1"/>
  <c r="I376" i="5"/>
  <c r="K376" i="5" s="1"/>
  <c r="G376" i="5"/>
  <c r="F376" i="5"/>
  <c r="H376" i="5" s="1"/>
  <c r="C376" i="5"/>
  <c r="E376" i="5" s="1"/>
  <c r="K375" i="5"/>
  <c r="H375" i="5"/>
  <c r="E375" i="5"/>
  <c r="J373" i="5"/>
  <c r="I373" i="5"/>
  <c r="K373" i="5" s="1"/>
  <c r="G373" i="5"/>
  <c r="F373" i="5"/>
  <c r="C373" i="5"/>
  <c r="E373" i="5" s="1"/>
  <c r="K372" i="5"/>
  <c r="H372" i="5"/>
  <c r="E372" i="5"/>
  <c r="K371" i="5"/>
  <c r="H371" i="5"/>
  <c r="E371" i="5"/>
  <c r="K370" i="5"/>
  <c r="H370" i="5"/>
  <c r="E370" i="5"/>
  <c r="K369" i="5"/>
  <c r="H369" i="5"/>
  <c r="E369" i="5"/>
  <c r="K368" i="5"/>
  <c r="H368" i="5"/>
  <c r="J366" i="5"/>
  <c r="I366" i="5"/>
  <c r="K366" i="5" s="1"/>
  <c r="G366" i="5"/>
  <c r="F366" i="5"/>
  <c r="E366" i="5"/>
  <c r="D366" i="5"/>
  <c r="C366" i="5"/>
  <c r="K365" i="5"/>
  <c r="H365" i="5"/>
  <c r="E365" i="5"/>
  <c r="K364" i="5"/>
  <c r="H364" i="5"/>
  <c r="E364" i="5"/>
  <c r="I362" i="5"/>
  <c r="K362" i="5" s="1"/>
  <c r="G362" i="5"/>
  <c r="F362" i="5"/>
  <c r="K361" i="5"/>
  <c r="H361" i="5"/>
  <c r="K360" i="5"/>
  <c r="H360" i="5"/>
  <c r="J358" i="5"/>
  <c r="I358" i="5"/>
  <c r="G358" i="5"/>
  <c r="F358" i="5"/>
  <c r="D358" i="5"/>
  <c r="C358" i="5"/>
  <c r="K357" i="5"/>
  <c r="H357" i="5"/>
  <c r="K356" i="5"/>
  <c r="H356" i="5"/>
  <c r="E356" i="5"/>
  <c r="K355" i="5"/>
  <c r="H355" i="5"/>
  <c r="E355" i="5"/>
  <c r="K354" i="5"/>
  <c r="H354" i="5"/>
  <c r="E354" i="5"/>
  <c r="K353" i="5"/>
  <c r="H353" i="5"/>
  <c r="E353" i="5"/>
  <c r="K352" i="5"/>
  <c r="H352" i="5"/>
  <c r="E352" i="5"/>
  <c r="K351" i="5"/>
  <c r="H351" i="5"/>
  <c r="E351" i="5"/>
  <c r="K350" i="5"/>
  <c r="H350" i="5"/>
  <c r="E350" i="5"/>
  <c r="K349" i="5"/>
  <c r="H349" i="5"/>
  <c r="E349" i="5"/>
  <c r="K348" i="5"/>
  <c r="H348" i="5"/>
  <c r="E348" i="5"/>
  <c r="K347" i="5"/>
  <c r="H347" i="5"/>
  <c r="E347" i="5"/>
  <c r="K346" i="5"/>
  <c r="H346" i="5"/>
  <c r="E346" i="5"/>
  <c r="K345" i="5"/>
  <c r="H345" i="5"/>
  <c r="E345" i="5"/>
  <c r="K344" i="5"/>
  <c r="H344" i="5"/>
  <c r="E344" i="5"/>
  <c r="K343" i="5"/>
  <c r="H343" i="5"/>
  <c r="K342" i="5"/>
  <c r="H342" i="5"/>
  <c r="E342" i="5"/>
  <c r="K341" i="5"/>
  <c r="H341" i="5"/>
  <c r="K340" i="5"/>
  <c r="H340" i="5"/>
  <c r="E340" i="5"/>
  <c r="J338" i="5"/>
  <c r="I338" i="5"/>
  <c r="G338" i="5"/>
  <c r="F338" i="5"/>
  <c r="D338" i="5"/>
  <c r="C338" i="5"/>
  <c r="K337" i="5"/>
  <c r="H337" i="5"/>
  <c r="E337" i="5"/>
  <c r="K336" i="5"/>
  <c r="H336" i="5"/>
  <c r="E336" i="5"/>
  <c r="K335" i="5"/>
  <c r="H335" i="5"/>
  <c r="E335" i="5"/>
  <c r="K334" i="5"/>
  <c r="H334" i="5"/>
  <c r="E334" i="5"/>
  <c r="K333" i="5"/>
  <c r="H333" i="5"/>
  <c r="E333" i="5"/>
  <c r="K332" i="5"/>
  <c r="H332" i="5"/>
  <c r="E332" i="5"/>
  <c r="K331" i="5"/>
  <c r="H331" i="5"/>
  <c r="E331" i="5"/>
  <c r="K330" i="5"/>
  <c r="H330" i="5"/>
  <c r="K329" i="5"/>
  <c r="H329" i="5"/>
  <c r="E329" i="5"/>
  <c r="E338" i="5" s="1"/>
  <c r="J327" i="5"/>
  <c r="I327" i="5"/>
  <c r="G327" i="5"/>
  <c r="F327" i="5"/>
  <c r="D327" i="5"/>
  <c r="C327" i="5"/>
  <c r="K326" i="5"/>
  <c r="H326" i="5"/>
  <c r="K325" i="5"/>
  <c r="H325" i="5"/>
  <c r="K324" i="5"/>
  <c r="H324" i="5"/>
  <c r="K323" i="5"/>
  <c r="H323" i="5"/>
  <c r="K322" i="5"/>
  <c r="H322" i="5"/>
  <c r="K321" i="5"/>
  <c r="H321" i="5"/>
  <c r="E321" i="5"/>
  <c r="K320" i="5"/>
  <c r="H320" i="5"/>
  <c r="E320" i="5"/>
  <c r="K319" i="5"/>
  <c r="H319" i="5"/>
  <c r="E319" i="5"/>
  <c r="K318" i="5"/>
  <c r="H318" i="5"/>
  <c r="E318" i="5"/>
  <c r="K317" i="5"/>
  <c r="H317" i="5"/>
  <c r="E317" i="5"/>
  <c r="K316" i="5"/>
  <c r="H316" i="5"/>
  <c r="E316" i="5"/>
  <c r="K315" i="5"/>
  <c r="H315" i="5"/>
  <c r="H327" i="5" s="1"/>
  <c r="E315" i="5"/>
  <c r="K314" i="5"/>
  <c r="H314" i="5"/>
  <c r="E314" i="5"/>
  <c r="E327" i="5" s="1"/>
  <c r="K313" i="5"/>
  <c r="H313" i="5"/>
  <c r="J311" i="5"/>
  <c r="I311" i="5"/>
  <c r="G311" i="5"/>
  <c r="F311" i="5"/>
  <c r="D311" i="5"/>
  <c r="C311" i="5"/>
  <c r="K310" i="5"/>
  <c r="H310" i="5"/>
  <c r="K309" i="5"/>
  <c r="H309" i="5"/>
  <c r="K308" i="5"/>
  <c r="H308" i="5"/>
  <c r="K307" i="5"/>
  <c r="H307" i="5"/>
  <c r="E307" i="5"/>
  <c r="K306" i="5"/>
  <c r="H306" i="5"/>
  <c r="E306" i="5"/>
  <c r="K305" i="5"/>
  <c r="H305" i="5"/>
  <c r="E305" i="5"/>
  <c r="K304" i="5"/>
  <c r="H304" i="5"/>
  <c r="E304" i="5"/>
  <c r="K303" i="5"/>
  <c r="H303" i="5"/>
  <c r="E303" i="5"/>
  <c r="K302" i="5"/>
  <c r="K301" i="5"/>
  <c r="K300" i="5"/>
  <c r="H300" i="5"/>
  <c r="E300" i="5"/>
  <c r="K299" i="5"/>
  <c r="H299" i="5"/>
  <c r="E299" i="5"/>
  <c r="K298" i="5"/>
  <c r="H298" i="5"/>
  <c r="E298" i="5"/>
  <c r="K297" i="5"/>
  <c r="H297" i="5"/>
  <c r="E297" i="5"/>
  <c r="K296" i="5"/>
  <c r="H296" i="5"/>
  <c r="E296" i="5"/>
  <c r="K295" i="5"/>
  <c r="H295" i="5"/>
  <c r="E295" i="5"/>
  <c r="K294" i="5"/>
  <c r="H294" i="5"/>
  <c r="E294" i="5"/>
  <c r="K293" i="5"/>
  <c r="H293" i="5"/>
  <c r="E293" i="5"/>
  <c r="K292" i="5"/>
  <c r="H292" i="5"/>
  <c r="E292" i="5"/>
  <c r="K291" i="5"/>
  <c r="H291" i="5"/>
  <c r="E291" i="5"/>
  <c r="K290" i="5"/>
  <c r="H290" i="5"/>
  <c r="E290" i="5"/>
  <c r="K289" i="5"/>
  <c r="H289" i="5"/>
  <c r="E289" i="5"/>
  <c r="K288" i="5"/>
  <c r="H288" i="5"/>
  <c r="E288" i="5"/>
  <c r="K287" i="5"/>
  <c r="H287" i="5"/>
  <c r="E287" i="5"/>
  <c r="K286" i="5"/>
  <c r="H286" i="5"/>
  <c r="E286" i="5"/>
  <c r="K285" i="5"/>
  <c r="H285" i="5"/>
  <c r="E285" i="5"/>
  <c r="K284" i="5"/>
  <c r="H284" i="5"/>
  <c r="E284" i="5"/>
  <c r="K283" i="5"/>
  <c r="H283" i="5"/>
  <c r="E283" i="5"/>
  <c r="K282" i="5"/>
  <c r="H282" i="5"/>
  <c r="E282" i="5"/>
  <c r="K281" i="5"/>
  <c r="H281" i="5"/>
  <c r="E281" i="5"/>
  <c r="K280" i="5"/>
  <c r="H280" i="5"/>
  <c r="E280" i="5"/>
  <c r="K279" i="5"/>
  <c r="H279" i="5"/>
  <c r="H311" i="5" s="1"/>
  <c r="E279" i="5"/>
  <c r="J277" i="5"/>
  <c r="I277" i="5"/>
  <c r="K277" i="5" s="1"/>
  <c r="G277" i="5"/>
  <c r="F277" i="5"/>
  <c r="C277" i="5"/>
  <c r="E277" i="5" s="1"/>
  <c r="K276" i="5"/>
  <c r="H276" i="5"/>
  <c r="E276" i="5"/>
  <c r="K275" i="5"/>
  <c r="H275" i="5"/>
  <c r="H277" i="5" s="1"/>
  <c r="E275" i="5"/>
  <c r="I273" i="5"/>
  <c r="K273" i="5" s="1"/>
  <c r="K272" i="5"/>
  <c r="J270" i="5"/>
  <c r="I270" i="5"/>
  <c r="K270" i="5" s="1"/>
  <c r="G270" i="5"/>
  <c r="H270" i="5" s="1"/>
  <c r="F270" i="5"/>
  <c r="K269" i="5"/>
  <c r="H269" i="5"/>
  <c r="K268" i="5"/>
  <c r="H268" i="5"/>
  <c r="J266" i="5"/>
  <c r="I266" i="5"/>
  <c r="K266" i="5" s="1"/>
  <c r="G266" i="5"/>
  <c r="F266" i="5"/>
  <c r="H266" i="5" s="1"/>
  <c r="D266" i="5"/>
  <c r="C266" i="5"/>
  <c r="E266" i="5" s="1"/>
  <c r="K265" i="5"/>
  <c r="H265" i="5"/>
  <c r="E265" i="5"/>
  <c r="J263" i="5"/>
  <c r="I263" i="5"/>
  <c r="G263" i="5"/>
  <c r="F263" i="5"/>
  <c r="D263" i="5"/>
  <c r="C263" i="5"/>
  <c r="K262" i="5"/>
  <c r="H262" i="5"/>
  <c r="K261" i="5"/>
  <c r="H261" i="5"/>
  <c r="K260" i="5"/>
  <c r="H260" i="5"/>
  <c r="K259" i="5"/>
  <c r="H259" i="5"/>
  <c r="E259" i="5"/>
  <c r="K258" i="5"/>
  <c r="H258" i="5"/>
  <c r="E258" i="5"/>
  <c r="K257" i="5"/>
  <c r="H257" i="5"/>
  <c r="E257" i="5"/>
  <c r="K256" i="5"/>
  <c r="H256" i="5"/>
  <c r="E256" i="5"/>
  <c r="K255" i="5"/>
  <c r="H255" i="5"/>
  <c r="E255" i="5"/>
  <c r="K254" i="5"/>
  <c r="H254" i="5"/>
  <c r="E254" i="5"/>
  <c r="K253" i="5"/>
  <c r="H253" i="5"/>
  <c r="E253" i="5"/>
  <c r="K252" i="5"/>
  <c r="H252" i="5"/>
  <c r="E252" i="5"/>
  <c r="K251" i="5"/>
  <c r="H251" i="5"/>
  <c r="E251" i="5"/>
  <c r="K250" i="5"/>
  <c r="H250" i="5"/>
  <c r="H263" i="5" s="1"/>
  <c r="E250" i="5"/>
  <c r="J248" i="5"/>
  <c r="I248" i="5"/>
  <c r="H248" i="5"/>
  <c r="G248" i="5"/>
  <c r="F248" i="5"/>
  <c r="D248" i="5"/>
  <c r="C248" i="5"/>
  <c r="E248" i="5" s="1"/>
  <c r="K247" i="5"/>
  <c r="H247" i="5"/>
  <c r="E247" i="5"/>
  <c r="K246" i="5"/>
  <c r="H246" i="5"/>
  <c r="E246" i="5"/>
  <c r="K245" i="5"/>
  <c r="H245" i="5"/>
  <c r="E245" i="5"/>
  <c r="K244" i="5"/>
  <c r="H244" i="5"/>
  <c r="E244" i="5"/>
  <c r="K243" i="5"/>
  <c r="H243" i="5"/>
  <c r="E243" i="5"/>
  <c r="K242" i="5"/>
  <c r="H242" i="5"/>
  <c r="E242" i="5"/>
  <c r="K241" i="5"/>
  <c r="H241" i="5"/>
  <c r="E241" i="5"/>
  <c r="K240" i="5"/>
  <c r="H240" i="5"/>
  <c r="E240" i="5"/>
  <c r="K239" i="5"/>
  <c r="H239" i="5"/>
  <c r="E239" i="5"/>
  <c r="K238" i="5"/>
  <c r="H238" i="5"/>
  <c r="E238" i="5"/>
  <c r="K237" i="5"/>
  <c r="H237" i="5"/>
  <c r="E237" i="5"/>
  <c r="K236" i="5"/>
  <c r="H236" i="5"/>
  <c r="J234" i="5"/>
  <c r="I234" i="5"/>
  <c r="H234" i="5"/>
  <c r="K233" i="5"/>
  <c r="K234" i="5" s="1"/>
  <c r="H233" i="5"/>
  <c r="J228" i="5"/>
  <c r="I228" i="5"/>
  <c r="G228" i="5"/>
  <c r="F228" i="5"/>
  <c r="D228" i="5"/>
  <c r="C228" i="5"/>
  <c r="K227" i="5"/>
  <c r="H227" i="5"/>
  <c r="E227" i="5"/>
  <c r="K226" i="5"/>
  <c r="K228" i="5" s="1"/>
  <c r="H226" i="5"/>
  <c r="E226" i="5"/>
  <c r="E228" i="5" s="1"/>
  <c r="J224" i="5"/>
  <c r="I224" i="5"/>
  <c r="G224" i="5"/>
  <c r="F224" i="5"/>
  <c r="D224" i="5"/>
  <c r="C224" i="5"/>
  <c r="K223" i="5"/>
  <c r="K224" i="5" s="1"/>
  <c r="H223" i="5"/>
  <c r="H224" i="5" s="1"/>
  <c r="E223" i="5"/>
  <c r="E224" i="5" s="1"/>
  <c r="J221" i="5"/>
  <c r="I221" i="5"/>
  <c r="G221" i="5"/>
  <c r="F221" i="5"/>
  <c r="E221" i="5"/>
  <c r="D221" i="5"/>
  <c r="C221" i="5"/>
  <c r="K220" i="5"/>
  <c r="H220" i="5"/>
  <c r="H221" i="5" s="1"/>
  <c r="K219" i="5"/>
  <c r="K218" i="5"/>
  <c r="K217" i="5"/>
  <c r="J215" i="5"/>
  <c r="I215" i="5"/>
  <c r="G215" i="5"/>
  <c r="F215" i="5"/>
  <c r="D215" i="5"/>
  <c r="C215" i="5"/>
  <c r="K214" i="5"/>
  <c r="H214" i="5"/>
  <c r="K213" i="5"/>
  <c r="H213" i="5"/>
  <c r="E213" i="5"/>
  <c r="K212" i="5"/>
  <c r="H212" i="5"/>
  <c r="E212" i="5"/>
  <c r="K211" i="5"/>
  <c r="H211" i="5"/>
  <c r="E211" i="5"/>
  <c r="K210" i="5"/>
  <c r="H210" i="5"/>
  <c r="E210" i="5"/>
  <c r="K209" i="5"/>
  <c r="H209" i="5"/>
  <c r="E209" i="5"/>
  <c r="K208" i="5"/>
  <c r="H208" i="5"/>
  <c r="E208" i="5"/>
  <c r="K207" i="5"/>
  <c r="H207" i="5"/>
  <c r="E207" i="5"/>
  <c r="J205" i="5"/>
  <c r="I205" i="5"/>
  <c r="G205" i="5"/>
  <c r="F205" i="5"/>
  <c r="D205" i="5"/>
  <c r="C205" i="5"/>
  <c r="K204" i="5"/>
  <c r="H204" i="5"/>
  <c r="E204" i="5"/>
  <c r="K203" i="5"/>
  <c r="H203" i="5"/>
  <c r="E203" i="5"/>
  <c r="K202" i="5"/>
  <c r="H202" i="5"/>
  <c r="E202" i="5"/>
  <c r="K201" i="5"/>
  <c r="H201" i="5"/>
  <c r="E201" i="5"/>
  <c r="K200" i="5"/>
  <c r="H200" i="5"/>
  <c r="E200" i="5"/>
  <c r="K199" i="5"/>
  <c r="H199" i="5"/>
  <c r="E199" i="5"/>
  <c r="K198" i="5"/>
  <c r="K205" i="5" s="1"/>
  <c r="H198" i="5"/>
  <c r="E198" i="5"/>
  <c r="K197" i="5"/>
  <c r="H197" i="5"/>
  <c r="H205" i="5" s="1"/>
  <c r="E197" i="5"/>
  <c r="J195" i="5"/>
  <c r="I195" i="5"/>
  <c r="G195" i="5"/>
  <c r="F195" i="5"/>
  <c r="D195" i="5"/>
  <c r="C195" i="5"/>
  <c r="K194" i="5"/>
  <c r="H194" i="5"/>
  <c r="K193" i="5"/>
  <c r="H193" i="5"/>
  <c r="E193" i="5"/>
  <c r="K192" i="5"/>
  <c r="H192" i="5"/>
  <c r="E192" i="5"/>
  <c r="K191" i="5"/>
  <c r="H191" i="5"/>
  <c r="E191" i="5"/>
  <c r="K190" i="5"/>
  <c r="H190" i="5"/>
  <c r="E190" i="5"/>
  <c r="K189" i="5"/>
  <c r="H189" i="5"/>
  <c r="E189" i="5"/>
  <c r="K188" i="5"/>
  <c r="H188" i="5"/>
  <c r="E188" i="5"/>
  <c r="K187" i="5"/>
  <c r="H187" i="5"/>
  <c r="E187" i="5"/>
  <c r="K186" i="5"/>
  <c r="H186" i="5"/>
  <c r="E186" i="5"/>
  <c r="K185" i="5"/>
  <c r="H185" i="5"/>
  <c r="E185" i="5"/>
  <c r="K184" i="5"/>
  <c r="K183" i="5"/>
  <c r="K182" i="5"/>
  <c r="H182" i="5"/>
  <c r="E182" i="5"/>
  <c r="K181" i="5"/>
  <c r="H181" i="5"/>
  <c r="E181" i="5"/>
  <c r="K180" i="5"/>
  <c r="H180" i="5"/>
  <c r="E180" i="5"/>
  <c r="K179" i="5"/>
  <c r="H179" i="5"/>
  <c r="E179" i="5"/>
  <c r="K178" i="5"/>
  <c r="H178" i="5"/>
  <c r="E178" i="5"/>
  <c r="K177" i="5"/>
  <c r="K176" i="5"/>
  <c r="H176" i="5"/>
  <c r="E176" i="5"/>
  <c r="K175" i="5"/>
  <c r="H175" i="5"/>
  <c r="E175" i="5"/>
  <c r="K174" i="5"/>
  <c r="H174" i="5"/>
  <c r="E174" i="5"/>
  <c r="K173" i="5"/>
  <c r="K172" i="5"/>
  <c r="H172" i="5"/>
  <c r="E172" i="5"/>
  <c r="J170" i="5"/>
  <c r="I170" i="5"/>
  <c r="G170" i="5"/>
  <c r="F170" i="5"/>
  <c r="D170" i="5"/>
  <c r="C170" i="5"/>
  <c r="K169" i="5"/>
  <c r="H169" i="5"/>
  <c r="E169" i="5"/>
  <c r="K168" i="5"/>
  <c r="H168" i="5"/>
  <c r="K167" i="5"/>
  <c r="H167" i="5"/>
  <c r="E167" i="5"/>
  <c r="K166" i="5"/>
  <c r="H166" i="5"/>
  <c r="E166" i="5"/>
  <c r="K165" i="5"/>
  <c r="H165" i="5"/>
  <c r="E165" i="5"/>
  <c r="K164" i="5"/>
  <c r="H164" i="5"/>
  <c r="E164" i="5"/>
  <c r="K163" i="5"/>
  <c r="H163" i="5"/>
  <c r="E163" i="5"/>
  <c r="K162" i="5"/>
  <c r="H162" i="5"/>
  <c r="E162" i="5"/>
  <c r="K161" i="5"/>
  <c r="H161" i="5"/>
  <c r="E161" i="5"/>
  <c r="J159" i="5"/>
  <c r="I159" i="5"/>
  <c r="K158" i="5"/>
  <c r="K159" i="5" s="1"/>
  <c r="J156" i="5"/>
  <c r="I156" i="5"/>
  <c r="G156" i="5"/>
  <c r="F156" i="5"/>
  <c r="D156" i="5"/>
  <c r="C156" i="5"/>
  <c r="K155" i="5"/>
  <c r="H155" i="5"/>
  <c r="E155" i="5"/>
  <c r="K154" i="5"/>
  <c r="H154" i="5"/>
  <c r="E154" i="5"/>
  <c r="E156" i="5" s="1"/>
  <c r="K153" i="5"/>
  <c r="H153" i="5"/>
  <c r="H156" i="5" s="1"/>
  <c r="E153" i="5"/>
  <c r="K151" i="5"/>
  <c r="J151" i="5"/>
  <c r="I151" i="5"/>
  <c r="G151" i="5"/>
  <c r="F151" i="5"/>
  <c r="D151" i="5"/>
  <c r="C151" i="5"/>
  <c r="K150" i="5"/>
  <c r="H150" i="5"/>
  <c r="H151" i="5" s="1"/>
  <c r="E150" i="5"/>
  <c r="E151" i="5" s="1"/>
  <c r="J148" i="5"/>
  <c r="I148" i="5"/>
  <c r="G148" i="5"/>
  <c r="F148" i="5"/>
  <c r="D148" i="5"/>
  <c r="C148" i="5"/>
  <c r="K147" i="5"/>
  <c r="H147" i="5"/>
  <c r="K146" i="5"/>
  <c r="H146" i="5"/>
  <c r="E146" i="5"/>
  <c r="K145" i="5"/>
  <c r="H145" i="5"/>
  <c r="E145" i="5"/>
  <c r="K144" i="5"/>
  <c r="H144" i="5"/>
  <c r="E144" i="5"/>
  <c r="K143" i="5"/>
  <c r="H143" i="5"/>
  <c r="E143" i="5"/>
  <c r="K142" i="5"/>
  <c r="H142" i="5"/>
  <c r="E142" i="5"/>
  <c r="K141" i="5"/>
  <c r="H141" i="5"/>
  <c r="E141" i="5"/>
  <c r="K140" i="5"/>
  <c r="H140" i="5"/>
  <c r="E140" i="5"/>
  <c r="K139" i="5"/>
  <c r="H139" i="5"/>
  <c r="E139" i="5"/>
  <c r="K138" i="5"/>
  <c r="H138" i="5"/>
  <c r="E138" i="5"/>
  <c r="K137" i="5"/>
  <c r="H137" i="5"/>
  <c r="E137" i="5"/>
  <c r="K136" i="5"/>
  <c r="H136" i="5"/>
  <c r="E136" i="5"/>
  <c r="K135" i="5"/>
  <c r="H135" i="5"/>
  <c r="E135" i="5"/>
  <c r="K134" i="5"/>
  <c r="H134" i="5"/>
  <c r="E134" i="5"/>
  <c r="K133" i="5"/>
  <c r="H133" i="5"/>
  <c r="E133" i="5"/>
  <c r="K132" i="5"/>
  <c r="H132" i="5"/>
  <c r="E132" i="5"/>
  <c r="K131" i="5"/>
  <c r="H131" i="5"/>
  <c r="E131" i="5"/>
  <c r="K130" i="5"/>
  <c r="K129" i="5"/>
  <c r="H129" i="5"/>
  <c r="E129" i="5"/>
  <c r="K128" i="5"/>
  <c r="H128" i="5"/>
  <c r="E128" i="5"/>
  <c r="K127" i="5"/>
  <c r="H127" i="5"/>
  <c r="E127" i="5"/>
  <c r="K126" i="5"/>
  <c r="H126" i="5"/>
  <c r="E126" i="5"/>
  <c r="K125" i="5"/>
  <c r="H125" i="5"/>
  <c r="E125" i="5"/>
  <c r="K124" i="5"/>
  <c r="H124" i="5"/>
  <c r="E124" i="5"/>
  <c r="K123" i="5"/>
  <c r="K122" i="5"/>
  <c r="K121" i="5"/>
  <c r="H121" i="5"/>
  <c r="E121" i="5"/>
  <c r="K120" i="5"/>
  <c r="H120" i="5"/>
  <c r="E120" i="5"/>
  <c r="K119" i="5"/>
  <c r="H119" i="5"/>
  <c r="E119" i="5"/>
  <c r="K118" i="5"/>
  <c r="H118" i="5"/>
  <c r="E118" i="5"/>
  <c r="K117" i="5"/>
  <c r="H117" i="5"/>
  <c r="E117" i="5"/>
  <c r="K116" i="5"/>
  <c r="H116" i="5"/>
  <c r="E116" i="5"/>
  <c r="K115" i="5"/>
  <c r="H115" i="5"/>
  <c r="E115" i="5"/>
  <c r="K114" i="5"/>
  <c r="K113" i="5"/>
  <c r="H113" i="5"/>
  <c r="E113" i="5"/>
  <c r="K112" i="5"/>
  <c r="H112" i="5"/>
  <c r="E112" i="5"/>
  <c r="K111" i="5"/>
  <c r="K110" i="5"/>
  <c r="H110" i="5"/>
  <c r="E110" i="5"/>
  <c r="K109" i="5"/>
  <c r="K108" i="5"/>
  <c r="H108" i="5"/>
  <c r="E108" i="5"/>
  <c r="E148" i="5" s="1"/>
  <c r="J106" i="5"/>
  <c r="I106" i="5"/>
  <c r="G106" i="5"/>
  <c r="F106" i="5"/>
  <c r="D106" i="5"/>
  <c r="C106" i="5"/>
  <c r="K105" i="5"/>
  <c r="H105" i="5"/>
  <c r="E105" i="5"/>
  <c r="K104" i="5"/>
  <c r="H104" i="5"/>
  <c r="E104" i="5"/>
  <c r="K103" i="5"/>
  <c r="H103" i="5"/>
  <c r="E103" i="5"/>
  <c r="J101" i="5"/>
  <c r="I101" i="5"/>
  <c r="G101" i="5"/>
  <c r="F101" i="5"/>
  <c r="D101" i="5"/>
  <c r="C101" i="5"/>
  <c r="K100" i="5"/>
  <c r="H100" i="5"/>
  <c r="E100" i="5"/>
  <c r="K99" i="5"/>
  <c r="H99" i="5"/>
  <c r="E99" i="5"/>
  <c r="K98" i="5"/>
  <c r="K101" i="5" s="1"/>
  <c r="H98" i="5"/>
  <c r="H101" i="5" s="1"/>
  <c r="E98" i="5"/>
  <c r="J96" i="5"/>
  <c r="I96" i="5"/>
  <c r="G96" i="5"/>
  <c r="F96" i="5"/>
  <c r="D96" i="5"/>
  <c r="C96" i="5"/>
  <c r="K95" i="5"/>
  <c r="E95" i="5"/>
  <c r="K94" i="5"/>
  <c r="K93" i="5"/>
  <c r="E93" i="5"/>
  <c r="K92" i="5"/>
  <c r="H92" i="5"/>
  <c r="E92" i="5"/>
  <c r="K91" i="5"/>
  <c r="H91" i="5"/>
  <c r="E91" i="5"/>
  <c r="K90" i="5"/>
  <c r="H90" i="5"/>
  <c r="E90" i="5"/>
  <c r="K89" i="5"/>
  <c r="H89" i="5"/>
  <c r="E89" i="5"/>
  <c r="K88" i="5"/>
  <c r="H88" i="5"/>
  <c r="E88" i="5"/>
  <c r="K87" i="5"/>
  <c r="H87" i="5"/>
  <c r="E87" i="5"/>
  <c r="K86" i="5"/>
  <c r="H86" i="5"/>
  <c r="E86" i="5"/>
  <c r="K85" i="5"/>
  <c r="H85" i="5"/>
  <c r="E85" i="5"/>
  <c r="K84" i="5"/>
  <c r="H84" i="5"/>
  <c r="E84" i="5"/>
  <c r="K83" i="5"/>
  <c r="H83" i="5"/>
  <c r="E83" i="5"/>
  <c r="K82" i="5"/>
  <c r="H82" i="5"/>
  <c r="E82" i="5"/>
  <c r="K81" i="5"/>
  <c r="H81" i="5"/>
  <c r="E81" i="5"/>
  <c r="K80" i="5"/>
  <c r="H80" i="5"/>
  <c r="E80" i="5"/>
  <c r="E96" i="5" s="1"/>
  <c r="J75" i="5"/>
  <c r="I75" i="5"/>
  <c r="K75" i="5" s="1"/>
  <c r="G75" i="5"/>
  <c r="F75" i="5"/>
  <c r="D75" i="5"/>
  <c r="C75" i="5"/>
  <c r="K74" i="5"/>
  <c r="H74" i="5"/>
  <c r="H75" i="5" s="1"/>
  <c r="E74" i="5"/>
  <c r="E75" i="5" s="1"/>
  <c r="J72" i="5"/>
  <c r="I72" i="5"/>
  <c r="G72" i="5"/>
  <c r="F72" i="5"/>
  <c r="D72" i="5"/>
  <c r="C72" i="5"/>
  <c r="K71" i="5"/>
  <c r="H71" i="5"/>
  <c r="H72" i="5" s="1"/>
  <c r="E71" i="5"/>
  <c r="E72" i="5" s="1"/>
  <c r="K70" i="5"/>
  <c r="J68" i="5"/>
  <c r="I68" i="5"/>
  <c r="G68" i="5"/>
  <c r="F68" i="5"/>
  <c r="D68" i="5"/>
  <c r="C68" i="5"/>
  <c r="K67" i="5"/>
  <c r="H67" i="5"/>
  <c r="K66" i="5"/>
  <c r="H66" i="5"/>
  <c r="K65" i="5"/>
  <c r="H65" i="5"/>
  <c r="E65" i="5"/>
  <c r="K64" i="5"/>
  <c r="H64" i="5"/>
  <c r="E64" i="5"/>
  <c r="K63" i="5"/>
  <c r="H63" i="5"/>
  <c r="E63" i="5"/>
  <c r="K62" i="5"/>
  <c r="H62" i="5"/>
  <c r="E62" i="5"/>
  <c r="K61" i="5"/>
  <c r="H61" i="5"/>
  <c r="E61" i="5"/>
  <c r="K60" i="5"/>
  <c r="H60" i="5"/>
  <c r="E60" i="5"/>
  <c r="K59" i="5"/>
  <c r="H59" i="5"/>
  <c r="E59" i="5"/>
  <c r="K58" i="5"/>
  <c r="H58" i="5"/>
  <c r="E58" i="5"/>
  <c r="K57" i="5"/>
  <c r="H57" i="5"/>
  <c r="E57" i="5"/>
  <c r="E68" i="5" s="1"/>
  <c r="J55" i="5"/>
  <c r="I55" i="5"/>
  <c r="G55" i="5"/>
  <c r="F55" i="5"/>
  <c r="D55" i="5"/>
  <c r="C55" i="5"/>
  <c r="K54" i="5"/>
  <c r="H54" i="5"/>
  <c r="H55" i="5" s="1"/>
  <c r="E54" i="5"/>
  <c r="E55" i="5" s="1"/>
  <c r="K52" i="5"/>
  <c r="G52" i="5"/>
  <c r="F52" i="5"/>
  <c r="D52" i="5"/>
  <c r="C52" i="5"/>
  <c r="K51" i="5"/>
  <c r="H51" i="5"/>
  <c r="H52" i="5" s="1"/>
  <c r="E51" i="5"/>
  <c r="E52" i="5" s="1"/>
  <c r="J49" i="5"/>
  <c r="I49" i="5"/>
  <c r="K49" i="5" s="1"/>
  <c r="G49" i="5"/>
  <c r="F49" i="5"/>
  <c r="D49" i="5"/>
  <c r="C49" i="5"/>
  <c r="K48" i="5"/>
  <c r="H48" i="5"/>
  <c r="E48" i="5"/>
  <c r="K47" i="5"/>
  <c r="H47" i="5"/>
  <c r="H49" i="5" s="1"/>
  <c r="E47" i="5"/>
  <c r="J45" i="5"/>
  <c r="I45" i="5"/>
  <c r="G45" i="5"/>
  <c r="F45" i="5"/>
  <c r="D45" i="5"/>
  <c r="C45" i="5"/>
  <c r="K44" i="5"/>
  <c r="H44" i="5"/>
  <c r="E44" i="5"/>
  <c r="K43" i="5"/>
  <c r="H43" i="5"/>
  <c r="E43" i="5"/>
  <c r="K42" i="5"/>
  <c r="H42" i="5"/>
  <c r="E42" i="5"/>
  <c r="K41" i="5"/>
  <c r="H41" i="5"/>
  <c r="E41" i="5"/>
  <c r="K40" i="5"/>
  <c r="H40" i="5"/>
  <c r="E40" i="5"/>
  <c r="K39" i="5"/>
  <c r="H39" i="5"/>
  <c r="E39" i="5"/>
  <c r="J37" i="5"/>
  <c r="I37" i="5"/>
  <c r="G37" i="5"/>
  <c r="F37" i="5"/>
  <c r="D37" i="5"/>
  <c r="C37" i="5"/>
  <c r="K36" i="5"/>
  <c r="H36" i="5"/>
  <c r="E36" i="5"/>
  <c r="K35" i="5"/>
  <c r="H35" i="5"/>
  <c r="H37" i="5" s="1"/>
  <c r="E35" i="5"/>
  <c r="J33" i="5"/>
  <c r="I33" i="5"/>
  <c r="G33" i="5"/>
  <c r="F33" i="5"/>
  <c r="D33" i="5"/>
  <c r="C33" i="5"/>
  <c r="K32" i="5"/>
  <c r="H32" i="5"/>
  <c r="H33" i="5" s="1"/>
  <c r="E32" i="5"/>
  <c r="E33" i="5" s="1"/>
  <c r="J30" i="5"/>
  <c r="I30" i="5"/>
  <c r="G30" i="5"/>
  <c r="F30" i="5"/>
  <c r="D30" i="5"/>
  <c r="C30" i="5"/>
  <c r="K29" i="5"/>
  <c r="H29" i="5"/>
  <c r="H30" i="5" s="1"/>
  <c r="E29" i="5"/>
  <c r="E30" i="5" s="1"/>
  <c r="J27" i="5"/>
  <c r="I27" i="5"/>
  <c r="K27" i="5" s="1"/>
  <c r="K26" i="5"/>
  <c r="J24" i="5"/>
  <c r="I24" i="5"/>
  <c r="G24" i="5"/>
  <c r="F24" i="5"/>
  <c r="D24" i="5"/>
  <c r="C24" i="5"/>
  <c r="K23" i="5"/>
  <c r="H23" i="5"/>
  <c r="H24" i="5" s="1"/>
  <c r="E23" i="5"/>
  <c r="E24" i="5" s="1"/>
  <c r="J21" i="5"/>
  <c r="I21" i="5"/>
  <c r="K21" i="5" s="1"/>
  <c r="K20" i="5"/>
  <c r="J18" i="5"/>
  <c r="I18" i="5"/>
  <c r="G18" i="5"/>
  <c r="F18" i="5"/>
  <c r="D18" i="5"/>
  <c r="C18" i="5"/>
  <c r="K17" i="5"/>
  <c r="H17" i="5"/>
  <c r="E17" i="5"/>
  <c r="K16" i="5"/>
  <c r="H16" i="5"/>
  <c r="E16" i="5"/>
  <c r="E18" i="5" s="1"/>
  <c r="K15" i="5"/>
  <c r="K18" i="5" s="1"/>
  <c r="H15" i="5"/>
  <c r="E15" i="5"/>
  <c r="J13" i="5"/>
  <c r="I13" i="5"/>
  <c r="G13" i="5"/>
  <c r="F13" i="5"/>
  <c r="E13" i="5"/>
  <c r="D13" i="5"/>
  <c r="C13" i="5"/>
  <c r="K12" i="5"/>
  <c r="K13" i="5" s="1"/>
  <c r="H12" i="5"/>
  <c r="H13" i="5" s="1"/>
  <c r="E12" i="5"/>
  <c r="J10" i="5"/>
  <c r="I10" i="5"/>
  <c r="I76" i="5" s="1"/>
  <c r="G10" i="5"/>
  <c r="G76" i="5" s="1"/>
  <c r="F10" i="5"/>
  <c r="D10" i="5"/>
  <c r="C10" i="5"/>
  <c r="C76" i="5" s="1"/>
  <c r="K9" i="5"/>
  <c r="K10" i="5" s="1"/>
  <c r="H9" i="5"/>
  <c r="K8" i="5"/>
  <c r="H8" i="5"/>
  <c r="H10" i="5" s="1"/>
  <c r="E8" i="5"/>
  <c r="E10" i="5" s="1"/>
  <c r="E37" i="5" l="1"/>
  <c r="E45" i="5"/>
  <c r="E49" i="5"/>
  <c r="H68" i="5"/>
  <c r="K72" i="5"/>
  <c r="H96" i="5"/>
  <c r="E106" i="5"/>
  <c r="H148" i="5"/>
  <c r="H229" i="5" s="1"/>
  <c r="K156" i="5"/>
  <c r="E170" i="5"/>
  <c r="E195" i="5"/>
  <c r="E215" i="5"/>
  <c r="E229" i="5" s="1"/>
  <c r="H215" i="5"/>
  <c r="K215" i="5"/>
  <c r="H228" i="5"/>
  <c r="G229" i="5"/>
  <c r="K248" i="5"/>
  <c r="K311" i="5"/>
  <c r="H338" i="5"/>
  <c r="H358" i="5"/>
  <c r="E358" i="5"/>
  <c r="H366" i="5"/>
  <c r="H437" i="5"/>
  <c r="H471" i="5"/>
  <c r="D857" i="5"/>
  <c r="I1324" i="5"/>
  <c r="H1839" i="5"/>
  <c r="F229" i="5"/>
  <c r="D76" i="5"/>
  <c r="J76" i="5"/>
  <c r="H18" i="5"/>
  <c r="K24" i="5"/>
  <c r="K30" i="5"/>
  <c r="H45" i="5"/>
  <c r="H76" i="5" s="1"/>
  <c r="K55" i="5"/>
  <c r="K96" i="5"/>
  <c r="E101" i="5"/>
  <c r="H106" i="5"/>
  <c r="H170" i="5"/>
  <c r="H195" i="5"/>
  <c r="K221" i="5"/>
  <c r="I229" i="5"/>
  <c r="C229" i="5"/>
  <c r="K338" i="5"/>
  <c r="K358" i="5"/>
  <c r="I1952" i="5"/>
  <c r="C1968" i="5"/>
  <c r="E1967" i="5"/>
  <c r="C1984" i="5"/>
  <c r="E76" i="5"/>
  <c r="F76" i="5"/>
  <c r="K33" i="5"/>
  <c r="K37" i="5"/>
  <c r="K45" i="5"/>
  <c r="K76" i="5" s="1"/>
  <c r="K68" i="5"/>
  <c r="K106" i="5"/>
  <c r="K148" i="5"/>
  <c r="K170" i="5"/>
  <c r="K195" i="5"/>
  <c r="E205" i="5"/>
  <c r="J229" i="5"/>
  <c r="D229" i="5"/>
  <c r="E263" i="5"/>
  <c r="K263" i="5"/>
  <c r="E311" i="5"/>
  <c r="K327" i="5"/>
  <c r="H362" i="5"/>
  <c r="E402" i="5"/>
  <c r="H590" i="5"/>
  <c r="K626" i="5"/>
  <c r="E753" i="5"/>
  <c r="E906" i="5"/>
  <c r="C1491" i="5"/>
  <c r="H801" i="5"/>
  <c r="K843" i="5"/>
  <c r="K872" i="5"/>
  <c r="E900" i="5"/>
  <c r="C925" i="5"/>
  <c r="K1186" i="5"/>
  <c r="H1324" i="5"/>
  <c r="E1427" i="5"/>
  <c r="K1430" i="5"/>
  <c r="K1491" i="5" s="1"/>
  <c r="D1491" i="5"/>
  <c r="K1522" i="5"/>
  <c r="E1561" i="5"/>
  <c r="E1831" i="5"/>
  <c r="E1839" i="5" s="1"/>
  <c r="H1952" i="5"/>
  <c r="C1952" i="5"/>
  <c r="I1968" i="5"/>
  <c r="I2044" i="5"/>
  <c r="C2274" i="5"/>
  <c r="H2274" i="5"/>
  <c r="C2331" i="5"/>
  <c r="D2274" i="5"/>
  <c r="D2333" i="5" s="1"/>
  <c r="I2274" i="5"/>
  <c r="D2331" i="5"/>
  <c r="H373" i="5"/>
  <c r="H410" i="5"/>
  <c r="H417" i="5"/>
  <c r="E437" i="5"/>
  <c r="H585" i="5"/>
  <c r="H626" i="5"/>
  <c r="H630" i="5"/>
  <c r="H753" i="5"/>
  <c r="K757" i="5"/>
  <c r="H768" i="5"/>
  <c r="H843" i="5"/>
  <c r="J857" i="5"/>
  <c r="K893" i="5"/>
  <c r="E920" i="5"/>
  <c r="D925" i="5"/>
  <c r="I925" i="5"/>
  <c r="E1186" i="5"/>
  <c r="J1324" i="5"/>
  <c r="I1363" i="5"/>
  <c r="E1372" i="5"/>
  <c r="E1398" i="5"/>
  <c r="H1491" i="5"/>
  <c r="E1522" i="5"/>
  <c r="H1612" i="5"/>
  <c r="E1630" i="5"/>
  <c r="E1766" i="5"/>
  <c r="E1787" i="5"/>
  <c r="I1839" i="5"/>
  <c r="E1945" i="5"/>
  <c r="H1984" i="5"/>
  <c r="K2043" i="5"/>
  <c r="E2127" i="5"/>
  <c r="J2274" i="5"/>
  <c r="H402" i="5"/>
  <c r="H451" i="5"/>
  <c r="D506" i="5"/>
  <c r="H557" i="5"/>
  <c r="K581" i="5"/>
  <c r="H594" i="5"/>
  <c r="H597" i="5"/>
  <c r="H603" i="5"/>
  <c r="E646" i="5"/>
  <c r="E857" i="5" s="1"/>
  <c r="H675" i="5"/>
  <c r="E811" i="5"/>
  <c r="K900" i="5"/>
  <c r="K924" i="5"/>
  <c r="K925" i="5" s="1"/>
  <c r="E1191" i="5"/>
  <c r="K1288" i="5"/>
  <c r="K1362" i="5"/>
  <c r="K1363" i="5" s="1"/>
  <c r="E1394" i="5"/>
  <c r="J1491" i="5"/>
  <c r="I1491" i="5"/>
  <c r="H1554" i="5"/>
  <c r="H1561" i="5"/>
  <c r="K1612" i="5"/>
  <c r="E1612" i="5"/>
  <c r="E1635" i="5"/>
  <c r="K1831" i="5"/>
  <c r="K1839" i="5" s="1"/>
  <c r="D1839" i="5"/>
  <c r="H1968" i="5"/>
  <c r="K2130" i="5"/>
  <c r="E2142" i="5"/>
  <c r="K2253" i="5"/>
  <c r="K2273" i="5"/>
  <c r="E2291" i="5"/>
  <c r="K2327" i="5"/>
  <c r="K2331" i="5" s="1"/>
  <c r="I2331" i="5"/>
  <c r="K229" i="5"/>
  <c r="F506" i="5"/>
  <c r="C857" i="5"/>
  <c r="H857" i="5"/>
  <c r="G506" i="5"/>
  <c r="I857" i="5"/>
  <c r="E498" i="5"/>
  <c r="H498" i="5"/>
  <c r="J506" i="5"/>
  <c r="F857" i="5"/>
  <c r="E505" i="5"/>
  <c r="E506" i="5" s="1"/>
  <c r="C506" i="5"/>
  <c r="I506" i="5"/>
  <c r="G857" i="5"/>
  <c r="D1324" i="5"/>
  <c r="E1363" i="5"/>
  <c r="K505" i="5"/>
  <c r="K506" i="5" s="1"/>
  <c r="K856" i="5"/>
  <c r="E1244" i="5"/>
  <c r="E1245" i="5" s="1"/>
  <c r="E1324" i="5" s="1"/>
  <c r="K1323" i="5"/>
  <c r="K1324" i="5" s="1"/>
  <c r="F1324" i="5"/>
  <c r="G1620" i="5"/>
  <c r="E2044" i="5"/>
  <c r="C1324" i="5"/>
  <c r="C1363" i="5"/>
  <c r="C1620" i="5"/>
  <c r="K1620" i="5"/>
  <c r="K1968" i="5"/>
  <c r="J925" i="5"/>
  <c r="E1490" i="5"/>
  <c r="J1620" i="5"/>
  <c r="E1620" i="5"/>
  <c r="D1620" i="5"/>
  <c r="E1968" i="5"/>
  <c r="K2044" i="5"/>
  <c r="E924" i="5"/>
  <c r="H1620" i="5"/>
  <c r="F1620" i="5"/>
  <c r="E1952" i="5"/>
  <c r="K1984" i="5"/>
  <c r="E2274" i="5"/>
  <c r="K2274" i="5"/>
  <c r="K1945" i="5"/>
  <c r="E1983" i="5"/>
  <c r="E1984" i="5" s="1"/>
  <c r="K1989" i="5"/>
  <c r="K1990" i="5" s="1"/>
  <c r="E2253" i="5"/>
  <c r="H2330" i="5"/>
  <c r="H2331" i="5" s="1"/>
  <c r="E2330" i="5"/>
  <c r="E2331" i="5" s="1"/>
  <c r="I1620" i="5"/>
  <c r="C1839" i="5"/>
  <c r="K1951" i="5"/>
  <c r="K1952" i="5" s="1"/>
  <c r="I1984" i="5"/>
  <c r="H2043" i="5"/>
  <c r="H2044" i="5" s="1"/>
  <c r="C2044" i="5"/>
  <c r="F753" i="1"/>
  <c r="I2333" i="5" l="1"/>
  <c r="E925" i="5"/>
  <c r="J2333" i="5"/>
  <c r="H506" i="5"/>
  <c r="H2333" i="5" s="1"/>
  <c r="C2333" i="5"/>
  <c r="F2333" i="5"/>
  <c r="E1491" i="5"/>
  <c r="E2333" i="5" s="1"/>
  <c r="G2333" i="5"/>
  <c r="K857" i="5"/>
  <c r="K2333" i="5" s="1"/>
  <c r="D1968" i="1"/>
  <c r="F1968" i="1"/>
  <c r="G1968" i="1"/>
  <c r="J1968" i="1"/>
  <c r="J896" i="1"/>
  <c r="I402" i="1"/>
  <c r="K2332" i="1" l="1"/>
  <c r="H2332" i="1"/>
  <c r="I2330" i="1" l="1"/>
  <c r="K2330" i="1" s="1"/>
  <c r="K2329" i="1"/>
  <c r="I2327" i="1"/>
  <c r="J2327" i="1"/>
  <c r="K2317" i="1"/>
  <c r="K2318" i="1"/>
  <c r="K2319" i="1"/>
  <c r="K2320" i="1"/>
  <c r="K2321" i="1"/>
  <c r="K2322" i="1"/>
  <c r="K2323" i="1"/>
  <c r="K2324" i="1"/>
  <c r="K2325" i="1"/>
  <c r="K2326" i="1"/>
  <c r="I2315" i="1"/>
  <c r="K2315" i="1" s="1"/>
  <c r="K2314" i="1"/>
  <c r="I2312" i="1"/>
  <c r="K2312" i="1" s="1"/>
  <c r="K2310" i="1"/>
  <c r="K2311" i="1"/>
  <c r="I2308" i="1"/>
  <c r="K2308" i="1" s="1"/>
  <c r="K2306" i="1"/>
  <c r="K2307" i="1"/>
  <c r="I2304" i="1"/>
  <c r="K2304" i="1" s="1"/>
  <c r="K2302" i="1"/>
  <c r="K2303" i="1"/>
  <c r="I2300" i="1"/>
  <c r="J2300" i="1"/>
  <c r="K2299" i="1"/>
  <c r="K2300" i="1" s="1"/>
  <c r="I2297" i="1"/>
  <c r="K2293" i="1"/>
  <c r="K2294" i="1"/>
  <c r="K2295" i="1"/>
  <c r="K2296" i="1"/>
  <c r="K2297" i="1"/>
  <c r="I2291" i="1"/>
  <c r="J2291" i="1"/>
  <c r="K2284" i="1"/>
  <c r="K2285" i="1"/>
  <c r="K2286" i="1"/>
  <c r="K2287" i="1"/>
  <c r="K2288" i="1"/>
  <c r="K2289" i="1"/>
  <c r="K2290" i="1"/>
  <c r="I2282" i="1"/>
  <c r="K2282" i="1" s="1"/>
  <c r="K2281" i="1"/>
  <c r="I2279" i="1"/>
  <c r="K2278" i="1"/>
  <c r="K2279" i="1"/>
  <c r="J2142" i="1"/>
  <c r="J2127" i="1"/>
  <c r="I2273" i="1"/>
  <c r="J2273" i="1"/>
  <c r="K2269" i="1"/>
  <c r="K2270" i="1"/>
  <c r="K2271" i="1"/>
  <c r="K2272" i="1"/>
  <c r="I2267" i="1"/>
  <c r="K2264" i="1"/>
  <c r="K2265" i="1"/>
  <c r="K2266" i="1"/>
  <c r="K2267" i="1"/>
  <c r="I2262" i="1"/>
  <c r="K2262" i="1" s="1"/>
  <c r="K2261" i="1"/>
  <c r="I2259" i="1"/>
  <c r="K2259" i="1" s="1"/>
  <c r="K2258" i="1"/>
  <c r="I2256" i="1"/>
  <c r="K2256" i="1" s="1"/>
  <c r="K2255" i="1"/>
  <c r="I2253" i="1"/>
  <c r="J2253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I2230" i="1"/>
  <c r="K2230" i="1" s="1"/>
  <c r="K2229" i="1"/>
  <c r="I2227" i="1"/>
  <c r="K2227" i="1" s="1"/>
  <c r="K2226" i="1"/>
  <c r="I2224" i="1"/>
  <c r="K2224" i="1" s="1"/>
  <c r="K2223" i="1"/>
  <c r="I2221" i="1"/>
  <c r="J2221" i="1"/>
  <c r="K2213" i="1"/>
  <c r="K2214" i="1"/>
  <c r="K2215" i="1"/>
  <c r="K2216" i="1"/>
  <c r="K2217" i="1"/>
  <c r="K2218" i="1"/>
  <c r="K2219" i="1"/>
  <c r="K2220" i="1"/>
  <c r="I2211" i="1"/>
  <c r="K2211" i="1" s="1"/>
  <c r="K2209" i="1"/>
  <c r="K2210" i="1"/>
  <c r="I2207" i="1"/>
  <c r="K2207" i="1" s="1"/>
  <c r="K2206" i="1"/>
  <c r="I2204" i="1"/>
  <c r="K2204" i="1" s="1"/>
  <c r="K2203" i="1"/>
  <c r="I2201" i="1"/>
  <c r="K2201" i="1" s="1"/>
  <c r="K2199" i="1"/>
  <c r="K2200" i="1"/>
  <c r="I2194" i="1"/>
  <c r="K2194" i="1" s="1"/>
  <c r="K2193" i="1"/>
  <c r="I2197" i="1"/>
  <c r="K2197" i="1" s="1"/>
  <c r="K2196" i="1"/>
  <c r="I2191" i="1"/>
  <c r="K2186" i="1"/>
  <c r="K2187" i="1"/>
  <c r="K2188" i="1"/>
  <c r="K2189" i="1"/>
  <c r="K2190" i="1"/>
  <c r="K2191" i="1"/>
  <c r="I2184" i="1"/>
  <c r="K2184" i="1" s="1"/>
  <c r="K2183" i="1"/>
  <c r="I2181" i="1"/>
  <c r="K2181" i="1" s="1"/>
  <c r="I2177" i="1"/>
  <c r="K2177" i="1" s="1"/>
  <c r="K2176" i="1"/>
  <c r="K2180" i="1"/>
  <c r="K2179" i="1"/>
  <c r="I2174" i="1"/>
  <c r="K2174" i="1" s="1"/>
  <c r="K2173" i="1"/>
  <c r="I2168" i="1"/>
  <c r="K2168" i="1" s="1"/>
  <c r="K2167" i="1"/>
  <c r="I2165" i="1"/>
  <c r="K2165" i="1" s="1"/>
  <c r="K2164" i="1"/>
  <c r="I2171" i="1"/>
  <c r="K2171" i="1" s="1"/>
  <c r="K2170" i="1"/>
  <c r="I2162" i="1"/>
  <c r="K2162" i="1" s="1"/>
  <c r="K2161" i="1"/>
  <c r="I2159" i="1"/>
  <c r="K2159" i="1" s="1"/>
  <c r="K2158" i="1"/>
  <c r="I2156" i="1"/>
  <c r="J2156" i="1"/>
  <c r="K2154" i="1"/>
  <c r="K2155" i="1"/>
  <c r="K2156" i="1"/>
  <c r="I2152" i="1"/>
  <c r="J2152" i="1"/>
  <c r="K2152" i="1" s="1"/>
  <c r="K2150" i="1"/>
  <c r="K2151" i="1"/>
  <c r="I2148" i="1"/>
  <c r="K2148" i="1" s="1"/>
  <c r="K2147" i="1"/>
  <c r="I2145" i="1"/>
  <c r="K2145" i="1" s="1"/>
  <c r="K2144" i="1"/>
  <c r="I2142" i="1"/>
  <c r="K2132" i="1"/>
  <c r="K2133" i="1"/>
  <c r="K2134" i="1"/>
  <c r="K2135" i="1"/>
  <c r="K2136" i="1"/>
  <c r="K2137" i="1"/>
  <c r="K2138" i="1"/>
  <c r="K2139" i="1"/>
  <c r="K2140" i="1"/>
  <c r="K2141" i="1"/>
  <c r="I2130" i="1"/>
  <c r="J2130" i="1"/>
  <c r="K2129" i="1"/>
  <c r="I2127" i="1"/>
  <c r="K2120" i="1"/>
  <c r="K2121" i="1"/>
  <c r="K2122" i="1"/>
  <c r="K2123" i="1"/>
  <c r="K2124" i="1"/>
  <c r="K2125" i="1"/>
  <c r="K2126" i="1"/>
  <c r="K2127" i="1"/>
  <c r="I2118" i="1"/>
  <c r="K2118" i="1" s="1"/>
  <c r="K2117" i="1"/>
  <c r="K2130" i="1" l="1"/>
  <c r="J2331" i="1"/>
  <c r="I2331" i="1"/>
  <c r="K2253" i="1"/>
  <c r="K2327" i="1"/>
  <c r="K2291" i="1"/>
  <c r="K2273" i="1"/>
  <c r="K2142" i="1"/>
  <c r="K2221" i="1"/>
  <c r="I2115" i="1"/>
  <c r="K2115" i="1" s="1"/>
  <c r="K2113" i="1"/>
  <c r="K2114" i="1"/>
  <c r="I2111" i="1"/>
  <c r="K2108" i="1"/>
  <c r="K2109" i="1"/>
  <c r="K2110" i="1"/>
  <c r="K2111" i="1"/>
  <c r="I2106" i="1"/>
  <c r="J2106" i="1"/>
  <c r="K2102" i="1"/>
  <c r="K2103" i="1"/>
  <c r="K2104" i="1"/>
  <c r="K2105" i="1"/>
  <c r="H2224" i="1"/>
  <c r="I2100" i="1"/>
  <c r="K2100" i="1" s="1"/>
  <c r="K2099" i="1"/>
  <c r="I2097" i="1"/>
  <c r="K2097" i="1" s="1"/>
  <c r="K2095" i="1"/>
  <c r="K2096" i="1"/>
  <c r="I2093" i="1"/>
  <c r="K2093" i="1" s="1"/>
  <c r="K2092" i="1"/>
  <c r="I2090" i="1"/>
  <c r="J2090" i="1"/>
  <c r="K2084" i="1"/>
  <c r="K2085" i="1"/>
  <c r="K2086" i="1"/>
  <c r="K2087" i="1"/>
  <c r="K2088" i="1"/>
  <c r="K2089" i="1"/>
  <c r="I2082" i="1"/>
  <c r="K2082" i="1" s="1"/>
  <c r="K2080" i="1"/>
  <c r="K2081" i="1"/>
  <c r="I2078" i="1"/>
  <c r="K2078" i="1" s="1"/>
  <c r="K2073" i="1"/>
  <c r="K2074" i="1"/>
  <c r="K2075" i="1"/>
  <c r="K2076" i="1"/>
  <c r="K2077" i="1"/>
  <c r="I2071" i="1"/>
  <c r="J2071" i="1"/>
  <c r="K2071" i="1" s="1"/>
  <c r="K2069" i="1"/>
  <c r="K2070" i="1"/>
  <c r="I2067" i="1"/>
  <c r="K2067" i="1" s="1"/>
  <c r="K2066" i="1"/>
  <c r="I2064" i="1"/>
  <c r="J2064" i="1"/>
  <c r="K2063" i="1"/>
  <c r="I2061" i="1"/>
  <c r="K2061" i="1" s="1"/>
  <c r="K2060" i="1"/>
  <c r="I2058" i="1"/>
  <c r="K2058" i="1" s="1"/>
  <c r="K2057" i="1"/>
  <c r="I2055" i="1"/>
  <c r="K2055" i="1" s="1"/>
  <c r="K2054" i="1"/>
  <c r="I2052" i="1"/>
  <c r="K2052" i="1" s="1"/>
  <c r="K2051" i="1"/>
  <c r="I2049" i="1"/>
  <c r="K2049" i="1" s="1"/>
  <c r="K2048" i="1"/>
  <c r="I2043" i="1"/>
  <c r="J2043" i="1"/>
  <c r="J2044" i="1" s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7" i="1"/>
  <c r="K2028" i="1"/>
  <c r="K2029" i="1"/>
  <c r="K2031" i="1"/>
  <c r="K2032" i="1"/>
  <c r="K2033" i="1"/>
  <c r="K2036" i="1"/>
  <c r="K2037" i="1"/>
  <c r="K2038" i="1"/>
  <c r="K2039" i="1"/>
  <c r="K2040" i="1"/>
  <c r="K2041" i="1"/>
  <c r="K2042" i="1"/>
  <c r="I1999" i="1"/>
  <c r="K1999" i="1" s="1"/>
  <c r="K1997" i="1"/>
  <c r="K1998" i="1"/>
  <c r="I1995" i="1"/>
  <c r="K1995" i="1" s="1"/>
  <c r="K1994" i="1"/>
  <c r="G1990" i="1"/>
  <c r="H1990" i="1"/>
  <c r="I1989" i="1"/>
  <c r="I1990" i="1" s="1"/>
  <c r="J1989" i="1"/>
  <c r="J1990" i="1" s="1"/>
  <c r="K1988" i="1"/>
  <c r="F1984" i="1"/>
  <c r="G1984" i="1"/>
  <c r="I1983" i="1"/>
  <c r="K1983" i="1" s="1"/>
  <c r="K1982" i="1"/>
  <c r="I1980" i="1"/>
  <c r="K1980" i="1" s="1"/>
  <c r="K1979" i="1"/>
  <c r="I1977" i="1"/>
  <c r="K1977" i="1" s="1"/>
  <c r="K1976" i="1"/>
  <c r="I1974" i="1"/>
  <c r="J1974" i="1"/>
  <c r="K1972" i="1"/>
  <c r="K1973" i="1"/>
  <c r="I1967" i="1"/>
  <c r="K1966" i="1"/>
  <c r="I1964" i="1"/>
  <c r="K1964" i="1" s="1"/>
  <c r="K1962" i="1"/>
  <c r="K1963" i="1"/>
  <c r="I1960" i="1"/>
  <c r="K1960" i="1" s="1"/>
  <c r="K1959" i="1"/>
  <c r="I1957" i="1"/>
  <c r="K1957" i="1" s="1"/>
  <c r="K1956" i="1"/>
  <c r="I1896" i="1"/>
  <c r="I1951" i="1"/>
  <c r="J1951" i="1"/>
  <c r="K1947" i="1"/>
  <c r="K1948" i="1"/>
  <c r="K1949" i="1"/>
  <c r="K1950" i="1"/>
  <c r="I1945" i="1"/>
  <c r="J1945" i="1"/>
  <c r="K1935" i="1"/>
  <c r="K1936" i="1"/>
  <c r="K1937" i="1"/>
  <c r="K1938" i="1"/>
  <c r="K1939" i="1"/>
  <c r="K1940" i="1"/>
  <c r="K1941" i="1"/>
  <c r="K1942" i="1"/>
  <c r="K1944" i="1"/>
  <c r="I1933" i="1"/>
  <c r="K1933" i="1" s="1"/>
  <c r="K1932" i="1"/>
  <c r="I1930" i="1"/>
  <c r="K1930" i="1" s="1"/>
  <c r="K1928" i="1"/>
  <c r="K1929" i="1"/>
  <c r="I1926" i="1"/>
  <c r="K1923" i="1"/>
  <c r="K1924" i="1"/>
  <c r="K1925" i="1"/>
  <c r="K1926" i="1"/>
  <c r="I1918" i="1"/>
  <c r="K1918" i="1" s="1"/>
  <c r="K1917" i="1"/>
  <c r="I1915" i="1"/>
  <c r="K1915" i="1" s="1"/>
  <c r="K1914" i="1"/>
  <c r="I1912" i="1"/>
  <c r="K1912" i="1" s="1"/>
  <c r="K1911" i="1"/>
  <c r="I1909" i="1"/>
  <c r="K1909" i="1" s="1"/>
  <c r="K1908" i="1"/>
  <c r="I1906" i="1"/>
  <c r="K1906" i="1" s="1"/>
  <c r="K1905" i="1"/>
  <c r="K1951" i="1" l="1"/>
  <c r="K2106" i="1"/>
  <c r="K1974" i="1"/>
  <c r="K2090" i="1"/>
  <c r="K2274" i="1" s="1"/>
  <c r="K1967" i="1"/>
  <c r="K1968" i="1" s="1"/>
  <c r="I1968" i="1"/>
  <c r="K2064" i="1"/>
  <c r="K2331" i="1"/>
  <c r="I2044" i="1"/>
  <c r="I2274" i="1"/>
  <c r="J2274" i="1"/>
  <c r="K2043" i="1"/>
  <c r="K2044" i="1" s="1"/>
  <c r="K1945" i="1"/>
  <c r="J1984" i="1"/>
  <c r="K1984" i="1"/>
  <c r="K1989" i="1"/>
  <c r="K1990" i="1" s="1"/>
  <c r="I1984" i="1"/>
  <c r="I1903" i="1"/>
  <c r="K1903" i="1" s="1"/>
  <c r="K1902" i="1"/>
  <c r="I1900" i="1"/>
  <c r="K1898" i="1"/>
  <c r="K1899" i="1"/>
  <c r="K1893" i="1"/>
  <c r="K1896" i="1"/>
  <c r="K1891" i="1"/>
  <c r="K1892" i="1"/>
  <c r="K1894" i="1"/>
  <c r="K1895" i="1"/>
  <c r="I1889" i="1"/>
  <c r="K1889" i="1" s="1"/>
  <c r="K1888" i="1"/>
  <c r="I1886" i="1"/>
  <c r="K1886" i="1" s="1"/>
  <c r="K1885" i="1"/>
  <c r="I1883" i="1"/>
  <c r="J1883" i="1"/>
  <c r="J1952" i="1" s="1"/>
  <c r="K1882" i="1"/>
  <c r="I1880" i="1"/>
  <c r="K1877" i="1"/>
  <c r="K1878" i="1"/>
  <c r="K1879" i="1"/>
  <c r="K1880" i="1"/>
  <c r="I1875" i="1"/>
  <c r="K1872" i="1"/>
  <c r="K1873" i="1"/>
  <c r="K1874" i="1"/>
  <c r="K1875" i="1"/>
  <c r="I1870" i="1"/>
  <c r="K1870" i="1" s="1"/>
  <c r="K1866" i="1"/>
  <c r="K1867" i="1"/>
  <c r="K1868" i="1"/>
  <c r="K1869" i="1"/>
  <c r="I1861" i="1"/>
  <c r="K1861" i="1" s="1"/>
  <c r="K1860" i="1"/>
  <c r="I1864" i="1"/>
  <c r="K1864" i="1" s="1"/>
  <c r="K1863" i="1"/>
  <c r="I1858" i="1"/>
  <c r="K1858" i="1" s="1"/>
  <c r="K1857" i="1"/>
  <c r="I1855" i="1"/>
  <c r="K1855" i="1" s="1"/>
  <c r="K1853" i="1"/>
  <c r="K1854" i="1"/>
  <c r="I1851" i="1"/>
  <c r="K1851" i="1" s="1"/>
  <c r="K1849" i="1"/>
  <c r="K1850" i="1"/>
  <c r="I1847" i="1"/>
  <c r="K1847" i="1" s="1"/>
  <c r="K1843" i="1"/>
  <c r="K1844" i="1"/>
  <c r="K1845" i="1"/>
  <c r="K1846" i="1"/>
  <c r="I1766" i="1"/>
  <c r="J176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H1766" i="1"/>
  <c r="I1838" i="1"/>
  <c r="J1838" i="1"/>
  <c r="K1836" i="1"/>
  <c r="K1837" i="1"/>
  <c r="I1834" i="1"/>
  <c r="K1834" i="1" s="1"/>
  <c r="K1833" i="1"/>
  <c r="I1831" i="1"/>
  <c r="J1831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I1793" i="1"/>
  <c r="K1793" i="1" s="1"/>
  <c r="K1792" i="1"/>
  <c r="I1796" i="1"/>
  <c r="K1796" i="1" s="1"/>
  <c r="K1795" i="1"/>
  <c r="I1790" i="1"/>
  <c r="K1790" i="1" s="1"/>
  <c r="K1789" i="1"/>
  <c r="K1831" i="1" l="1"/>
  <c r="K1838" i="1"/>
  <c r="K1900" i="1"/>
  <c r="I1952" i="1"/>
  <c r="K1883" i="1"/>
  <c r="I1787" i="1"/>
  <c r="J1787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952" i="1" l="1"/>
  <c r="K1787" i="1"/>
  <c r="I1769" i="1"/>
  <c r="K1769" i="1" s="1"/>
  <c r="K1768" i="1"/>
  <c r="I1645" i="1" l="1"/>
  <c r="K1643" i="1"/>
  <c r="K1644" i="1"/>
  <c r="I1641" i="1"/>
  <c r="K1641" i="1" s="1"/>
  <c r="K1640" i="1"/>
  <c r="I1638" i="1"/>
  <c r="K1638" i="1" s="1"/>
  <c r="K1637" i="1"/>
  <c r="I1635" i="1"/>
  <c r="K1632" i="1"/>
  <c r="K1633" i="1"/>
  <c r="K1634" i="1"/>
  <c r="K1635" i="1"/>
  <c r="I1630" i="1"/>
  <c r="J1630" i="1"/>
  <c r="J1839" i="1" s="1"/>
  <c r="K1624" i="1"/>
  <c r="K1625" i="1"/>
  <c r="K1626" i="1"/>
  <c r="K1627" i="1"/>
  <c r="K1628" i="1"/>
  <c r="K1629" i="1"/>
  <c r="K1630" i="1" l="1"/>
  <c r="K1645" i="1"/>
  <c r="I1839" i="1"/>
  <c r="I1616" i="1"/>
  <c r="K1616" i="1" s="1"/>
  <c r="K1614" i="1"/>
  <c r="K1615" i="1"/>
  <c r="I1619" i="1"/>
  <c r="K1619" i="1" s="1"/>
  <c r="K1618" i="1"/>
  <c r="K1839" i="1" l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579" i="1"/>
  <c r="K1580" i="1"/>
  <c r="K1581" i="1"/>
  <c r="K1582" i="1"/>
  <c r="K1583" i="1"/>
  <c r="K1584" i="1"/>
  <c r="K1585" i="1"/>
  <c r="K1586" i="1"/>
  <c r="K1587" i="1"/>
  <c r="J1612" i="1"/>
  <c r="I1612" i="1"/>
  <c r="I1577" i="1"/>
  <c r="K1572" i="1"/>
  <c r="K1573" i="1"/>
  <c r="K1574" i="1"/>
  <c r="K1575" i="1"/>
  <c r="K1576" i="1"/>
  <c r="I1570" i="1"/>
  <c r="K1570" i="1" s="1"/>
  <c r="K1569" i="1"/>
  <c r="I1567" i="1"/>
  <c r="K1567" i="1" s="1"/>
  <c r="K1566" i="1"/>
  <c r="J1564" i="1"/>
  <c r="K1564" i="1" s="1"/>
  <c r="K1563" i="1"/>
  <c r="I1561" i="1"/>
  <c r="K1561" i="1" s="1"/>
  <c r="K1556" i="1"/>
  <c r="K1557" i="1"/>
  <c r="K1558" i="1"/>
  <c r="K1559" i="1"/>
  <c r="K1560" i="1"/>
  <c r="I1554" i="1"/>
  <c r="K1554" i="1" s="1"/>
  <c r="K1552" i="1"/>
  <c r="K1553" i="1"/>
  <c r="I1550" i="1"/>
  <c r="J1550" i="1"/>
  <c r="K1549" i="1"/>
  <c r="K1612" i="1" l="1"/>
  <c r="K1550" i="1"/>
  <c r="K1577" i="1"/>
  <c r="I1547" i="1"/>
  <c r="K1547" i="1" s="1"/>
  <c r="K1546" i="1"/>
  <c r="I1544" i="1"/>
  <c r="K1544" i="1" s="1"/>
  <c r="K1543" i="1"/>
  <c r="I1541" i="1"/>
  <c r="K1541" i="1" s="1"/>
  <c r="K1539" i="1"/>
  <c r="K1540" i="1"/>
  <c r="I1537" i="1"/>
  <c r="K1537" i="1" s="1"/>
  <c r="K1536" i="1"/>
  <c r="I1534" i="1"/>
  <c r="K1534" i="1" s="1"/>
  <c r="K1533" i="1"/>
  <c r="I1531" i="1"/>
  <c r="K1531" i="1" s="1"/>
  <c r="K1530" i="1"/>
  <c r="I1528" i="1"/>
  <c r="K1528" i="1" s="1"/>
  <c r="K1527" i="1"/>
  <c r="I1525" i="1"/>
  <c r="K1525" i="1" s="1"/>
  <c r="K1524" i="1"/>
  <c r="I1522" i="1"/>
  <c r="J1522" i="1"/>
  <c r="J1620" i="1" s="1"/>
  <c r="K1516" i="1"/>
  <c r="K1517" i="1"/>
  <c r="K1518" i="1"/>
  <c r="K1519" i="1"/>
  <c r="K1520" i="1"/>
  <c r="K1521" i="1"/>
  <c r="I1514" i="1"/>
  <c r="K1514" i="1" s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I1496" i="1"/>
  <c r="K1496" i="1" s="1"/>
  <c r="K1495" i="1"/>
  <c r="I1490" i="1"/>
  <c r="K1490" i="1" s="1"/>
  <c r="K1488" i="1"/>
  <c r="K1489" i="1"/>
  <c r="I1486" i="1"/>
  <c r="K1486" i="1" s="1"/>
  <c r="K1485" i="1"/>
  <c r="I1483" i="1"/>
  <c r="K1480" i="1"/>
  <c r="K1481" i="1"/>
  <c r="K1482" i="1"/>
  <c r="K1483" i="1"/>
  <c r="I1478" i="1"/>
  <c r="J1478" i="1"/>
  <c r="K1469" i="1"/>
  <c r="K1470" i="1"/>
  <c r="K1471" i="1"/>
  <c r="K1472" i="1"/>
  <c r="K1473" i="1"/>
  <c r="K1474" i="1"/>
  <c r="K1475" i="1"/>
  <c r="K1476" i="1"/>
  <c r="K1477" i="1"/>
  <c r="I1467" i="1"/>
  <c r="J1467" i="1"/>
  <c r="K1463" i="1"/>
  <c r="K1464" i="1"/>
  <c r="K1465" i="1"/>
  <c r="K1466" i="1"/>
  <c r="I1461" i="1"/>
  <c r="K1461" i="1" s="1"/>
  <c r="K1460" i="1"/>
  <c r="J1458" i="1"/>
  <c r="I1458" i="1"/>
  <c r="H1458" i="1"/>
  <c r="K1449" i="1"/>
  <c r="K1450" i="1"/>
  <c r="K1451" i="1"/>
  <c r="K1452" i="1"/>
  <c r="K1453" i="1"/>
  <c r="K1454" i="1"/>
  <c r="K1455" i="1"/>
  <c r="K1456" i="1"/>
  <c r="I1447" i="1"/>
  <c r="K1447" i="1" s="1"/>
  <c r="K1446" i="1"/>
  <c r="I1444" i="1"/>
  <c r="K1444" i="1" s="1"/>
  <c r="K1442" i="1"/>
  <c r="I1440" i="1"/>
  <c r="K1440" i="1" s="1"/>
  <c r="K1439" i="1"/>
  <c r="I1437" i="1"/>
  <c r="K1437" i="1" s="1"/>
  <c r="K1436" i="1"/>
  <c r="I1434" i="1"/>
  <c r="K1434" i="1" s="1"/>
  <c r="K1432" i="1"/>
  <c r="K1433" i="1"/>
  <c r="I1430" i="1"/>
  <c r="J1430" i="1"/>
  <c r="K1429" i="1"/>
  <c r="I1427" i="1"/>
  <c r="K1427" i="1" s="1"/>
  <c r="K1418" i="1"/>
  <c r="K1419" i="1"/>
  <c r="K1420" i="1"/>
  <c r="K1421" i="1"/>
  <c r="K1422" i="1"/>
  <c r="K1423" i="1"/>
  <c r="K1424" i="1"/>
  <c r="K1425" i="1"/>
  <c r="K1426" i="1"/>
  <c r="I1416" i="1"/>
  <c r="K1416" i="1" s="1"/>
  <c r="K1415" i="1"/>
  <c r="I1413" i="1"/>
  <c r="K1413" i="1" s="1"/>
  <c r="K1412" i="1"/>
  <c r="I1410" i="1"/>
  <c r="K1410" i="1" s="1"/>
  <c r="K1409" i="1"/>
  <c r="I1407" i="1"/>
  <c r="K1407" i="1" s="1"/>
  <c r="K1406" i="1"/>
  <c r="I1404" i="1"/>
  <c r="K1404" i="1" s="1"/>
  <c r="K1403" i="1"/>
  <c r="K1467" i="1" l="1"/>
  <c r="K1478" i="1"/>
  <c r="K1522" i="1"/>
  <c r="K1620" i="1" s="1"/>
  <c r="I1620" i="1"/>
  <c r="K1430" i="1"/>
  <c r="K1458" i="1"/>
  <c r="I1401" i="1"/>
  <c r="J1401" i="1"/>
  <c r="K1400" i="1"/>
  <c r="I1398" i="1"/>
  <c r="J1398" i="1"/>
  <c r="K1396" i="1"/>
  <c r="K1397" i="1"/>
  <c r="I1394" i="1"/>
  <c r="J1394" i="1"/>
  <c r="K1384" i="1"/>
  <c r="K1385" i="1"/>
  <c r="K1386" i="1"/>
  <c r="K1387" i="1"/>
  <c r="K1388" i="1"/>
  <c r="K1389" i="1"/>
  <c r="K1390" i="1"/>
  <c r="K1391" i="1"/>
  <c r="K1392" i="1"/>
  <c r="K1393" i="1"/>
  <c r="I1382" i="1"/>
  <c r="K1382" i="1" s="1"/>
  <c r="K1381" i="1"/>
  <c r="I1379" i="1"/>
  <c r="K1379" i="1" s="1"/>
  <c r="K1378" i="1"/>
  <c r="I1376" i="1"/>
  <c r="K1376" i="1" s="1"/>
  <c r="K1374" i="1"/>
  <c r="K1375" i="1"/>
  <c r="J1372" i="1"/>
  <c r="I1372" i="1"/>
  <c r="K1371" i="1"/>
  <c r="K1370" i="1"/>
  <c r="K1394" i="1" l="1"/>
  <c r="K1401" i="1"/>
  <c r="K1372" i="1"/>
  <c r="K1398" i="1"/>
  <c r="I1491" i="1"/>
  <c r="J1491" i="1"/>
  <c r="I1353" i="1"/>
  <c r="J1363" i="1"/>
  <c r="I1362" i="1"/>
  <c r="K1362" i="1" s="1"/>
  <c r="K1361" i="1"/>
  <c r="I1359" i="1"/>
  <c r="K1359" i="1" s="1"/>
  <c r="K1358" i="1"/>
  <c r="I1356" i="1"/>
  <c r="K1356" i="1" s="1"/>
  <c r="K1355" i="1"/>
  <c r="K1491" i="1" l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I1329" i="1"/>
  <c r="I1363" i="1" s="1"/>
  <c r="K1328" i="1"/>
  <c r="G1324" i="1"/>
  <c r="I1323" i="1"/>
  <c r="K1321" i="1"/>
  <c r="K1322" i="1"/>
  <c r="K1323" i="1"/>
  <c r="I1319" i="1"/>
  <c r="J1319" i="1"/>
  <c r="K1319" i="1" s="1"/>
  <c r="K1310" i="1"/>
  <c r="K1311" i="1"/>
  <c r="K1312" i="1"/>
  <c r="K1313" i="1"/>
  <c r="K1314" i="1"/>
  <c r="K1315" i="1"/>
  <c r="K1316" i="1"/>
  <c r="K1317" i="1"/>
  <c r="K1318" i="1"/>
  <c r="I1308" i="1"/>
  <c r="K1308" i="1" s="1"/>
  <c r="K1307" i="1"/>
  <c r="K1304" i="1"/>
  <c r="K1305" i="1"/>
  <c r="I1302" i="1"/>
  <c r="K1295" i="1"/>
  <c r="K1296" i="1"/>
  <c r="K1297" i="1"/>
  <c r="K1298" i="1"/>
  <c r="K1299" i="1"/>
  <c r="K1300" i="1"/>
  <c r="K1301" i="1"/>
  <c r="K1302" i="1"/>
  <c r="I1293" i="1"/>
  <c r="K1293" i="1" s="1"/>
  <c r="K1290" i="1"/>
  <c r="K1291" i="1"/>
  <c r="I1288" i="1"/>
  <c r="J1288" i="1"/>
  <c r="K1283" i="1"/>
  <c r="K1284" i="1"/>
  <c r="K1285" i="1"/>
  <c r="K1286" i="1"/>
  <c r="K1287" i="1"/>
  <c r="I1281" i="1"/>
  <c r="J1281" i="1"/>
  <c r="K1278" i="1"/>
  <c r="K1279" i="1"/>
  <c r="K1280" i="1"/>
  <c r="J1276" i="1"/>
  <c r="K1276" i="1" s="1"/>
  <c r="K1275" i="1"/>
  <c r="I1273" i="1"/>
  <c r="K1273" i="1" s="1"/>
  <c r="K1272" i="1"/>
  <c r="I1270" i="1"/>
  <c r="K1270" i="1" s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I1255" i="1"/>
  <c r="K1255" i="1" s="1"/>
  <c r="K1254" i="1"/>
  <c r="I1252" i="1"/>
  <c r="J1252" i="1"/>
  <c r="K1251" i="1"/>
  <c r="J1249" i="1"/>
  <c r="K1249" i="1" s="1"/>
  <c r="K1247" i="1"/>
  <c r="I1245" i="1"/>
  <c r="J1245" i="1"/>
  <c r="K1203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I1201" i="1"/>
  <c r="K1201" i="1" s="1"/>
  <c r="K1193" i="1"/>
  <c r="K1194" i="1"/>
  <c r="K1195" i="1"/>
  <c r="K1196" i="1"/>
  <c r="K1197" i="1"/>
  <c r="K1198" i="1"/>
  <c r="K1199" i="1"/>
  <c r="K1200" i="1"/>
  <c r="I1191" i="1"/>
  <c r="J1191" i="1"/>
  <c r="K1188" i="1"/>
  <c r="K1189" i="1"/>
  <c r="K1190" i="1"/>
  <c r="I1186" i="1"/>
  <c r="J1186" i="1"/>
  <c r="K948" i="1"/>
  <c r="K949" i="1"/>
  <c r="K950" i="1"/>
  <c r="K951" i="1"/>
  <c r="K952" i="1"/>
  <c r="K953" i="1"/>
  <c r="K954" i="1"/>
  <c r="K955" i="1"/>
  <c r="K956" i="1"/>
  <c r="K957" i="1"/>
  <c r="K958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H1186" i="1"/>
  <c r="K1186" i="1" l="1"/>
  <c r="K1191" i="1"/>
  <c r="K1288" i="1"/>
  <c r="K1281" i="1"/>
  <c r="K1329" i="1"/>
  <c r="K1252" i="1"/>
  <c r="K1245" i="1"/>
  <c r="J1324" i="1"/>
  <c r="K1363" i="1"/>
  <c r="E2332" i="1"/>
  <c r="G2330" i="1"/>
  <c r="G2331" i="1" s="1"/>
  <c r="F2330" i="1"/>
  <c r="F2331" i="1" s="1"/>
  <c r="C2330" i="1"/>
  <c r="H2329" i="1"/>
  <c r="E2329" i="1"/>
  <c r="H2327" i="1"/>
  <c r="D2327" i="1"/>
  <c r="C2327" i="1"/>
  <c r="H2326" i="1"/>
  <c r="E2326" i="1"/>
  <c r="H2325" i="1"/>
  <c r="E2325" i="1"/>
  <c r="H2324" i="1"/>
  <c r="E2324" i="1"/>
  <c r="H2323" i="1"/>
  <c r="E2323" i="1"/>
  <c r="H2322" i="1"/>
  <c r="E2322" i="1"/>
  <c r="H2321" i="1"/>
  <c r="E2321" i="1"/>
  <c r="H2320" i="1"/>
  <c r="E2320" i="1"/>
  <c r="H2319" i="1"/>
  <c r="E2319" i="1"/>
  <c r="H2318" i="1"/>
  <c r="E2318" i="1"/>
  <c r="H2317" i="1"/>
  <c r="E2317" i="1"/>
  <c r="H2315" i="1"/>
  <c r="C2315" i="1"/>
  <c r="E2315" i="1" s="1"/>
  <c r="H2314" i="1"/>
  <c r="E2314" i="1"/>
  <c r="H2312" i="1"/>
  <c r="C2312" i="1"/>
  <c r="E2312" i="1" s="1"/>
  <c r="H2311" i="1"/>
  <c r="E2311" i="1"/>
  <c r="H2310" i="1"/>
  <c r="E2310" i="1"/>
  <c r="H2308" i="1"/>
  <c r="C2308" i="1"/>
  <c r="E2308" i="1" s="1"/>
  <c r="H2307" i="1"/>
  <c r="E2307" i="1"/>
  <c r="H2306" i="1"/>
  <c r="E2306" i="1"/>
  <c r="H2304" i="1"/>
  <c r="C2304" i="1"/>
  <c r="E2304" i="1" s="1"/>
  <c r="H2302" i="1"/>
  <c r="E2302" i="1"/>
  <c r="H2300" i="1"/>
  <c r="C2300" i="1"/>
  <c r="E2300" i="1" s="1"/>
  <c r="H2299" i="1"/>
  <c r="E2299" i="1"/>
  <c r="H2297" i="1"/>
  <c r="C2297" i="1"/>
  <c r="E2297" i="1" s="1"/>
  <c r="H2296" i="1"/>
  <c r="E2296" i="1"/>
  <c r="H2295" i="1"/>
  <c r="E2295" i="1"/>
  <c r="H2294" i="1"/>
  <c r="E2294" i="1"/>
  <c r="H2293" i="1"/>
  <c r="E2293" i="1"/>
  <c r="H2291" i="1"/>
  <c r="D2291" i="1"/>
  <c r="C2291" i="1"/>
  <c r="H2290" i="1"/>
  <c r="E2290" i="1"/>
  <c r="H2289" i="1"/>
  <c r="E2289" i="1"/>
  <c r="H2288" i="1"/>
  <c r="E2288" i="1"/>
  <c r="H2287" i="1"/>
  <c r="E2287" i="1"/>
  <c r="H2286" i="1"/>
  <c r="E2286" i="1"/>
  <c r="H2285" i="1"/>
  <c r="E2285" i="1"/>
  <c r="H2284" i="1"/>
  <c r="E2284" i="1"/>
  <c r="H2282" i="1"/>
  <c r="C2282" i="1"/>
  <c r="E2282" i="1" s="1"/>
  <c r="H2281" i="1"/>
  <c r="E2281" i="1"/>
  <c r="H2279" i="1"/>
  <c r="C2279" i="1"/>
  <c r="E2279" i="1" s="1"/>
  <c r="H2278" i="1"/>
  <c r="E2278" i="1"/>
  <c r="G2274" i="1"/>
  <c r="F2274" i="1"/>
  <c r="H2273" i="1"/>
  <c r="E2273" i="1"/>
  <c r="H2272" i="1"/>
  <c r="E2272" i="1"/>
  <c r="H2271" i="1"/>
  <c r="E2271" i="1"/>
  <c r="H2270" i="1"/>
  <c r="E2270" i="1"/>
  <c r="H2269" i="1"/>
  <c r="E2269" i="1"/>
  <c r="H2267" i="1"/>
  <c r="C2267" i="1"/>
  <c r="H2266" i="1"/>
  <c r="E2266" i="1"/>
  <c r="H2265" i="1"/>
  <c r="E2265" i="1"/>
  <c r="H2264" i="1"/>
  <c r="H2262" i="1"/>
  <c r="C2262" i="1"/>
  <c r="E2262" i="1" s="1"/>
  <c r="H2261" i="1"/>
  <c r="E2261" i="1"/>
  <c r="H2259" i="1"/>
  <c r="C2259" i="1"/>
  <c r="E2259" i="1" s="1"/>
  <c r="H2258" i="1"/>
  <c r="E2258" i="1"/>
  <c r="H2253" i="1"/>
  <c r="D2253" i="1"/>
  <c r="C2253" i="1"/>
  <c r="H2252" i="1"/>
  <c r="E2252" i="1"/>
  <c r="H2251" i="1"/>
  <c r="E2251" i="1"/>
  <c r="H2250" i="1"/>
  <c r="E2250" i="1"/>
  <c r="H2249" i="1"/>
  <c r="E2249" i="1"/>
  <c r="H2248" i="1"/>
  <c r="E2248" i="1"/>
  <c r="H2247" i="1"/>
  <c r="E2247" i="1"/>
  <c r="H2246" i="1"/>
  <c r="E2246" i="1"/>
  <c r="H2245" i="1"/>
  <c r="E2245" i="1"/>
  <c r="H2244" i="1"/>
  <c r="E2244" i="1"/>
  <c r="H2243" i="1"/>
  <c r="E2243" i="1"/>
  <c r="H2242" i="1"/>
  <c r="E2242" i="1"/>
  <c r="H2241" i="1"/>
  <c r="E2241" i="1"/>
  <c r="H2240" i="1"/>
  <c r="E2240" i="1"/>
  <c r="H2239" i="1"/>
  <c r="E2239" i="1"/>
  <c r="H2238" i="1"/>
  <c r="E2238" i="1"/>
  <c r="H2237" i="1"/>
  <c r="E2237" i="1"/>
  <c r="H2235" i="1"/>
  <c r="E2235" i="1"/>
  <c r="H2234" i="1"/>
  <c r="E2234" i="1"/>
  <c r="H2233" i="1"/>
  <c r="E2233" i="1"/>
  <c r="H2232" i="1"/>
  <c r="E2232" i="1"/>
  <c r="H2230" i="1"/>
  <c r="C2230" i="1"/>
  <c r="E2230" i="1" s="1"/>
  <c r="H2229" i="1"/>
  <c r="E2229" i="1"/>
  <c r="H2227" i="1"/>
  <c r="C2227" i="1"/>
  <c r="E2227" i="1" s="1"/>
  <c r="H2226" i="1"/>
  <c r="E2226" i="1"/>
  <c r="C2224" i="1"/>
  <c r="E2224" i="1" s="1"/>
  <c r="H2223" i="1"/>
  <c r="E2223" i="1"/>
  <c r="H2221" i="1"/>
  <c r="D2221" i="1"/>
  <c r="C2221" i="1"/>
  <c r="H2220" i="1"/>
  <c r="E2220" i="1"/>
  <c r="H2219" i="1"/>
  <c r="E2219" i="1"/>
  <c r="H2218" i="1"/>
  <c r="E2218" i="1"/>
  <c r="H2217" i="1"/>
  <c r="E2217" i="1"/>
  <c r="H2216" i="1"/>
  <c r="E2216" i="1"/>
  <c r="H2215" i="1"/>
  <c r="E2215" i="1"/>
  <c r="H2214" i="1"/>
  <c r="E2214" i="1"/>
  <c r="H2213" i="1"/>
  <c r="E2213" i="1"/>
  <c r="H2211" i="1"/>
  <c r="C2211" i="1"/>
  <c r="E2211" i="1" s="1"/>
  <c r="H2210" i="1"/>
  <c r="E2210" i="1"/>
  <c r="H2209" i="1"/>
  <c r="E2209" i="1"/>
  <c r="H2207" i="1"/>
  <c r="C2207" i="1"/>
  <c r="E2207" i="1" s="1"/>
  <c r="H2206" i="1"/>
  <c r="E2206" i="1"/>
  <c r="H2204" i="1"/>
  <c r="C2204" i="1"/>
  <c r="E2204" i="1" s="1"/>
  <c r="H2203" i="1"/>
  <c r="E2203" i="1"/>
  <c r="H2201" i="1"/>
  <c r="C2201" i="1"/>
  <c r="E2201" i="1" s="1"/>
  <c r="H2200" i="1"/>
  <c r="E2200" i="1"/>
  <c r="H2197" i="1"/>
  <c r="C2197" i="1"/>
  <c r="E2197" i="1" s="1"/>
  <c r="H2196" i="1"/>
  <c r="E2196" i="1"/>
  <c r="H2191" i="1"/>
  <c r="C2191" i="1"/>
  <c r="E2191" i="1" s="1"/>
  <c r="H2190" i="1"/>
  <c r="E2190" i="1"/>
  <c r="H2189" i="1"/>
  <c r="E2189" i="1"/>
  <c r="H2188" i="1"/>
  <c r="E2188" i="1"/>
  <c r="H2187" i="1"/>
  <c r="H2186" i="1"/>
  <c r="E2186" i="1"/>
  <c r="H2184" i="1"/>
  <c r="C2184" i="1"/>
  <c r="E2184" i="1" s="1"/>
  <c r="H2183" i="1"/>
  <c r="E2183" i="1"/>
  <c r="H2181" i="1"/>
  <c r="C2181" i="1"/>
  <c r="E2181" i="1" s="1"/>
  <c r="H2180" i="1"/>
  <c r="H2179" i="1"/>
  <c r="E2179" i="1"/>
  <c r="H2174" i="1"/>
  <c r="C2174" i="1"/>
  <c r="E2174" i="1" s="1"/>
  <c r="H2173" i="1"/>
  <c r="E2173" i="1"/>
  <c r="H2171" i="1"/>
  <c r="C2171" i="1"/>
  <c r="E2171" i="1" s="1"/>
  <c r="H2170" i="1"/>
  <c r="E2170" i="1"/>
  <c r="H2168" i="1"/>
  <c r="C2168" i="1"/>
  <c r="E2168" i="1" s="1"/>
  <c r="H2167" i="1"/>
  <c r="E2167" i="1"/>
  <c r="H2165" i="1"/>
  <c r="C2165" i="1"/>
  <c r="E2165" i="1" s="1"/>
  <c r="H2164" i="1"/>
  <c r="E2164" i="1"/>
  <c r="H2162" i="1"/>
  <c r="C2162" i="1"/>
  <c r="E2162" i="1" s="1"/>
  <c r="H2161" i="1"/>
  <c r="E2161" i="1"/>
  <c r="H2159" i="1"/>
  <c r="C2159" i="1"/>
  <c r="E2159" i="1" s="1"/>
  <c r="H2158" i="1"/>
  <c r="E2158" i="1"/>
  <c r="H2156" i="1"/>
  <c r="D2156" i="1"/>
  <c r="C2156" i="1"/>
  <c r="H2155" i="1"/>
  <c r="E2155" i="1"/>
  <c r="H2154" i="1"/>
  <c r="E2154" i="1"/>
  <c r="H2152" i="1"/>
  <c r="D2152" i="1"/>
  <c r="C2152" i="1"/>
  <c r="H2151" i="1"/>
  <c r="E2151" i="1"/>
  <c r="H2150" i="1"/>
  <c r="E2150" i="1"/>
  <c r="H2148" i="1"/>
  <c r="C2148" i="1"/>
  <c r="E2148" i="1" s="1"/>
  <c r="H2147" i="1"/>
  <c r="E2147" i="1"/>
  <c r="H2145" i="1"/>
  <c r="C2145" i="1"/>
  <c r="E2145" i="1" s="1"/>
  <c r="H2144" i="1"/>
  <c r="E2144" i="1"/>
  <c r="H2142" i="1"/>
  <c r="D2142" i="1"/>
  <c r="C2142" i="1"/>
  <c r="H2141" i="1"/>
  <c r="E2141" i="1"/>
  <c r="H2140" i="1"/>
  <c r="E2140" i="1"/>
  <c r="H2139" i="1"/>
  <c r="E2139" i="1"/>
  <c r="H2138" i="1"/>
  <c r="E2138" i="1"/>
  <c r="H2137" i="1"/>
  <c r="E2137" i="1"/>
  <c r="H2136" i="1"/>
  <c r="E2136" i="1"/>
  <c r="H2135" i="1"/>
  <c r="E2135" i="1"/>
  <c r="H2134" i="1"/>
  <c r="E2134" i="1"/>
  <c r="H2133" i="1"/>
  <c r="E2133" i="1"/>
  <c r="H2132" i="1"/>
  <c r="E2132" i="1"/>
  <c r="H2130" i="1"/>
  <c r="D2130" i="1"/>
  <c r="C2130" i="1"/>
  <c r="H2129" i="1"/>
  <c r="E2129" i="1"/>
  <c r="H2127" i="1"/>
  <c r="D2127" i="1"/>
  <c r="C2127" i="1"/>
  <c r="H2126" i="1"/>
  <c r="H2125" i="1"/>
  <c r="E2125" i="1"/>
  <c r="H2124" i="1"/>
  <c r="E2124" i="1"/>
  <c r="H2123" i="1"/>
  <c r="E2123" i="1"/>
  <c r="H2122" i="1"/>
  <c r="H2121" i="1"/>
  <c r="H2120" i="1"/>
  <c r="H2115" i="1"/>
  <c r="C2115" i="1"/>
  <c r="E2115" i="1" s="1"/>
  <c r="H2114" i="1"/>
  <c r="E2114" i="1"/>
  <c r="H2113" i="1"/>
  <c r="H2111" i="1"/>
  <c r="C2111" i="1"/>
  <c r="E2111" i="1" s="1"/>
  <c r="H2110" i="1"/>
  <c r="H2109" i="1"/>
  <c r="H2108" i="1"/>
  <c r="E2108" i="1"/>
  <c r="H2106" i="1"/>
  <c r="D2106" i="1"/>
  <c r="C2106" i="1"/>
  <c r="H2105" i="1"/>
  <c r="E2105" i="1"/>
  <c r="H2104" i="1"/>
  <c r="E2104" i="1"/>
  <c r="H2103" i="1"/>
  <c r="E2103" i="1"/>
  <c r="H2102" i="1"/>
  <c r="E2102" i="1"/>
  <c r="H2100" i="1"/>
  <c r="C2100" i="1"/>
  <c r="E2100" i="1" s="1"/>
  <c r="H2099" i="1"/>
  <c r="E2099" i="1"/>
  <c r="H2097" i="1"/>
  <c r="C2097" i="1"/>
  <c r="E2097" i="1" s="1"/>
  <c r="H2096" i="1"/>
  <c r="H2095" i="1"/>
  <c r="E2095" i="1"/>
  <c r="H2093" i="1"/>
  <c r="C2093" i="1"/>
  <c r="E2093" i="1" s="1"/>
  <c r="H2092" i="1"/>
  <c r="E2092" i="1"/>
  <c r="H2090" i="1"/>
  <c r="D2090" i="1"/>
  <c r="C2090" i="1"/>
  <c r="H2089" i="1"/>
  <c r="E2089" i="1"/>
  <c r="H2088" i="1"/>
  <c r="E2088" i="1"/>
  <c r="H2087" i="1"/>
  <c r="E2087" i="1"/>
  <c r="H2086" i="1"/>
  <c r="E2086" i="1"/>
  <c r="H2085" i="1"/>
  <c r="E2085" i="1"/>
  <c r="H2084" i="1"/>
  <c r="E2084" i="1"/>
  <c r="H2082" i="1"/>
  <c r="C2082" i="1"/>
  <c r="E2082" i="1" s="1"/>
  <c r="H2080" i="1"/>
  <c r="E2080" i="1"/>
  <c r="H2078" i="1"/>
  <c r="D2078" i="1"/>
  <c r="C2078" i="1"/>
  <c r="H2077" i="1"/>
  <c r="E2077" i="1"/>
  <c r="H2076" i="1"/>
  <c r="H2075" i="1"/>
  <c r="E2075" i="1"/>
  <c r="H2074" i="1"/>
  <c r="H2073" i="1"/>
  <c r="E2073" i="1"/>
  <c r="H2071" i="1"/>
  <c r="D2071" i="1"/>
  <c r="C2071" i="1"/>
  <c r="H2070" i="1"/>
  <c r="E2070" i="1"/>
  <c r="H2069" i="1"/>
  <c r="E2069" i="1"/>
  <c r="H2064" i="1"/>
  <c r="D2064" i="1"/>
  <c r="C2064" i="1"/>
  <c r="H2063" i="1"/>
  <c r="E2063" i="1"/>
  <c r="E2064" i="1" s="1"/>
  <c r="H2061" i="1"/>
  <c r="E2061" i="1"/>
  <c r="H2060" i="1"/>
  <c r="E2060" i="1"/>
  <c r="H2055" i="1"/>
  <c r="C2055" i="1"/>
  <c r="E2055" i="1" s="1"/>
  <c r="H2054" i="1"/>
  <c r="E2054" i="1"/>
  <c r="H2052" i="1"/>
  <c r="C2052" i="1"/>
  <c r="E2052" i="1" s="1"/>
  <c r="H2051" i="1"/>
  <c r="E2051" i="1"/>
  <c r="H2049" i="1"/>
  <c r="C2049" i="1"/>
  <c r="E2049" i="1" s="1"/>
  <c r="H2048" i="1"/>
  <c r="E2048" i="1"/>
  <c r="G2043" i="1"/>
  <c r="G2044" i="1" s="1"/>
  <c r="F2043" i="1"/>
  <c r="F2044" i="1" s="1"/>
  <c r="D2043" i="1"/>
  <c r="D2044" i="1" s="1"/>
  <c r="C2043" i="1"/>
  <c r="H2041" i="1"/>
  <c r="E2041" i="1"/>
  <c r="H2040" i="1"/>
  <c r="E2040" i="1"/>
  <c r="H2038" i="1"/>
  <c r="E2038" i="1"/>
  <c r="H2037" i="1"/>
  <c r="E2037" i="1"/>
  <c r="H2036" i="1"/>
  <c r="E2036" i="1"/>
  <c r="E2035" i="1"/>
  <c r="H2034" i="1"/>
  <c r="H2033" i="1"/>
  <c r="E2033" i="1"/>
  <c r="E2030" i="1"/>
  <c r="H2029" i="1"/>
  <c r="E2029" i="1"/>
  <c r="H2027" i="1"/>
  <c r="E2027" i="1"/>
  <c r="E2026" i="1"/>
  <c r="H2025" i="1"/>
  <c r="E2025" i="1"/>
  <c r="H2024" i="1"/>
  <c r="E2024" i="1"/>
  <c r="H2023" i="1"/>
  <c r="E2023" i="1"/>
  <c r="H2022" i="1"/>
  <c r="E2022" i="1"/>
  <c r="H2021" i="1"/>
  <c r="E2021" i="1"/>
  <c r="H2019" i="1"/>
  <c r="E2019" i="1"/>
  <c r="H2018" i="1"/>
  <c r="E2018" i="1"/>
  <c r="H2017" i="1"/>
  <c r="E2017" i="1"/>
  <c r="H2016" i="1"/>
  <c r="E2016" i="1"/>
  <c r="H2015" i="1"/>
  <c r="E2015" i="1"/>
  <c r="H2014" i="1"/>
  <c r="E2014" i="1"/>
  <c r="H2013" i="1"/>
  <c r="E2013" i="1"/>
  <c r="H2012" i="1"/>
  <c r="E2012" i="1"/>
  <c r="H2011" i="1"/>
  <c r="E2011" i="1"/>
  <c r="H2010" i="1"/>
  <c r="E2010" i="1"/>
  <c r="H2009" i="1"/>
  <c r="E2009" i="1"/>
  <c r="E2008" i="1"/>
  <c r="H2007" i="1"/>
  <c r="E2007" i="1"/>
  <c r="H2006" i="1"/>
  <c r="E2006" i="1"/>
  <c r="H2005" i="1"/>
  <c r="E2005" i="1"/>
  <c r="H2004" i="1"/>
  <c r="E2004" i="1"/>
  <c r="H2003" i="1"/>
  <c r="E2003" i="1"/>
  <c r="H2002" i="1"/>
  <c r="E2002" i="1"/>
  <c r="H2001" i="1"/>
  <c r="E2001" i="1"/>
  <c r="H1999" i="1"/>
  <c r="C1999" i="1"/>
  <c r="E1999" i="1" s="1"/>
  <c r="H1998" i="1"/>
  <c r="E1998" i="1"/>
  <c r="H1997" i="1"/>
  <c r="H1995" i="1"/>
  <c r="C1995" i="1"/>
  <c r="E1995" i="1" s="1"/>
  <c r="H1994" i="1"/>
  <c r="E1994" i="1"/>
  <c r="H1983" i="1"/>
  <c r="C1983" i="1"/>
  <c r="H1982" i="1"/>
  <c r="E1982" i="1"/>
  <c r="H1980" i="1"/>
  <c r="C1980" i="1"/>
  <c r="E1980" i="1" s="1"/>
  <c r="H1979" i="1"/>
  <c r="E1979" i="1"/>
  <c r="H1977" i="1"/>
  <c r="H1976" i="1"/>
  <c r="H1974" i="1"/>
  <c r="D1974" i="1"/>
  <c r="D1984" i="1" s="1"/>
  <c r="C1974" i="1"/>
  <c r="H1973" i="1"/>
  <c r="E1973" i="1"/>
  <c r="H1972" i="1"/>
  <c r="E1972" i="1"/>
  <c r="H1967" i="1"/>
  <c r="C1967" i="1"/>
  <c r="H1966" i="1"/>
  <c r="E1966" i="1"/>
  <c r="H1964" i="1"/>
  <c r="C1964" i="1"/>
  <c r="E1964" i="1" s="1"/>
  <c r="H1963" i="1"/>
  <c r="E1963" i="1"/>
  <c r="H1960" i="1"/>
  <c r="C1960" i="1"/>
  <c r="E1960" i="1" s="1"/>
  <c r="H1959" i="1"/>
  <c r="E1959" i="1"/>
  <c r="H1957" i="1"/>
  <c r="C1957" i="1"/>
  <c r="E1957" i="1" s="1"/>
  <c r="H1956" i="1"/>
  <c r="E1956" i="1"/>
  <c r="G1951" i="1"/>
  <c r="G1952" i="1" s="1"/>
  <c r="F1951" i="1"/>
  <c r="F1952" i="1" s="1"/>
  <c r="D1951" i="1"/>
  <c r="C1951" i="1"/>
  <c r="H1950" i="1"/>
  <c r="H1949" i="1"/>
  <c r="H1948" i="1"/>
  <c r="H1947" i="1"/>
  <c r="E1947" i="1"/>
  <c r="E1951" i="1" s="1"/>
  <c r="H1945" i="1"/>
  <c r="D1945" i="1"/>
  <c r="C1945" i="1"/>
  <c r="H1944" i="1"/>
  <c r="E1944" i="1"/>
  <c r="H1943" i="1"/>
  <c r="E1943" i="1"/>
  <c r="H1942" i="1"/>
  <c r="H1941" i="1"/>
  <c r="H1940" i="1"/>
  <c r="E1940" i="1"/>
  <c r="H1939" i="1"/>
  <c r="E1939" i="1"/>
  <c r="H1938" i="1"/>
  <c r="E1938" i="1"/>
  <c r="H1937" i="1"/>
  <c r="E1937" i="1"/>
  <c r="H1936" i="1"/>
  <c r="H1935" i="1"/>
  <c r="E1935" i="1"/>
  <c r="H1934" i="1"/>
  <c r="H1933" i="1"/>
  <c r="C1933" i="1"/>
  <c r="E1933" i="1" s="1"/>
  <c r="H1932" i="1"/>
  <c r="E1932" i="1"/>
  <c r="H1930" i="1"/>
  <c r="C1930" i="1"/>
  <c r="E1930" i="1" s="1"/>
  <c r="H1929" i="1"/>
  <c r="H1928" i="1"/>
  <c r="E1928" i="1"/>
  <c r="H1926" i="1"/>
  <c r="C1926" i="1"/>
  <c r="E1926" i="1" s="1"/>
  <c r="H1925" i="1"/>
  <c r="E1925" i="1"/>
  <c r="H1924" i="1"/>
  <c r="H1923" i="1"/>
  <c r="E1923" i="1"/>
  <c r="H1922" i="1"/>
  <c r="H1921" i="1"/>
  <c r="H1920" i="1"/>
  <c r="H1909" i="1"/>
  <c r="C1909" i="1"/>
  <c r="E1909" i="1" s="1"/>
  <c r="H1908" i="1"/>
  <c r="E1908" i="1"/>
  <c r="H1900" i="1"/>
  <c r="C1900" i="1"/>
  <c r="E1900" i="1" s="1"/>
  <c r="H1899" i="1"/>
  <c r="E1899" i="1"/>
  <c r="H1898" i="1"/>
  <c r="E1898" i="1"/>
  <c r="H1896" i="1"/>
  <c r="C1896" i="1"/>
  <c r="E1896" i="1" s="1"/>
  <c r="H1895" i="1"/>
  <c r="E1895" i="1"/>
  <c r="H1894" i="1"/>
  <c r="E1894" i="1"/>
  <c r="H1892" i="1"/>
  <c r="E1892" i="1"/>
  <c r="H1891" i="1"/>
  <c r="E1891" i="1"/>
  <c r="H1886" i="1"/>
  <c r="C1886" i="1"/>
  <c r="E1886" i="1" s="1"/>
  <c r="H1885" i="1"/>
  <c r="E1885" i="1"/>
  <c r="H1883" i="1"/>
  <c r="C1883" i="1"/>
  <c r="E1883" i="1" s="1"/>
  <c r="H1882" i="1"/>
  <c r="E1882" i="1"/>
  <c r="H1880" i="1"/>
  <c r="C1880" i="1"/>
  <c r="E1880" i="1" s="1"/>
  <c r="H1879" i="1"/>
  <c r="E1879" i="1"/>
  <c r="H1878" i="1"/>
  <c r="E1878" i="1"/>
  <c r="H1877" i="1"/>
  <c r="E1877" i="1"/>
  <c r="H1875" i="1"/>
  <c r="C1875" i="1"/>
  <c r="E1875" i="1" s="1"/>
  <c r="H1874" i="1"/>
  <c r="E1874" i="1"/>
  <c r="H1873" i="1"/>
  <c r="E1873" i="1"/>
  <c r="H1872" i="1"/>
  <c r="E1872" i="1"/>
  <c r="H1870" i="1"/>
  <c r="C1870" i="1"/>
  <c r="E1870" i="1" s="1"/>
  <c r="H1869" i="1"/>
  <c r="E1869" i="1"/>
  <c r="H1868" i="1"/>
  <c r="E1868" i="1"/>
  <c r="H1867" i="1"/>
  <c r="E1867" i="1"/>
  <c r="H1866" i="1"/>
  <c r="E1866" i="1"/>
  <c r="H1864" i="1"/>
  <c r="C1864" i="1"/>
  <c r="E1864" i="1" s="1"/>
  <c r="H1863" i="1"/>
  <c r="E1863" i="1"/>
  <c r="H1858" i="1"/>
  <c r="C1858" i="1"/>
  <c r="E1858" i="1" s="1"/>
  <c r="H1857" i="1"/>
  <c r="H1855" i="1"/>
  <c r="C1855" i="1"/>
  <c r="E1855" i="1" s="1"/>
  <c r="H1854" i="1"/>
  <c r="H1851" i="1"/>
  <c r="H1849" i="1"/>
  <c r="H1847" i="1"/>
  <c r="C1847" i="1"/>
  <c r="E1847" i="1" s="1"/>
  <c r="H1846" i="1"/>
  <c r="E1846" i="1"/>
  <c r="H1845" i="1"/>
  <c r="E1845" i="1"/>
  <c r="H1844" i="1"/>
  <c r="E1844" i="1"/>
  <c r="H1843" i="1"/>
  <c r="E1843" i="1"/>
  <c r="H1838" i="1"/>
  <c r="D1838" i="1"/>
  <c r="C1838" i="1"/>
  <c r="H1837" i="1"/>
  <c r="E1837" i="1"/>
  <c r="H1836" i="1"/>
  <c r="E1836" i="1"/>
  <c r="H1835" i="1"/>
  <c r="H1834" i="1"/>
  <c r="C1834" i="1"/>
  <c r="E1834" i="1" s="1"/>
  <c r="H1833" i="1"/>
  <c r="E1833" i="1"/>
  <c r="H1831" i="1"/>
  <c r="D1831" i="1"/>
  <c r="C1831" i="1"/>
  <c r="H1830" i="1"/>
  <c r="E1830" i="1"/>
  <c r="H1828" i="1"/>
  <c r="E1828" i="1"/>
  <c r="H1827" i="1"/>
  <c r="E1827" i="1"/>
  <c r="H1826" i="1"/>
  <c r="E1826" i="1"/>
  <c r="H1825" i="1"/>
  <c r="E1825" i="1"/>
  <c r="H1824" i="1"/>
  <c r="E1824" i="1"/>
  <c r="H1823" i="1"/>
  <c r="H1820" i="1"/>
  <c r="H1819" i="1"/>
  <c r="E1819" i="1"/>
  <c r="H1818" i="1"/>
  <c r="E1818" i="1"/>
  <c r="H1817" i="1"/>
  <c r="E1817" i="1"/>
  <c r="H1816" i="1"/>
  <c r="E1816" i="1"/>
  <c r="H1815" i="1"/>
  <c r="E1815" i="1"/>
  <c r="H1814" i="1"/>
  <c r="E1814" i="1"/>
  <c r="H1813" i="1"/>
  <c r="E1813" i="1"/>
  <c r="H1812" i="1"/>
  <c r="E1812" i="1"/>
  <c r="H1810" i="1"/>
  <c r="E1810" i="1"/>
  <c r="H1809" i="1"/>
  <c r="E1809" i="1"/>
  <c r="H1808" i="1"/>
  <c r="E1808" i="1"/>
  <c r="H1807" i="1"/>
  <c r="E1807" i="1"/>
  <c r="H1806" i="1"/>
  <c r="E1806" i="1"/>
  <c r="H1805" i="1"/>
  <c r="E1805" i="1"/>
  <c r="H1804" i="1"/>
  <c r="E1804" i="1"/>
  <c r="H1803" i="1"/>
  <c r="E1803" i="1"/>
  <c r="H1802" i="1"/>
  <c r="E1802" i="1"/>
  <c r="H1801" i="1"/>
  <c r="E1801" i="1"/>
  <c r="H1800" i="1"/>
  <c r="E1800" i="1"/>
  <c r="H1799" i="1"/>
  <c r="E1799" i="1"/>
  <c r="H1798" i="1"/>
  <c r="E1798" i="1"/>
  <c r="H1796" i="1"/>
  <c r="C1796" i="1"/>
  <c r="E1796" i="1" s="1"/>
  <c r="H1795" i="1"/>
  <c r="E1795" i="1"/>
  <c r="H1790" i="1"/>
  <c r="H1789" i="1"/>
  <c r="H1787" i="1"/>
  <c r="D1787" i="1"/>
  <c r="C1787" i="1"/>
  <c r="H1786" i="1"/>
  <c r="E1786" i="1"/>
  <c r="H1785" i="1"/>
  <c r="E1785" i="1"/>
  <c r="H1784" i="1"/>
  <c r="E1784" i="1"/>
  <c r="H1783" i="1"/>
  <c r="E1783" i="1"/>
  <c r="H1782" i="1"/>
  <c r="E1782" i="1"/>
  <c r="H1781" i="1"/>
  <c r="E1781" i="1"/>
  <c r="H1780" i="1"/>
  <c r="E1780" i="1"/>
  <c r="H1779" i="1"/>
  <c r="E1779" i="1"/>
  <c r="H1778" i="1"/>
  <c r="E1778" i="1"/>
  <c r="H1777" i="1"/>
  <c r="H1776" i="1"/>
  <c r="E1776" i="1"/>
  <c r="H1775" i="1"/>
  <c r="E1775" i="1"/>
  <c r="H1774" i="1"/>
  <c r="E1774" i="1"/>
  <c r="H1773" i="1"/>
  <c r="E1773" i="1"/>
  <c r="H1771" i="1"/>
  <c r="E1771" i="1"/>
  <c r="H1769" i="1"/>
  <c r="C1769" i="1"/>
  <c r="E1769" i="1" s="1"/>
  <c r="H1768" i="1"/>
  <c r="E1768" i="1"/>
  <c r="D1766" i="1"/>
  <c r="C1766" i="1"/>
  <c r="H1765" i="1"/>
  <c r="H1764" i="1"/>
  <c r="E1764" i="1"/>
  <c r="H1763" i="1"/>
  <c r="E1763" i="1"/>
  <c r="H1762" i="1"/>
  <c r="E1762" i="1"/>
  <c r="H1761" i="1"/>
  <c r="E1761" i="1"/>
  <c r="H1760" i="1"/>
  <c r="E1760" i="1"/>
  <c r="H1758" i="1"/>
  <c r="E1758" i="1"/>
  <c r="H1757" i="1"/>
  <c r="E1757" i="1"/>
  <c r="H1754" i="1"/>
  <c r="E1754" i="1"/>
  <c r="H1752" i="1"/>
  <c r="E1752" i="1"/>
  <c r="H1751" i="1"/>
  <c r="E1751" i="1"/>
  <c r="H1750" i="1"/>
  <c r="E1750" i="1"/>
  <c r="H1749" i="1"/>
  <c r="E1749" i="1"/>
  <c r="H1748" i="1"/>
  <c r="E1748" i="1"/>
  <c r="H1747" i="1"/>
  <c r="E1747" i="1"/>
  <c r="H1746" i="1"/>
  <c r="E1746" i="1"/>
  <c r="H1745" i="1"/>
  <c r="E1745" i="1"/>
  <c r="H1744" i="1"/>
  <c r="E1744" i="1"/>
  <c r="H1743" i="1"/>
  <c r="E1743" i="1"/>
  <c r="H1742" i="1"/>
  <c r="E1742" i="1"/>
  <c r="H1741" i="1"/>
  <c r="E1741" i="1"/>
  <c r="H1740" i="1"/>
  <c r="E1740" i="1"/>
  <c r="H1739" i="1"/>
  <c r="E1739" i="1"/>
  <c r="H1738" i="1"/>
  <c r="E1738" i="1"/>
  <c r="H1737" i="1"/>
  <c r="E1737" i="1"/>
  <c r="H1736" i="1"/>
  <c r="E1736" i="1"/>
  <c r="H1735" i="1"/>
  <c r="E1735" i="1"/>
  <c r="H1734" i="1"/>
  <c r="E1734" i="1"/>
  <c r="H1733" i="1"/>
  <c r="E1733" i="1"/>
  <c r="H1732" i="1"/>
  <c r="E1732" i="1"/>
  <c r="H1731" i="1"/>
  <c r="E1731" i="1"/>
  <c r="H1730" i="1"/>
  <c r="E1730" i="1"/>
  <c r="H1729" i="1"/>
  <c r="E1729" i="1"/>
  <c r="H1728" i="1"/>
  <c r="E1728" i="1"/>
  <c r="H1727" i="1"/>
  <c r="E1727" i="1"/>
  <c r="H1726" i="1"/>
  <c r="E1726" i="1"/>
  <c r="H1725" i="1"/>
  <c r="E1725" i="1"/>
  <c r="H1724" i="1"/>
  <c r="E1724" i="1"/>
  <c r="H1722" i="1"/>
  <c r="E1722" i="1"/>
  <c r="H1721" i="1"/>
  <c r="E1721" i="1"/>
  <c r="H1720" i="1"/>
  <c r="E1720" i="1"/>
  <c r="H1719" i="1"/>
  <c r="E1719" i="1"/>
  <c r="H1718" i="1"/>
  <c r="E1718" i="1"/>
  <c r="H1717" i="1"/>
  <c r="E1717" i="1"/>
  <c r="H1716" i="1"/>
  <c r="E1716" i="1"/>
  <c r="H1715" i="1"/>
  <c r="E1715" i="1"/>
  <c r="H1714" i="1"/>
  <c r="E1714" i="1"/>
  <c r="H1713" i="1"/>
  <c r="E1713" i="1"/>
  <c r="H1712" i="1"/>
  <c r="E1712" i="1"/>
  <c r="H1711" i="1"/>
  <c r="E1711" i="1"/>
  <c r="H1710" i="1"/>
  <c r="E1710" i="1"/>
  <c r="H1708" i="1"/>
  <c r="E1708" i="1"/>
  <c r="H1707" i="1"/>
  <c r="E1707" i="1"/>
  <c r="H1706" i="1"/>
  <c r="E1706" i="1"/>
  <c r="H1705" i="1"/>
  <c r="E1705" i="1"/>
  <c r="H1701" i="1"/>
  <c r="E1701" i="1"/>
  <c r="H1700" i="1"/>
  <c r="E1700" i="1"/>
  <c r="H1699" i="1"/>
  <c r="E1699" i="1"/>
  <c r="H1697" i="1"/>
  <c r="E1697" i="1"/>
  <c r="H1696" i="1"/>
  <c r="E1696" i="1"/>
  <c r="H1695" i="1"/>
  <c r="E1695" i="1"/>
  <c r="H1694" i="1"/>
  <c r="E1694" i="1"/>
  <c r="H1693" i="1"/>
  <c r="E1693" i="1"/>
  <c r="H1692" i="1"/>
  <c r="E1692" i="1"/>
  <c r="H1691" i="1"/>
  <c r="E1691" i="1"/>
  <c r="H1690" i="1"/>
  <c r="E1690" i="1"/>
  <c r="H1689" i="1"/>
  <c r="E1689" i="1"/>
  <c r="H1688" i="1"/>
  <c r="E1688" i="1"/>
  <c r="H1687" i="1"/>
  <c r="E1687" i="1"/>
  <c r="H1686" i="1"/>
  <c r="E1686" i="1"/>
  <c r="H1685" i="1"/>
  <c r="E1685" i="1"/>
  <c r="H1684" i="1"/>
  <c r="E1684" i="1"/>
  <c r="H1683" i="1"/>
  <c r="E1683" i="1"/>
  <c r="H1682" i="1"/>
  <c r="E1682" i="1"/>
  <c r="H1681" i="1"/>
  <c r="E1681" i="1"/>
  <c r="H1680" i="1"/>
  <c r="E1680" i="1"/>
  <c r="H1679" i="1"/>
  <c r="E1679" i="1"/>
  <c r="H1678" i="1"/>
  <c r="E1678" i="1"/>
  <c r="H1677" i="1"/>
  <c r="E1677" i="1"/>
  <c r="H1676" i="1"/>
  <c r="E1676" i="1"/>
  <c r="H1675" i="1"/>
  <c r="E1675" i="1"/>
  <c r="H1674" i="1"/>
  <c r="E1674" i="1"/>
  <c r="H1673" i="1"/>
  <c r="E1673" i="1"/>
  <c r="H1672" i="1"/>
  <c r="E1672" i="1"/>
  <c r="H1671" i="1"/>
  <c r="E1671" i="1"/>
  <c r="H1670" i="1"/>
  <c r="E1670" i="1"/>
  <c r="H1669" i="1"/>
  <c r="E1669" i="1"/>
  <c r="H1668" i="1"/>
  <c r="E1668" i="1"/>
  <c r="H1667" i="1"/>
  <c r="E1667" i="1"/>
  <c r="H1666" i="1"/>
  <c r="E1666" i="1"/>
  <c r="H1665" i="1"/>
  <c r="E1665" i="1"/>
  <c r="H1664" i="1"/>
  <c r="E1664" i="1"/>
  <c r="H1663" i="1"/>
  <c r="E1663" i="1"/>
  <c r="H1662" i="1"/>
  <c r="E1662" i="1"/>
  <c r="H1661" i="1"/>
  <c r="E1661" i="1"/>
  <c r="H1660" i="1"/>
  <c r="E1660" i="1"/>
  <c r="H1659" i="1"/>
  <c r="E1659" i="1"/>
  <c r="H1658" i="1"/>
  <c r="E1658" i="1"/>
  <c r="H1657" i="1"/>
  <c r="E1657" i="1"/>
  <c r="H1656" i="1"/>
  <c r="E1656" i="1"/>
  <c r="H1655" i="1"/>
  <c r="E1655" i="1"/>
  <c r="H1654" i="1"/>
  <c r="E1654" i="1"/>
  <c r="H1653" i="1"/>
  <c r="E1653" i="1"/>
  <c r="H1652" i="1"/>
  <c r="E1652" i="1"/>
  <c r="H1651" i="1"/>
  <c r="E1651" i="1"/>
  <c r="H1648" i="1"/>
  <c r="E1648" i="1"/>
  <c r="H1647" i="1"/>
  <c r="E1647" i="1"/>
  <c r="H1645" i="1"/>
  <c r="D1645" i="1"/>
  <c r="C1645" i="1"/>
  <c r="H1644" i="1"/>
  <c r="E1644" i="1"/>
  <c r="H1643" i="1"/>
  <c r="E1643" i="1"/>
  <c r="H1641" i="1"/>
  <c r="C1641" i="1"/>
  <c r="E1641" i="1" s="1"/>
  <c r="H1640" i="1"/>
  <c r="E1640" i="1"/>
  <c r="H1638" i="1"/>
  <c r="C1638" i="1"/>
  <c r="E1638" i="1" s="1"/>
  <c r="H1637" i="1"/>
  <c r="E1637" i="1"/>
  <c r="G1635" i="1"/>
  <c r="G1839" i="1" s="1"/>
  <c r="F1635" i="1"/>
  <c r="F1839" i="1" s="1"/>
  <c r="D1635" i="1"/>
  <c r="C1635" i="1"/>
  <c r="H1634" i="1"/>
  <c r="E1634" i="1"/>
  <c r="H1633" i="1"/>
  <c r="E1633" i="1"/>
  <c r="H1632" i="1"/>
  <c r="E1632" i="1"/>
  <c r="H1630" i="1"/>
  <c r="D1630" i="1"/>
  <c r="C1630" i="1"/>
  <c r="H1629" i="1"/>
  <c r="E1629" i="1"/>
  <c r="H1628" i="1"/>
  <c r="E1628" i="1"/>
  <c r="H1627" i="1"/>
  <c r="H1626" i="1"/>
  <c r="H1625" i="1"/>
  <c r="E1625" i="1"/>
  <c r="H1624" i="1"/>
  <c r="E1624" i="1"/>
  <c r="G1619" i="1"/>
  <c r="F1619" i="1"/>
  <c r="D1619" i="1"/>
  <c r="C1619" i="1"/>
  <c r="H1618" i="1"/>
  <c r="H1619" i="1" s="1"/>
  <c r="E1618" i="1"/>
  <c r="E1619" i="1" s="1"/>
  <c r="G1612" i="1"/>
  <c r="F1612" i="1"/>
  <c r="D1612" i="1"/>
  <c r="C1612" i="1"/>
  <c r="H1611" i="1"/>
  <c r="H1610" i="1"/>
  <c r="E1610" i="1"/>
  <c r="H1609" i="1"/>
  <c r="E1609" i="1"/>
  <c r="H1608" i="1"/>
  <c r="E1608" i="1"/>
  <c r="H1607" i="1"/>
  <c r="E1607" i="1"/>
  <c r="H1606" i="1"/>
  <c r="E1606" i="1"/>
  <c r="H1605" i="1"/>
  <c r="E1605" i="1"/>
  <c r="H1604" i="1"/>
  <c r="E1604" i="1"/>
  <c r="H1603" i="1"/>
  <c r="E1603" i="1"/>
  <c r="H1602" i="1"/>
  <c r="E1602" i="1"/>
  <c r="H1601" i="1"/>
  <c r="E1601" i="1"/>
  <c r="H1600" i="1"/>
  <c r="E1600" i="1"/>
  <c r="H1599" i="1"/>
  <c r="E1599" i="1"/>
  <c r="H1598" i="1"/>
  <c r="E1598" i="1"/>
  <c r="H1597" i="1"/>
  <c r="E1597" i="1"/>
  <c r="H1596" i="1"/>
  <c r="E1596" i="1"/>
  <c r="H1595" i="1"/>
  <c r="E1595" i="1"/>
  <c r="H1594" i="1"/>
  <c r="E1594" i="1"/>
  <c r="H1593" i="1"/>
  <c r="E1593" i="1"/>
  <c r="H1592" i="1"/>
  <c r="E1592" i="1"/>
  <c r="H1591" i="1"/>
  <c r="E1591" i="1"/>
  <c r="H1589" i="1"/>
  <c r="E1589" i="1"/>
  <c r="H1588" i="1"/>
  <c r="E1588" i="1"/>
  <c r="H1587" i="1"/>
  <c r="E1587" i="1"/>
  <c r="H1586" i="1"/>
  <c r="E1586" i="1"/>
  <c r="H1585" i="1"/>
  <c r="E1585" i="1"/>
  <c r="H1584" i="1"/>
  <c r="E1584" i="1"/>
  <c r="H1583" i="1"/>
  <c r="E1583" i="1"/>
  <c r="H1582" i="1"/>
  <c r="E1582" i="1"/>
  <c r="H1581" i="1"/>
  <c r="E1581" i="1"/>
  <c r="H1580" i="1"/>
  <c r="E1580" i="1"/>
  <c r="H1579" i="1"/>
  <c r="E1579" i="1"/>
  <c r="G1577" i="1"/>
  <c r="F1577" i="1"/>
  <c r="D1577" i="1"/>
  <c r="C1577" i="1"/>
  <c r="H1576" i="1"/>
  <c r="H1575" i="1"/>
  <c r="H1574" i="1"/>
  <c r="E1574" i="1"/>
  <c r="H1573" i="1"/>
  <c r="E1573" i="1"/>
  <c r="H1572" i="1"/>
  <c r="E1572" i="1"/>
  <c r="G1570" i="1"/>
  <c r="F1570" i="1"/>
  <c r="D1570" i="1"/>
  <c r="C1570" i="1"/>
  <c r="H1569" i="1"/>
  <c r="H1570" i="1" s="1"/>
  <c r="E1569" i="1"/>
  <c r="E1570" i="1" s="1"/>
  <c r="G1567" i="1"/>
  <c r="F1567" i="1"/>
  <c r="D1567" i="1"/>
  <c r="C1567" i="1"/>
  <c r="H1566" i="1"/>
  <c r="H1567" i="1" s="1"/>
  <c r="E1566" i="1"/>
  <c r="E1567" i="1" s="1"/>
  <c r="G1564" i="1"/>
  <c r="F1564" i="1"/>
  <c r="D1564" i="1"/>
  <c r="C1564" i="1"/>
  <c r="H1563" i="1"/>
  <c r="H1564" i="1" s="1"/>
  <c r="E1563" i="1"/>
  <c r="E1564" i="1" s="1"/>
  <c r="G1561" i="1"/>
  <c r="F1561" i="1"/>
  <c r="D1561" i="1"/>
  <c r="C1561" i="1"/>
  <c r="H1560" i="1"/>
  <c r="E1560" i="1"/>
  <c r="H1559" i="1"/>
  <c r="E1559" i="1"/>
  <c r="H1558" i="1"/>
  <c r="E1558" i="1"/>
  <c r="H1557" i="1"/>
  <c r="E1557" i="1"/>
  <c r="H1556" i="1"/>
  <c r="E1556" i="1"/>
  <c r="G1554" i="1"/>
  <c r="F1554" i="1"/>
  <c r="D1554" i="1"/>
  <c r="C1554" i="1"/>
  <c r="H1553" i="1"/>
  <c r="E1553" i="1"/>
  <c r="H1552" i="1"/>
  <c r="E1552" i="1"/>
  <c r="G1550" i="1"/>
  <c r="F1550" i="1"/>
  <c r="D1550" i="1"/>
  <c r="C1550" i="1"/>
  <c r="H1549" i="1"/>
  <c r="E1549" i="1"/>
  <c r="E1550" i="1" s="1"/>
  <c r="H1547" i="1"/>
  <c r="H1546" i="1"/>
  <c r="H1544" i="1"/>
  <c r="C1544" i="1"/>
  <c r="E1544" i="1" s="1"/>
  <c r="H1543" i="1"/>
  <c r="E1543" i="1"/>
  <c r="H1541" i="1"/>
  <c r="C1541" i="1"/>
  <c r="E1541" i="1" s="1"/>
  <c r="H1540" i="1"/>
  <c r="E1540" i="1"/>
  <c r="H1539" i="1"/>
  <c r="G1537" i="1"/>
  <c r="F1537" i="1"/>
  <c r="D1537" i="1"/>
  <c r="C1537" i="1"/>
  <c r="H1536" i="1"/>
  <c r="H1537" i="1" s="1"/>
  <c r="E1536" i="1"/>
  <c r="E1537" i="1" s="1"/>
  <c r="H1531" i="1"/>
  <c r="C1531" i="1"/>
  <c r="E1531" i="1" s="1"/>
  <c r="H1530" i="1"/>
  <c r="E1530" i="1"/>
  <c r="H1528" i="1"/>
  <c r="C1528" i="1"/>
  <c r="E1528" i="1" s="1"/>
  <c r="H1527" i="1"/>
  <c r="E1527" i="1"/>
  <c r="H1525" i="1"/>
  <c r="C1525" i="1"/>
  <c r="E1525" i="1" s="1"/>
  <c r="H1524" i="1"/>
  <c r="E1524" i="1"/>
  <c r="G1522" i="1"/>
  <c r="F1522" i="1"/>
  <c r="D1522" i="1"/>
  <c r="C1522" i="1"/>
  <c r="H1521" i="1"/>
  <c r="E1521" i="1"/>
  <c r="H1520" i="1"/>
  <c r="E1520" i="1"/>
  <c r="H1519" i="1"/>
  <c r="E1519" i="1"/>
  <c r="H1518" i="1"/>
  <c r="E1518" i="1"/>
  <c r="H1516" i="1"/>
  <c r="E1516" i="1"/>
  <c r="H1514" i="1"/>
  <c r="C1514" i="1"/>
  <c r="E1514" i="1" s="1"/>
  <c r="H1513" i="1"/>
  <c r="E1513" i="1"/>
  <c r="H1512" i="1"/>
  <c r="E1512" i="1"/>
  <c r="H1511" i="1"/>
  <c r="E1511" i="1"/>
  <c r="H1509" i="1"/>
  <c r="E1509" i="1"/>
  <c r="H1508" i="1"/>
  <c r="E1508" i="1"/>
  <c r="H1507" i="1"/>
  <c r="E1507" i="1"/>
  <c r="H1506" i="1"/>
  <c r="E1506" i="1"/>
  <c r="H1505" i="1"/>
  <c r="E1505" i="1"/>
  <c r="H1504" i="1"/>
  <c r="E1504" i="1"/>
  <c r="H1503" i="1"/>
  <c r="H1502" i="1"/>
  <c r="H1501" i="1"/>
  <c r="E1501" i="1"/>
  <c r="H1500" i="1"/>
  <c r="E1500" i="1"/>
  <c r="H1499" i="1"/>
  <c r="E1499" i="1"/>
  <c r="H1496" i="1"/>
  <c r="H1495" i="1"/>
  <c r="G1491" i="1"/>
  <c r="F1491" i="1"/>
  <c r="H1490" i="1"/>
  <c r="C1490" i="1"/>
  <c r="H1489" i="1"/>
  <c r="E1489" i="1"/>
  <c r="H1486" i="1"/>
  <c r="D1486" i="1"/>
  <c r="C1486" i="1"/>
  <c r="H1485" i="1"/>
  <c r="E1485" i="1"/>
  <c r="E1486" i="1" s="1"/>
  <c r="H1483" i="1"/>
  <c r="D1483" i="1"/>
  <c r="C1483" i="1"/>
  <c r="H1482" i="1"/>
  <c r="H1481" i="1"/>
  <c r="E1481" i="1"/>
  <c r="H1480" i="1"/>
  <c r="E1480" i="1"/>
  <c r="H1478" i="1"/>
  <c r="D1478" i="1"/>
  <c r="C1478" i="1"/>
  <c r="H1477" i="1"/>
  <c r="E1477" i="1"/>
  <c r="H1476" i="1"/>
  <c r="E1476" i="1"/>
  <c r="H1475" i="1"/>
  <c r="E1475" i="1"/>
  <c r="H1474" i="1"/>
  <c r="E1474" i="1"/>
  <c r="H1473" i="1"/>
  <c r="E1473" i="1"/>
  <c r="H1472" i="1"/>
  <c r="E1472" i="1"/>
  <c r="H1471" i="1"/>
  <c r="E1471" i="1"/>
  <c r="H1470" i="1"/>
  <c r="H1469" i="1"/>
  <c r="H1467" i="1"/>
  <c r="D1467" i="1"/>
  <c r="C1467" i="1"/>
  <c r="H1466" i="1"/>
  <c r="E1466" i="1"/>
  <c r="H1465" i="1"/>
  <c r="E1465" i="1"/>
  <c r="H1464" i="1"/>
  <c r="E1464" i="1"/>
  <c r="H1463" i="1"/>
  <c r="E1463" i="1"/>
  <c r="H1461" i="1"/>
  <c r="H1460" i="1"/>
  <c r="D1458" i="1"/>
  <c r="C1458" i="1"/>
  <c r="E1457" i="1"/>
  <c r="H1456" i="1"/>
  <c r="E1456" i="1"/>
  <c r="H1455" i="1"/>
  <c r="E1455" i="1"/>
  <c r="H1454" i="1"/>
  <c r="E1454" i="1"/>
  <c r="H1453" i="1"/>
  <c r="E1453" i="1"/>
  <c r="H1452" i="1"/>
  <c r="E1452" i="1"/>
  <c r="H1451" i="1"/>
  <c r="E1451" i="1"/>
  <c r="H1450" i="1"/>
  <c r="E1450" i="1"/>
  <c r="E1449" i="1"/>
  <c r="H1444" i="1"/>
  <c r="C1444" i="1"/>
  <c r="E1444" i="1" s="1"/>
  <c r="H1443" i="1"/>
  <c r="E1443" i="1"/>
  <c r="H1442" i="1"/>
  <c r="H1440" i="1"/>
  <c r="C1440" i="1"/>
  <c r="E1440" i="1" s="1"/>
  <c r="H1439" i="1"/>
  <c r="E1439" i="1"/>
  <c r="H1437" i="1"/>
  <c r="C1437" i="1"/>
  <c r="E1437" i="1" s="1"/>
  <c r="H1436" i="1"/>
  <c r="E1436" i="1"/>
  <c r="H1434" i="1"/>
  <c r="C1434" i="1"/>
  <c r="E1434" i="1" s="1"/>
  <c r="H1433" i="1"/>
  <c r="E1433" i="1"/>
  <c r="H1432" i="1"/>
  <c r="H1430" i="1"/>
  <c r="H1429" i="1"/>
  <c r="H1427" i="1"/>
  <c r="D1427" i="1"/>
  <c r="C1427" i="1"/>
  <c r="H1426" i="1"/>
  <c r="H1425" i="1"/>
  <c r="H1424" i="1"/>
  <c r="E1424" i="1"/>
  <c r="H1423" i="1"/>
  <c r="E1423" i="1"/>
  <c r="H1422" i="1"/>
  <c r="E1422" i="1"/>
  <c r="H1421" i="1"/>
  <c r="E1421" i="1"/>
  <c r="H1420" i="1"/>
  <c r="E1420" i="1"/>
  <c r="H1419" i="1"/>
  <c r="E1419" i="1"/>
  <c r="H1418" i="1"/>
  <c r="E1418" i="1"/>
  <c r="H1413" i="1"/>
  <c r="C1413" i="1"/>
  <c r="E1413" i="1" s="1"/>
  <c r="H1412" i="1"/>
  <c r="E1412" i="1"/>
  <c r="H1411" i="1"/>
  <c r="H1410" i="1"/>
  <c r="C1410" i="1"/>
  <c r="E1410" i="1" s="1"/>
  <c r="H1409" i="1"/>
  <c r="E1409" i="1"/>
  <c r="H1408" i="1"/>
  <c r="H1407" i="1"/>
  <c r="C1407" i="1"/>
  <c r="E1407" i="1" s="1"/>
  <c r="H1406" i="1"/>
  <c r="E1406" i="1"/>
  <c r="H1405" i="1"/>
  <c r="H1404" i="1"/>
  <c r="C1404" i="1"/>
  <c r="E1404" i="1" s="1"/>
  <c r="H1403" i="1"/>
  <c r="E1403" i="1"/>
  <c r="H1401" i="1"/>
  <c r="H1400" i="1"/>
  <c r="H1398" i="1"/>
  <c r="D1398" i="1"/>
  <c r="C1398" i="1"/>
  <c r="H1397" i="1"/>
  <c r="E1397" i="1"/>
  <c r="H1396" i="1"/>
  <c r="E1396" i="1"/>
  <c r="H1394" i="1"/>
  <c r="D1394" i="1"/>
  <c r="C1394" i="1"/>
  <c r="H1393" i="1"/>
  <c r="H1392" i="1"/>
  <c r="H1391" i="1"/>
  <c r="E1391" i="1"/>
  <c r="H1390" i="1"/>
  <c r="E1390" i="1"/>
  <c r="H1389" i="1"/>
  <c r="E1389" i="1"/>
  <c r="H1388" i="1"/>
  <c r="E1388" i="1"/>
  <c r="H1387" i="1"/>
  <c r="E1387" i="1"/>
  <c r="H1386" i="1"/>
  <c r="E1386" i="1"/>
  <c r="H1385" i="1"/>
  <c r="E1385" i="1"/>
  <c r="H1384" i="1"/>
  <c r="E1384" i="1"/>
  <c r="H1382" i="1"/>
  <c r="C1382" i="1"/>
  <c r="E1382" i="1" s="1"/>
  <c r="H1381" i="1"/>
  <c r="E1381" i="1"/>
  <c r="H1379" i="1"/>
  <c r="C1379" i="1"/>
  <c r="E1379" i="1" s="1"/>
  <c r="H1378" i="1"/>
  <c r="E1378" i="1"/>
  <c r="H1377" i="1"/>
  <c r="H1376" i="1"/>
  <c r="C1376" i="1"/>
  <c r="E1376" i="1" s="1"/>
  <c r="H1375" i="1"/>
  <c r="E1375" i="1"/>
  <c r="H1374" i="1"/>
  <c r="E1374" i="1"/>
  <c r="H1373" i="1"/>
  <c r="H1372" i="1"/>
  <c r="D1372" i="1"/>
  <c r="C1372" i="1"/>
  <c r="H1371" i="1"/>
  <c r="E1371" i="1"/>
  <c r="H1370" i="1"/>
  <c r="E1370" i="1"/>
  <c r="H1369" i="1"/>
  <c r="H1368" i="1"/>
  <c r="H1367" i="1"/>
  <c r="H1365" i="1"/>
  <c r="G1363" i="1"/>
  <c r="F1363" i="1"/>
  <c r="H1362" i="1"/>
  <c r="H1361" i="1"/>
  <c r="H1360" i="1"/>
  <c r="H1359" i="1"/>
  <c r="C1359" i="1"/>
  <c r="H1358" i="1"/>
  <c r="E1358" i="1"/>
  <c r="H1357" i="1"/>
  <c r="H1356" i="1"/>
  <c r="C1356" i="1"/>
  <c r="E1356" i="1" s="1"/>
  <c r="H1355" i="1"/>
  <c r="E1355" i="1"/>
  <c r="H1354" i="1"/>
  <c r="H1353" i="1"/>
  <c r="D1353" i="1"/>
  <c r="D1363" i="1" s="1"/>
  <c r="C1353" i="1"/>
  <c r="H1352" i="1"/>
  <c r="H1351" i="1"/>
  <c r="H1349" i="1"/>
  <c r="H1348" i="1"/>
  <c r="E1348" i="1"/>
  <c r="H1347" i="1"/>
  <c r="E1347" i="1"/>
  <c r="H1346" i="1"/>
  <c r="E1346" i="1"/>
  <c r="H1345" i="1"/>
  <c r="H1344" i="1"/>
  <c r="E1344" i="1"/>
  <c r="H1343" i="1"/>
  <c r="E1343" i="1"/>
  <c r="H1342" i="1"/>
  <c r="E1342" i="1"/>
  <c r="H1341" i="1"/>
  <c r="E1341" i="1"/>
  <c r="H1340" i="1"/>
  <c r="E1340" i="1"/>
  <c r="H1339" i="1"/>
  <c r="E1339" i="1"/>
  <c r="H1338" i="1"/>
  <c r="E1338" i="1"/>
  <c r="H1337" i="1"/>
  <c r="E1337" i="1"/>
  <c r="H1336" i="1"/>
  <c r="H1335" i="1"/>
  <c r="H1334" i="1"/>
  <c r="H1333" i="1"/>
  <c r="H1332" i="1"/>
  <c r="E1332" i="1"/>
  <c r="H1331" i="1"/>
  <c r="E1331" i="1"/>
  <c r="H1330" i="1"/>
  <c r="H1329" i="1"/>
  <c r="C1329" i="1"/>
  <c r="E1329" i="1" s="1"/>
  <c r="H1328" i="1"/>
  <c r="E1328" i="1"/>
  <c r="F1323" i="1"/>
  <c r="F1324" i="1" s="1"/>
  <c r="D1323" i="1"/>
  <c r="C1323" i="1"/>
  <c r="H1322" i="1"/>
  <c r="E1322" i="1"/>
  <c r="H1321" i="1"/>
  <c r="E1321" i="1"/>
  <c r="H1320" i="1"/>
  <c r="H1319" i="1"/>
  <c r="D1319" i="1"/>
  <c r="C1319" i="1"/>
  <c r="H1318" i="1"/>
  <c r="H1317" i="1"/>
  <c r="H1316" i="1"/>
  <c r="E1316" i="1"/>
  <c r="H1315" i="1"/>
  <c r="E1315" i="1"/>
  <c r="H1314" i="1"/>
  <c r="E1314" i="1"/>
  <c r="H1313" i="1"/>
  <c r="E1313" i="1"/>
  <c r="H1312" i="1"/>
  <c r="E1312" i="1"/>
  <c r="H1311" i="1"/>
  <c r="E1311" i="1"/>
  <c r="H1310" i="1"/>
  <c r="E1310" i="1"/>
  <c r="H1309" i="1"/>
  <c r="H1308" i="1"/>
  <c r="C1308" i="1"/>
  <c r="E1308" i="1" s="1"/>
  <c r="H1307" i="1"/>
  <c r="E1307" i="1"/>
  <c r="H1306" i="1"/>
  <c r="C1305" i="1"/>
  <c r="E1305" i="1" s="1"/>
  <c r="E1304" i="1"/>
  <c r="H1302" i="1"/>
  <c r="C1302" i="1"/>
  <c r="E1302" i="1" s="1"/>
  <c r="H1301" i="1"/>
  <c r="E1301" i="1"/>
  <c r="H1300" i="1"/>
  <c r="E1300" i="1"/>
  <c r="H1299" i="1"/>
  <c r="E1299" i="1"/>
  <c r="H1298" i="1"/>
  <c r="E1298" i="1"/>
  <c r="H1297" i="1"/>
  <c r="E1297" i="1"/>
  <c r="H1296" i="1"/>
  <c r="E1296" i="1"/>
  <c r="H1295" i="1"/>
  <c r="E1295" i="1"/>
  <c r="H1294" i="1"/>
  <c r="H1293" i="1"/>
  <c r="C1293" i="1"/>
  <c r="E1293" i="1" s="1"/>
  <c r="H1292" i="1"/>
  <c r="E1292" i="1"/>
  <c r="H1291" i="1"/>
  <c r="E1291" i="1"/>
  <c r="H1290" i="1"/>
  <c r="E1290" i="1"/>
  <c r="H1289" i="1"/>
  <c r="H1288" i="1"/>
  <c r="D1288" i="1"/>
  <c r="C1288" i="1"/>
  <c r="H1287" i="1"/>
  <c r="E1287" i="1"/>
  <c r="H1286" i="1"/>
  <c r="E1286" i="1"/>
  <c r="H1285" i="1"/>
  <c r="E1285" i="1"/>
  <c r="H1284" i="1"/>
  <c r="E1284" i="1"/>
  <c r="H1283" i="1"/>
  <c r="E1283" i="1"/>
  <c r="H1282" i="1"/>
  <c r="H1281" i="1"/>
  <c r="C1281" i="1"/>
  <c r="E1281" i="1" s="1"/>
  <c r="H1280" i="1"/>
  <c r="E1280" i="1"/>
  <c r="H1279" i="1"/>
  <c r="H1278" i="1"/>
  <c r="E1278" i="1"/>
  <c r="H1276" i="1"/>
  <c r="D1276" i="1"/>
  <c r="E1276" i="1" s="1"/>
  <c r="C1276" i="1"/>
  <c r="H1275" i="1"/>
  <c r="E1275" i="1"/>
  <c r="H1273" i="1"/>
  <c r="H1272" i="1"/>
  <c r="H1270" i="1"/>
  <c r="C1270" i="1"/>
  <c r="E1270" i="1" s="1"/>
  <c r="H1269" i="1"/>
  <c r="E1269" i="1"/>
  <c r="H1268" i="1"/>
  <c r="E1268" i="1"/>
  <c r="H1267" i="1"/>
  <c r="E1267" i="1"/>
  <c r="H1266" i="1"/>
  <c r="E1266" i="1"/>
  <c r="H1265" i="1"/>
  <c r="E1265" i="1"/>
  <c r="H1264" i="1"/>
  <c r="E1264" i="1"/>
  <c r="H1263" i="1"/>
  <c r="E1263" i="1"/>
  <c r="H1262" i="1"/>
  <c r="E1262" i="1"/>
  <c r="H1261" i="1"/>
  <c r="E1261" i="1"/>
  <c r="H1260" i="1"/>
  <c r="E1260" i="1"/>
  <c r="H1259" i="1"/>
  <c r="E1259" i="1"/>
  <c r="H1257" i="1"/>
  <c r="E1257" i="1"/>
  <c r="H1255" i="1"/>
  <c r="C1255" i="1"/>
  <c r="E1255" i="1" s="1"/>
  <c r="H1254" i="1"/>
  <c r="E1254" i="1"/>
  <c r="H1252" i="1"/>
  <c r="D1252" i="1"/>
  <c r="C1252" i="1"/>
  <c r="H1251" i="1"/>
  <c r="E1251" i="1"/>
  <c r="H1249" i="1"/>
  <c r="H1248" i="1"/>
  <c r="H1247" i="1"/>
  <c r="H1245" i="1"/>
  <c r="C1245" i="1"/>
  <c r="H1244" i="1"/>
  <c r="D1244" i="1"/>
  <c r="D1245" i="1" s="1"/>
  <c r="H1243" i="1"/>
  <c r="E1243" i="1"/>
  <c r="H1242" i="1"/>
  <c r="E1242" i="1"/>
  <c r="H1241" i="1"/>
  <c r="E1241" i="1"/>
  <c r="H1240" i="1"/>
  <c r="E1240" i="1"/>
  <c r="H1239" i="1"/>
  <c r="E1239" i="1"/>
  <c r="H1238" i="1"/>
  <c r="E1238" i="1"/>
  <c r="H1237" i="1"/>
  <c r="E1237" i="1"/>
  <c r="H1236" i="1"/>
  <c r="E1236" i="1"/>
  <c r="H1235" i="1"/>
  <c r="E1235" i="1"/>
  <c r="H1234" i="1"/>
  <c r="E1234" i="1"/>
  <c r="H1233" i="1"/>
  <c r="E1233" i="1"/>
  <c r="H1232" i="1"/>
  <c r="E1232" i="1"/>
  <c r="H1231" i="1"/>
  <c r="E1231" i="1"/>
  <c r="H1230" i="1"/>
  <c r="E1230" i="1"/>
  <c r="H1229" i="1"/>
  <c r="E1229" i="1"/>
  <c r="H1228" i="1"/>
  <c r="E1228" i="1"/>
  <c r="H1227" i="1"/>
  <c r="E1227" i="1"/>
  <c r="H1226" i="1"/>
  <c r="E1226" i="1"/>
  <c r="H1225" i="1"/>
  <c r="E1225" i="1"/>
  <c r="H1224" i="1"/>
  <c r="E1224" i="1"/>
  <c r="H1223" i="1"/>
  <c r="E1223" i="1"/>
  <c r="H1222" i="1"/>
  <c r="E1222" i="1"/>
  <c r="H1221" i="1"/>
  <c r="E1221" i="1"/>
  <c r="H1220" i="1"/>
  <c r="E1220" i="1"/>
  <c r="H1219" i="1"/>
  <c r="E1219" i="1"/>
  <c r="H1218" i="1"/>
  <c r="E1218" i="1"/>
  <c r="H1217" i="1"/>
  <c r="E1217" i="1"/>
  <c r="H1216" i="1"/>
  <c r="E1216" i="1"/>
  <c r="H1215" i="1"/>
  <c r="E1215" i="1"/>
  <c r="H1214" i="1"/>
  <c r="E1214" i="1"/>
  <c r="H1213" i="1"/>
  <c r="E1213" i="1"/>
  <c r="H1212" i="1"/>
  <c r="E1212" i="1"/>
  <c r="H1211" i="1"/>
  <c r="E1211" i="1"/>
  <c r="H1210" i="1"/>
  <c r="E1210" i="1"/>
  <c r="H1209" i="1"/>
  <c r="E1209" i="1"/>
  <c r="H1208" i="1"/>
  <c r="E1208" i="1"/>
  <c r="H1207" i="1"/>
  <c r="E1207" i="1"/>
  <c r="H1206" i="1"/>
  <c r="E1206" i="1"/>
  <c r="H1205" i="1"/>
  <c r="E1205" i="1"/>
  <c r="H1204" i="1"/>
  <c r="E1204" i="1"/>
  <c r="H1203" i="1"/>
  <c r="E1203" i="1"/>
  <c r="H1201" i="1"/>
  <c r="C1201" i="1"/>
  <c r="E1201" i="1" s="1"/>
  <c r="H1200" i="1"/>
  <c r="E1200" i="1"/>
  <c r="H1199" i="1"/>
  <c r="E1199" i="1"/>
  <c r="H1198" i="1"/>
  <c r="E1198" i="1"/>
  <c r="H1197" i="1"/>
  <c r="E1197" i="1"/>
  <c r="H1196" i="1"/>
  <c r="E1196" i="1"/>
  <c r="H1195" i="1"/>
  <c r="E1195" i="1"/>
  <c r="H1194" i="1"/>
  <c r="E1194" i="1"/>
  <c r="H1193" i="1"/>
  <c r="E1193" i="1"/>
  <c r="H1191" i="1"/>
  <c r="D1191" i="1"/>
  <c r="C1191" i="1"/>
  <c r="H1190" i="1"/>
  <c r="E1190" i="1"/>
  <c r="H1189" i="1"/>
  <c r="E1189" i="1"/>
  <c r="H1188" i="1"/>
  <c r="E1188" i="1"/>
  <c r="D1186" i="1"/>
  <c r="C1186" i="1"/>
  <c r="H1185" i="1"/>
  <c r="H1184" i="1"/>
  <c r="H1183" i="1"/>
  <c r="H1182" i="1"/>
  <c r="H1180" i="1"/>
  <c r="H1179" i="1"/>
  <c r="H1178" i="1"/>
  <c r="H1177" i="1"/>
  <c r="H1176" i="1"/>
  <c r="H1175" i="1"/>
  <c r="H1174" i="1"/>
  <c r="H1173" i="1"/>
  <c r="H1172" i="1"/>
  <c r="H1171" i="1"/>
  <c r="E1171" i="1"/>
  <c r="H1170" i="1"/>
  <c r="E1170" i="1"/>
  <c r="H1169" i="1"/>
  <c r="E1169" i="1"/>
  <c r="H1168" i="1"/>
  <c r="E1168" i="1"/>
  <c r="H1167" i="1"/>
  <c r="E1167" i="1"/>
  <c r="H1166" i="1"/>
  <c r="E1166" i="1"/>
  <c r="H1165" i="1"/>
  <c r="E1165" i="1"/>
  <c r="H1164" i="1"/>
  <c r="E1164" i="1"/>
  <c r="H1162" i="1"/>
  <c r="E1162" i="1"/>
  <c r="H1161" i="1"/>
  <c r="E1161" i="1"/>
  <c r="H1160" i="1"/>
  <c r="E1160" i="1"/>
  <c r="H1159" i="1"/>
  <c r="E1159" i="1"/>
  <c r="H1158" i="1"/>
  <c r="E1158" i="1"/>
  <c r="H1157" i="1"/>
  <c r="E1157" i="1"/>
  <c r="H1156" i="1"/>
  <c r="E1156" i="1"/>
  <c r="H1155" i="1"/>
  <c r="E1155" i="1"/>
  <c r="H1154" i="1"/>
  <c r="E1154" i="1"/>
  <c r="H1153" i="1"/>
  <c r="E1153" i="1"/>
  <c r="H1152" i="1"/>
  <c r="E1152" i="1"/>
  <c r="H1151" i="1"/>
  <c r="E1151" i="1"/>
  <c r="H1150" i="1"/>
  <c r="E1150" i="1"/>
  <c r="H1149" i="1"/>
  <c r="E1149" i="1"/>
  <c r="H1147" i="1"/>
  <c r="E1147" i="1"/>
  <c r="H1146" i="1"/>
  <c r="E1146" i="1"/>
  <c r="H1145" i="1"/>
  <c r="E1145" i="1"/>
  <c r="H1144" i="1"/>
  <c r="E1144" i="1"/>
  <c r="H1143" i="1"/>
  <c r="E1143" i="1"/>
  <c r="H1142" i="1"/>
  <c r="E1142" i="1"/>
  <c r="H1141" i="1"/>
  <c r="E1141" i="1"/>
  <c r="H1140" i="1"/>
  <c r="E1140" i="1"/>
  <c r="H1139" i="1"/>
  <c r="E1139" i="1"/>
  <c r="H1138" i="1"/>
  <c r="E1138" i="1"/>
  <c r="H1137" i="1"/>
  <c r="E1137" i="1"/>
  <c r="H1136" i="1"/>
  <c r="E1136" i="1"/>
  <c r="H1135" i="1"/>
  <c r="E1135" i="1"/>
  <c r="H1134" i="1"/>
  <c r="E1134" i="1"/>
  <c r="H1133" i="1"/>
  <c r="E1133" i="1"/>
  <c r="H1132" i="1"/>
  <c r="E1132" i="1"/>
  <c r="H1131" i="1"/>
  <c r="E1131" i="1"/>
  <c r="H1130" i="1"/>
  <c r="E1130" i="1"/>
  <c r="H1129" i="1"/>
  <c r="E1129" i="1"/>
  <c r="H1128" i="1"/>
  <c r="E1128" i="1"/>
  <c r="H1127" i="1"/>
  <c r="E1127" i="1"/>
  <c r="H1126" i="1"/>
  <c r="E1126" i="1"/>
  <c r="H1125" i="1"/>
  <c r="E1125" i="1"/>
  <c r="H1124" i="1"/>
  <c r="E1124" i="1"/>
  <c r="H1123" i="1"/>
  <c r="E1123" i="1"/>
  <c r="H1122" i="1"/>
  <c r="E1122" i="1"/>
  <c r="H1121" i="1"/>
  <c r="E1121" i="1"/>
  <c r="H1120" i="1"/>
  <c r="E1120" i="1"/>
  <c r="H1115" i="1"/>
  <c r="E1115" i="1"/>
  <c r="H1113" i="1"/>
  <c r="E1113" i="1"/>
  <c r="H1112" i="1"/>
  <c r="E1112" i="1"/>
  <c r="H1111" i="1"/>
  <c r="E1111" i="1"/>
  <c r="H1110" i="1"/>
  <c r="E1110" i="1"/>
  <c r="H1109" i="1"/>
  <c r="E1109" i="1"/>
  <c r="H1108" i="1"/>
  <c r="E1108" i="1"/>
  <c r="H1107" i="1"/>
  <c r="E1107" i="1"/>
  <c r="H1106" i="1"/>
  <c r="E1106" i="1"/>
  <c r="H1105" i="1"/>
  <c r="E1105" i="1"/>
  <c r="H1104" i="1"/>
  <c r="E1104" i="1"/>
  <c r="H1103" i="1"/>
  <c r="E1103" i="1"/>
  <c r="H1102" i="1"/>
  <c r="E1102" i="1"/>
  <c r="H1101" i="1"/>
  <c r="E1101" i="1"/>
  <c r="H1100" i="1"/>
  <c r="E1100" i="1"/>
  <c r="H1099" i="1"/>
  <c r="E1099" i="1"/>
  <c r="H1098" i="1"/>
  <c r="E1098" i="1"/>
  <c r="H1097" i="1"/>
  <c r="E1097" i="1"/>
  <c r="H1096" i="1"/>
  <c r="E1096" i="1"/>
  <c r="H1095" i="1"/>
  <c r="E1095" i="1"/>
  <c r="H1094" i="1"/>
  <c r="E1094" i="1"/>
  <c r="H1093" i="1"/>
  <c r="E1093" i="1"/>
  <c r="H1092" i="1"/>
  <c r="E1092" i="1"/>
  <c r="H1091" i="1"/>
  <c r="E1091" i="1"/>
  <c r="H1090" i="1"/>
  <c r="E1090" i="1"/>
  <c r="H1089" i="1"/>
  <c r="E1089" i="1"/>
  <c r="H1088" i="1"/>
  <c r="E1088" i="1"/>
  <c r="H1087" i="1"/>
  <c r="E1087" i="1"/>
  <c r="H1086" i="1"/>
  <c r="E1086" i="1"/>
  <c r="H1085" i="1"/>
  <c r="E1085" i="1"/>
  <c r="H1084" i="1"/>
  <c r="E1084" i="1"/>
  <c r="H1083" i="1"/>
  <c r="E1083" i="1"/>
  <c r="H1082" i="1"/>
  <c r="E1082" i="1"/>
  <c r="H1081" i="1"/>
  <c r="E1081" i="1"/>
  <c r="H1080" i="1"/>
  <c r="E1080" i="1"/>
  <c r="H1079" i="1"/>
  <c r="E1079" i="1"/>
  <c r="H1078" i="1"/>
  <c r="E1078" i="1"/>
  <c r="H1077" i="1"/>
  <c r="E1077" i="1"/>
  <c r="H1076" i="1"/>
  <c r="E1076" i="1"/>
  <c r="H1075" i="1"/>
  <c r="E1075" i="1"/>
  <c r="H1074" i="1"/>
  <c r="E1074" i="1"/>
  <c r="H1073" i="1"/>
  <c r="E1073" i="1"/>
  <c r="H1072" i="1"/>
  <c r="E1072" i="1"/>
  <c r="H1070" i="1"/>
  <c r="E1070" i="1"/>
  <c r="H1069" i="1"/>
  <c r="E1069" i="1"/>
  <c r="H1068" i="1"/>
  <c r="E1068" i="1"/>
  <c r="H1067" i="1"/>
  <c r="E1067" i="1"/>
  <c r="H1066" i="1"/>
  <c r="E1066" i="1"/>
  <c r="H1065" i="1"/>
  <c r="E1065" i="1"/>
  <c r="H1064" i="1"/>
  <c r="E1064" i="1"/>
  <c r="H1063" i="1"/>
  <c r="E1063" i="1"/>
  <c r="H1062" i="1"/>
  <c r="E1062" i="1"/>
  <c r="H1061" i="1"/>
  <c r="E1061" i="1"/>
  <c r="H1060" i="1"/>
  <c r="E1060" i="1"/>
  <c r="H1059" i="1"/>
  <c r="E1059" i="1"/>
  <c r="H1058" i="1"/>
  <c r="E1058" i="1"/>
  <c r="H1057" i="1"/>
  <c r="E1057" i="1"/>
  <c r="H1056" i="1"/>
  <c r="E1056" i="1"/>
  <c r="H1055" i="1"/>
  <c r="E1055" i="1"/>
  <c r="H1054" i="1"/>
  <c r="E1054" i="1"/>
  <c r="H1053" i="1"/>
  <c r="E1053" i="1"/>
  <c r="H1052" i="1"/>
  <c r="E1052" i="1"/>
  <c r="H1051" i="1"/>
  <c r="E1051" i="1"/>
  <c r="H1050" i="1"/>
  <c r="E1050" i="1"/>
  <c r="H1049" i="1"/>
  <c r="E1049" i="1"/>
  <c r="H1048" i="1"/>
  <c r="E1048" i="1"/>
  <c r="H1047" i="1"/>
  <c r="E1047" i="1"/>
  <c r="H1046" i="1"/>
  <c r="E1046" i="1"/>
  <c r="H1045" i="1"/>
  <c r="E1045" i="1"/>
  <c r="H1044" i="1"/>
  <c r="E1044" i="1"/>
  <c r="H1043" i="1"/>
  <c r="E1043" i="1"/>
  <c r="H1042" i="1"/>
  <c r="E1042" i="1"/>
  <c r="H1037" i="1"/>
  <c r="E1037" i="1"/>
  <c r="H1036" i="1"/>
  <c r="E1036" i="1"/>
  <c r="H1035" i="1"/>
  <c r="E1035" i="1"/>
  <c r="H1034" i="1"/>
  <c r="E1034" i="1"/>
  <c r="H1033" i="1"/>
  <c r="E1033" i="1"/>
  <c r="H1032" i="1"/>
  <c r="E1032" i="1"/>
  <c r="H1031" i="1"/>
  <c r="E1031" i="1"/>
  <c r="H1030" i="1"/>
  <c r="E1030" i="1"/>
  <c r="H1029" i="1"/>
  <c r="E1029" i="1"/>
  <c r="H1028" i="1"/>
  <c r="E1028" i="1"/>
  <c r="H1027" i="1"/>
  <c r="E1027" i="1"/>
  <c r="H1026" i="1"/>
  <c r="E1026" i="1"/>
  <c r="H1025" i="1"/>
  <c r="E1025" i="1"/>
  <c r="H1024" i="1"/>
  <c r="E1024" i="1"/>
  <c r="H1023" i="1"/>
  <c r="E1023" i="1"/>
  <c r="H1022" i="1"/>
  <c r="E1022" i="1"/>
  <c r="H1021" i="1"/>
  <c r="E1021" i="1"/>
  <c r="H1020" i="1"/>
  <c r="E1020" i="1"/>
  <c r="H1019" i="1"/>
  <c r="E1019" i="1"/>
  <c r="H1018" i="1"/>
  <c r="E1018" i="1"/>
  <c r="H1017" i="1"/>
  <c r="E1017" i="1"/>
  <c r="H1016" i="1"/>
  <c r="E1016" i="1"/>
  <c r="H1015" i="1"/>
  <c r="E1015" i="1"/>
  <c r="H1014" i="1"/>
  <c r="E1014" i="1"/>
  <c r="H1013" i="1"/>
  <c r="E1013" i="1"/>
  <c r="H1012" i="1"/>
  <c r="E1012" i="1"/>
  <c r="H1011" i="1"/>
  <c r="E1011" i="1"/>
  <c r="H1010" i="1"/>
  <c r="E1010" i="1"/>
  <c r="H1009" i="1"/>
  <c r="E1009" i="1"/>
  <c r="H1008" i="1"/>
  <c r="E1008" i="1"/>
  <c r="H1007" i="1"/>
  <c r="E1007" i="1"/>
  <c r="H1006" i="1"/>
  <c r="E1006" i="1"/>
  <c r="H1005" i="1"/>
  <c r="E1005" i="1"/>
  <c r="H1004" i="1"/>
  <c r="E1004" i="1"/>
  <c r="H1003" i="1"/>
  <c r="E1003" i="1"/>
  <c r="H1002" i="1"/>
  <c r="E1002" i="1"/>
  <c r="H1001" i="1"/>
  <c r="E1001" i="1"/>
  <c r="H1000" i="1"/>
  <c r="E1000" i="1"/>
  <c r="H999" i="1"/>
  <c r="E999" i="1"/>
  <c r="H998" i="1"/>
  <c r="E998" i="1"/>
  <c r="H997" i="1"/>
  <c r="E997" i="1"/>
  <c r="H996" i="1"/>
  <c r="E996" i="1"/>
  <c r="H995" i="1"/>
  <c r="E995" i="1"/>
  <c r="H994" i="1"/>
  <c r="E994" i="1"/>
  <c r="H993" i="1"/>
  <c r="E993" i="1"/>
  <c r="H992" i="1"/>
  <c r="E992" i="1"/>
  <c r="H991" i="1"/>
  <c r="E991" i="1"/>
  <c r="H990" i="1"/>
  <c r="E990" i="1"/>
  <c r="H989" i="1"/>
  <c r="E989" i="1"/>
  <c r="H988" i="1"/>
  <c r="E988" i="1"/>
  <c r="H987" i="1"/>
  <c r="E987" i="1"/>
  <c r="H986" i="1"/>
  <c r="E986" i="1"/>
  <c r="H985" i="1"/>
  <c r="E985" i="1"/>
  <c r="H984" i="1"/>
  <c r="E984" i="1"/>
  <c r="H983" i="1"/>
  <c r="E983" i="1"/>
  <c r="H982" i="1"/>
  <c r="E982" i="1"/>
  <c r="H981" i="1"/>
  <c r="E981" i="1"/>
  <c r="H980" i="1"/>
  <c r="E980" i="1"/>
  <c r="H979" i="1"/>
  <c r="E979" i="1"/>
  <c r="H978" i="1"/>
  <c r="E978" i="1"/>
  <c r="H977" i="1"/>
  <c r="E977" i="1"/>
  <c r="H976" i="1"/>
  <c r="E976" i="1"/>
  <c r="H975" i="1"/>
  <c r="E975" i="1"/>
  <c r="H974" i="1"/>
  <c r="E974" i="1"/>
  <c r="H973" i="1"/>
  <c r="E973" i="1"/>
  <c r="H972" i="1"/>
  <c r="E972" i="1"/>
  <c r="H971" i="1"/>
  <c r="E971" i="1"/>
  <c r="H970" i="1"/>
  <c r="E970" i="1"/>
  <c r="H969" i="1"/>
  <c r="E969" i="1"/>
  <c r="H968" i="1"/>
  <c r="E968" i="1"/>
  <c r="H967" i="1"/>
  <c r="E967" i="1"/>
  <c r="H966" i="1"/>
  <c r="E966" i="1"/>
  <c r="H965" i="1"/>
  <c r="E965" i="1"/>
  <c r="H964" i="1"/>
  <c r="E964" i="1"/>
  <c r="H963" i="1"/>
  <c r="E963" i="1"/>
  <c r="H962" i="1"/>
  <c r="E962" i="1"/>
  <c r="H961" i="1"/>
  <c r="E961" i="1"/>
  <c r="H960" i="1"/>
  <c r="E960" i="1"/>
  <c r="H959" i="1"/>
  <c r="E959" i="1"/>
  <c r="H958" i="1"/>
  <c r="E958" i="1"/>
  <c r="H957" i="1"/>
  <c r="E957" i="1"/>
  <c r="H956" i="1"/>
  <c r="E956" i="1"/>
  <c r="H955" i="1"/>
  <c r="E955" i="1"/>
  <c r="H954" i="1"/>
  <c r="E954" i="1"/>
  <c r="H953" i="1"/>
  <c r="E953" i="1"/>
  <c r="H952" i="1"/>
  <c r="E952" i="1"/>
  <c r="H951" i="1"/>
  <c r="E951" i="1"/>
  <c r="H950" i="1"/>
  <c r="E950" i="1"/>
  <c r="H949" i="1"/>
  <c r="E949" i="1"/>
  <c r="H948" i="1"/>
  <c r="E948" i="1"/>
  <c r="I946" i="1"/>
  <c r="K946" i="1" s="1"/>
  <c r="H946" i="1"/>
  <c r="C946" i="1"/>
  <c r="E946" i="1" s="1"/>
  <c r="K945" i="1"/>
  <c r="H945" i="1"/>
  <c r="E945" i="1"/>
  <c r="I943" i="1"/>
  <c r="K943" i="1" s="1"/>
  <c r="H943" i="1"/>
  <c r="C943" i="1"/>
  <c r="E943" i="1" s="1"/>
  <c r="K942" i="1"/>
  <c r="H942" i="1"/>
  <c r="E942" i="1"/>
  <c r="I940" i="1"/>
  <c r="K940" i="1" s="1"/>
  <c r="H940" i="1"/>
  <c r="C940" i="1"/>
  <c r="E940" i="1" s="1"/>
  <c r="K939" i="1"/>
  <c r="H939" i="1"/>
  <c r="E939" i="1"/>
  <c r="I937" i="1"/>
  <c r="K937" i="1" s="1"/>
  <c r="H937" i="1"/>
  <c r="C937" i="1"/>
  <c r="E937" i="1" s="1"/>
  <c r="K936" i="1"/>
  <c r="H936" i="1"/>
  <c r="E936" i="1"/>
  <c r="I934" i="1"/>
  <c r="K934" i="1" s="1"/>
  <c r="H934" i="1"/>
  <c r="C934" i="1"/>
  <c r="E934" i="1" s="1"/>
  <c r="K933" i="1"/>
  <c r="H933" i="1"/>
  <c r="E933" i="1"/>
  <c r="K932" i="1"/>
  <c r="H932" i="1"/>
  <c r="E932" i="1"/>
  <c r="I930" i="1"/>
  <c r="K930" i="1" s="1"/>
  <c r="H930" i="1"/>
  <c r="C930" i="1"/>
  <c r="E930" i="1" s="1"/>
  <c r="K929" i="1"/>
  <c r="H929" i="1"/>
  <c r="E929" i="1"/>
  <c r="G925" i="1"/>
  <c r="F925" i="1"/>
  <c r="I924" i="1"/>
  <c r="H924" i="1"/>
  <c r="C924" i="1"/>
  <c r="K923" i="1"/>
  <c r="H923" i="1"/>
  <c r="E923" i="1"/>
  <c r="K922" i="1"/>
  <c r="H922" i="1"/>
  <c r="E922" i="1"/>
  <c r="J920" i="1"/>
  <c r="I920" i="1"/>
  <c r="H920" i="1"/>
  <c r="D920" i="1"/>
  <c r="C920" i="1"/>
  <c r="K919" i="1"/>
  <c r="H919" i="1"/>
  <c r="K918" i="1"/>
  <c r="H918" i="1"/>
  <c r="E918" i="1"/>
  <c r="K917" i="1"/>
  <c r="H917" i="1"/>
  <c r="E917" i="1"/>
  <c r="K916" i="1"/>
  <c r="H916" i="1"/>
  <c r="E916" i="1"/>
  <c r="K915" i="1"/>
  <c r="H915" i="1"/>
  <c r="E915" i="1"/>
  <c r="K914" i="1"/>
  <c r="H914" i="1"/>
  <c r="E914" i="1"/>
  <c r="K913" i="1"/>
  <c r="H913" i="1"/>
  <c r="E913" i="1"/>
  <c r="K912" i="1"/>
  <c r="H912" i="1"/>
  <c r="E912" i="1"/>
  <c r="I910" i="1"/>
  <c r="K910" i="1" s="1"/>
  <c r="H910" i="1"/>
  <c r="C910" i="1"/>
  <c r="E910" i="1" s="1"/>
  <c r="K909" i="1"/>
  <c r="H909" i="1"/>
  <c r="E909" i="1"/>
  <c r="K908" i="1"/>
  <c r="H908" i="1"/>
  <c r="E908" i="1"/>
  <c r="J906" i="1"/>
  <c r="I906" i="1"/>
  <c r="H906" i="1"/>
  <c r="D906" i="1"/>
  <c r="C906" i="1"/>
  <c r="K905" i="1"/>
  <c r="H905" i="1"/>
  <c r="E905" i="1"/>
  <c r="K904" i="1"/>
  <c r="H904" i="1"/>
  <c r="E904" i="1"/>
  <c r="K903" i="1"/>
  <c r="H903" i="1"/>
  <c r="E903" i="1"/>
  <c r="K902" i="1"/>
  <c r="H902" i="1"/>
  <c r="J900" i="1"/>
  <c r="I900" i="1"/>
  <c r="H900" i="1"/>
  <c r="D900" i="1"/>
  <c r="C900" i="1"/>
  <c r="K899" i="1"/>
  <c r="H899" i="1"/>
  <c r="E899" i="1"/>
  <c r="K898" i="1"/>
  <c r="H898" i="1"/>
  <c r="E898" i="1"/>
  <c r="I896" i="1"/>
  <c r="K896" i="1" s="1"/>
  <c r="K895" i="1"/>
  <c r="J893" i="1"/>
  <c r="I893" i="1"/>
  <c r="H893" i="1"/>
  <c r="D893" i="1"/>
  <c r="C893" i="1"/>
  <c r="E892" i="1"/>
  <c r="E891" i="1"/>
  <c r="H890" i="1"/>
  <c r="E890" i="1"/>
  <c r="K889" i="1"/>
  <c r="H889" i="1"/>
  <c r="E889" i="1"/>
  <c r="K888" i="1"/>
  <c r="H888" i="1"/>
  <c r="E888" i="1"/>
  <c r="K887" i="1"/>
  <c r="H887" i="1"/>
  <c r="E887" i="1"/>
  <c r="K886" i="1"/>
  <c r="H886" i="1"/>
  <c r="E886" i="1"/>
  <c r="K885" i="1"/>
  <c r="H885" i="1"/>
  <c r="E885" i="1"/>
  <c r="K884" i="1"/>
  <c r="H884" i="1"/>
  <c r="E884" i="1"/>
  <c r="K883" i="1"/>
  <c r="H883" i="1"/>
  <c r="E883" i="1"/>
  <c r="K882" i="1"/>
  <c r="H882" i="1"/>
  <c r="E882" i="1"/>
  <c r="K881" i="1"/>
  <c r="H881" i="1"/>
  <c r="E881" i="1"/>
  <c r="K880" i="1"/>
  <c r="H880" i="1"/>
  <c r="E880" i="1"/>
  <c r="K879" i="1"/>
  <c r="H879" i="1"/>
  <c r="E879" i="1"/>
  <c r="K878" i="1"/>
  <c r="H878" i="1"/>
  <c r="E878" i="1"/>
  <c r="K877" i="1"/>
  <c r="H877" i="1"/>
  <c r="E877" i="1"/>
  <c r="K876" i="1"/>
  <c r="H876" i="1"/>
  <c r="E876" i="1"/>
  <c r="K875" i="1"/>
  <c r="H875" i="1"/>
  <c r="E875" i="1"/>
  <c r="K874" i="1"/>
  <c r="H874" i="1"/>
  <c r="E874" i="1"/>
  <c r="J872" i="1"/>
  <c r="I872" i="1"/>
  <c r="H872" i="1"/>
  <c r="K871" i="1"/>
  <c r="H871" i="1"/>
  <c r="I869" i="1"/>
  <c r="K869" i="1" s="1"/>
  <c r="H869" i="1"/>
  <c r="C869" i="1"/>
  <c r="E869" i="1" s="1"/>
  <c r="K868" i="1"/>
  <c r="H868" i="1"/>
  <c r="E868" i="1"/>
  <c r="I866" i="1"/>
  <c r="K866" i="1" s="1"/>
  <c r="H866" i="1"/>
  <c r="C866" i="1"/>
  <c r="E866" i="1" s="1"/>
  <c r="K865" i="1"/>
  <c r="H865" i="1"/>
  <c r="E865" i="1"/>
  <c r="J862" i="1"/>
  <c r="I862" i="1"/>
  <c r="K861" i="1"/>
  <c r="K860" i="1"/>
  <c r="I856" i="1"/>
  <c r="G856" i="1"/>
  <c r="F856" i="1"/>
  <c r="D856" i="1"/>
  <c r="C856" i="1"/>
  <c r="K855" i="1"/>
  <c r="H855" i="1"/>
  <c r="H856" i="1" s="1"/>
  <c r="E855" i="1"/>
  <c r="E856" i="1" s="1"/>
  <c r="I853" i="1"/>
  <c r="K853" i="1" s="1"/>
  <c r="H853" i="1"/>
  <c r="C853" i="1"/>
  <c r="E853" i="1" s="1"/>
  <c r="K852" i="1"/>
  <c r="H852" i="1"/>
  <c r="E852" i="1"/>
  <c r="K851" i="1"/>
  <c r="H851" i="1"/>
  <c r="E851" i="1"/>
  <c r="K850" i="1"/>
  <c r="H850" i="1"/>
  <c r="E850" i="1"/>
  <c r="I848" i="1"/>
  <c r="K848" i="1" s="1"/>
  <c r="K847" i="1"/>
  <c r="K846" i="1"/>
  <c r="K845" i="1"/>
  <c r="J843" i="1"/>
  <c r="I843" i="1"/>
  <c r="G843" i="1"/>
  <c r="F843" i="1"/>
  <c r="D843" i="1"/>
  <c r="C843" i="1"/>
  <c r="K842" i="1"/>
  <c r="H842" i="1"/>
  <c r="E842" i="1"/>
  <c r="K841" i="1"/>
  <c r="H841" i="1"/>
  <c r="E841" i="1"/>
  <c r="K840" i="1"/>
  <c r="H840" i="1"/>
  <c r="E840" i="1"/>
  <c r="K839" i="1"/>
  <c r="H839" i="1"/>
  <c r="E839" i="1"/>
  <c r="K838" i="1"/>
  <c r="H838" i="1"/>
  <c r="E838" i="1"/>
  <c r="K837" i="1"/>
  <c r="H837" i="1"/>
  <c r="E837" i="1"/>
  <c r="K836" i="1"/>
  <c r="H836" i="1"/>
  <c r="E836" i="1"/>
  <c r="K835" i="1"/>
  <c r="H835" i="1"/>
  <c r="E835" i="1"/>
  <c r="K834" i="1"/>
  <c r="H834" i="1"/>
  <c r="E834" i="1"/>
  <c r="K833" i="1"/>
  <c r="H833" i="1"/>
  <c r="E833" i="1"/>
  <c r="K832" i="1"/>
  <c r="H832" i="1"/>
  <c r="E832" i="1"/>
  <c r="K831" i="1"/>
  <c r="H831" i="1"/>
  <c r="K830" i="1"/>
  <c r="H830" i="1"/>
  <c r="E830" i="1"/>
  <c r="K829" i="1"/>
  <c r="H829" i="1"/>
  <c r="E829" i="1"/>
  <c r="K828" i="1"/>
  <c r="H828" i="1"/>
  <c r="K827" i="1"/>
  <c r="H827" i="1"/>
  <c r="E827" i="1"/>
  <c r="K826" i="1"/>
  <c r="H826" i="1"/>
  <c r="E826" i="1"/>
  <c r="K825" i="1"/>
  <c r="K824" i="1"/>
  <c r="K823" i="1"/>
  <c r="H823" i="1"/>
  <c r="E823" i="1"/>
  <c r="K822" i="1"/>
  <c r="K821" i="1"/>
  <c r="K820" i="1"/>
  <c r="H820" i="1"/>
  <c r="E820" i="1"/>
  <c r="K819" i="1"/>
  <c r="K818" i="1"/>
  <c r="H818" i="1"/>
  <c r="E818" i="1"/>
  <c r="K817" i="1"/>
  <c r="K816" i="1"/>
  <c r="K815" i="1"/>
  <c r="H815" i="1"/>
  <c r="E815" i="1"/>
  <c r="K814" i="1"/>
  <c r="K813" i="1"/>
  <c r="H813" i="1"/>
  <c r="E813" i="1"/>
  <c r="J811" i="1"/>
  <c r="I811" i="1"/>
  <c r="G811" i="1"/>
  <c r="F811" i="1"/>
  <c r="D811" i="1"/>
  <c r="C811" i="1"/>
  <c r="K810" i="1"/>
  <c r="H810" i="1"/>
  <c r="K809" i="1"/>
  <c r="H809" i="1"/>
  <c r="K808" i="1"/>
  <c r="H808" i="1"/>
  <c r="E808" i="1"/>
  <c r="K807" i="1"/>
  <c r="H807" i="1"/>
  <c r="E807" i="1"/>
  <c r="K806" i="1"/>
  <c r="H806" i="1"/>
  <c r="E806" i="1"/>
  <c r="I804" i="1"/>
  <c r="K804" i="1" s="1"/>
  <c r="G804" i="1"/>
  <c r="F804" i="1"/>
  <c r="C804" i="1"/>
  <c r="E804" i="1" s="1"/>
  <c r="K803" i="1"/>
  <c r="H803" i="1"/>
  <c r="H804" i="1" s="1"/>
  <c r="E803" i="1"/>
  <c r="I801" i="1"/>
  <c r="K801" i="1" s="1"/>
  <c r="G801" i="1"/>
  <c r="F801" i="1"/>
  <c r="C801" i="1"/>
  <c r="E801" i="1" s="1"/>
  <c r="K800" i="1"/>
  <c r="H800" i="1"/>
  <c r="E800" i="1"/>
  <c r="K799" i="1"/>
  <c r="H799" i="1"/>
  <c r="E799" i="1"/>
  <c r="K798" i="1"/>
  <c r="H798" i="1"/>
  <c r="E798" i="1"/>
  <c r="K797" i="1"/>
  <c r="H797" i="1"/>
  <c r="E797" i="1"/>
  <c r="K796" i="1"/>
  <c r="H796" i="1"/>
  <c r="E796" i="1"/>
  <c r="K795" i="1"/>
  <c r="H795" i="1"/>
  <c r="E795" i="1"/>
  <c r="K794" i="1"/>
  <c r="H794" i="1"/>
  <c r="E794" i="1"/>
  <c r="K793" i="1"/>
  <c r="H793" i="1"/>
  <c r="E793" i="1"/>
  <c r="K792" i="1"/>
  <c r="H792" i="1"/>
  <c r="I790" i="1"/>
  <c r="K790" i="1" s="1"/>
  <c r="K789" i="1"/>
  <c r="K788" i="1"/>
  <c r="I786" i="1"/>
  <c r="K786" i="1" s="1"/>
  <c r="G786" i="1"/>
  <c r="F786" i="1"/>
  <c r="K785" i="1"/>
  <c r="H785" i="1"/>
  <c r="H786" i="1" s="1"/>
  <c r="I783" i="1"/>
  <c r="K783" i="1" s="1"/>
  <c r="K782" i="1"/>
  <c r="I780" i="1"/>
  <c r="K780" i="1" s="1"/>
  <c r="G780" i="1"/>
  <c r="F780" i="1"/>
  <c r="K779" i="1"/>
  <c r="H779" i="1"/>
  <c r="H780" i="1" s="1"/>
  <c r="I777" i="1"/>
  <c r="K777" i="1" s="1"/>
  <c r="G777" i="1"/>
  <c r="F777" i="1"/>
  <c r="C777" i="1"/>
  <c r="E777" i="1" s="1"/>
  <c r="K776" i="1"/>
  <c r="H776" i="1"/>
  <c r="H777" i="1" s="1"/>
  <c r="E776" i="1"/>
  <c r="I774" i="1"/>
  <c r="K774" i="1" s="1"/>
  <c r="G774" i="1"/>
  <c r="F774" i="1"/>
  <c r="C774" i="1"/>
  <c r="E774" i="1" s="1"/>
  <c r="K773" i="1"/>
  <c r="H773" i="1"/>
  <c r="H774" i="1" s="1"/>
  <c r="E773" i="1"/>
  <c r="I771" i="1"/>
  <c r="K771" i="1" s="1"/>
  <c r="G771" i="1"/>
  <c r="F771" i="1"/>
  <c r="C771" i="1"/>
  <c r="E771" i="1" s="1"/>
  <c r="K770" i="1"/>
  <c r="H770" i="1"/>
  <c r="H771" i="1" s="1"/>
  <c r="E770" i="1"/>
  <c r="I768" i="1"/>
  <c r="K768" i="1" s="1"/>
  <c r="G768" i="1"/>
  <c r="F768" i="1"/>
  <c r="C768" i="1"/>
  <c r="E768" i="1" s="1"/>
  <c r="K767" i="1"/>
  <c r="K766" i="1"/>
  <c r="H766" i="1"/>
  <c r="E766" i="1"/>
  <c r="K765" i="1"/>
  <c r="H765" i="1"/>
  <c r="E765" i="1"/>
  <c r="I763" i="1"/>
  <c r="K763" i="1" s="1"/>
  <c r="G763" i="1"/>
  <c r="F763" i="1"/>
  <c r="K762" i="1"/>
  <c r="H762" i="1"/>
  <c r="H763" i="1" s="1"/>
  <c r="I760" i="1"/>
  <c r="K760" i="1" s="1"/>
  <c r="G760" i="1"/>
  <c r="F760" i="1"/>
  <c r="C760" i="1"/>
  <c r="E760" i="1" s="1"/>
  <c r="K759" i="1"/>
  <c r="H759" i="1"/>
  <c r="H760" i="1" s="1"/>
  <c r="E759" i="1"/>
  <c r="J757" i="1"/>
  <c r="I757" i="1"/>
  <c r="G757" i="1"/>
  <c r="F757" i="1"/>
  <c r="D757" i="1"/>
  <c r="C757" i="1"/>
  <c r="K756" i="1"/>
  <c r="H756" i="1"/>
  <c r="E756" i="1"/>
  <c r="K755" i="1"/>
  <c r="H755" i="1"/>
  <c r="E755" i="1"/>
  <c r="J753" i="1"/>
  <c r="I753" i="1"/>
  <c r="G753" i="1"/>
  <c r="D753" i="1"/>
  <c r="C753" i="1"/>
  <c r="K752" i="1"/>
  <c r="H752" i="1"/>
  <c r="K751" i="1"/>
  <c r="H751" i="1"/>
  <c r="K750" i="1"/>
  <c r="H750" i="1"/>
  <c r="K749" i="1"/>
  <c r="K748" i="1"/>
  <c r="H748" i="1"/>
  <c r="K747" i="1"/>
  <c r="H747" i="1"/>
  <c r="K746" i="1"/>
  <c r="K745" i="1"/>
  <c r="H745" i="1"/>
  <c r="E745" i="1"/>
  <c r="K744" i="1"/>
  <c r="K743" i="1"/>
  <c r="H743" i="1"/>
  <c r="E743" i="1"/>
  <c r="K742" i="1"/>
  <c r="H742" i="1"/>
  <c r="E742" i="1"/>
  <c r="K741" i="1"/>
  <c r="K740" i="1"/>
  <c r="H740" i="1"/>
  <c r="E740" i="1"/>
  <c r="K739" i="1"/>
  <c r="H739" i="1"/>
  <c r="E739" i="1"/>
  <c r="K738" i="1"/>
  <c r="H738" i="1"/>
  <c r="E738" i="1"/>
  <c r="K737" i="1"/>
  <c r="H737" i="1"/>
  <c r="E737" i="1"/>
  <c r="K736" i="1"/>
  <c r="H736" i="1"/>
  <c r="E736" i="1"/>
  <c r="K735" i="1"/>
  <c r="H735" i="1"/>
  <c r="E735" i="1"/>
  <c r="K734" i="1"/>
  <c r="H734" i="1"/>
  <c r="E734" i="1"/>
  <c r="K733" i="1"/>
  <c r="H733" i="1"/>
  <c r="E733" i="1"/>
  <c r="K732" i="1"/>
  <c r="H732" i="1"/>
  <c r="E732" i="1"/>
  <c r="K731" i="1"/>
  <c r="H731" i="1"/>
  <c r="E731" i="1"/>
  <c r="K730" i="1"/>
  <c r="H730" i="1"/>
  <c r="E730" i="1"/>
  <c r="K729" i="1"/>
  <c r="H729" i="1"/>
  <c r="E729" i="1"/>
  <c r="K728" i="1"/>
  <c r="H728" i="1"/>
  <c r="E728" i="1"/>
  <c r="K727" i="1"/>
  <c r="H727" i="1"/>
  <c r="E727" i="1"/>
  <c r="K726" i="1"/>
  <c r="K725" i="1"/>
  <c r="H725" i="1"/>
  <c r="E725" i="1"/>
  <c r="K724" i="1"/>
  <c r="H724" i="1"/>
  <c r="E724" i="1"/>
  <c r="K723" i="1"/>
  <c r="H723" i="1"/>
  <c r="E723" i="1"/>
  <c r="K722" i="1"/>
  <c r="K721" i="1"/>
  <c r="H721" i="1"/>
  <c r="E721" i="1"/>
  <c r="K720" i="1"/>
  <c r="H720" i="1"/>
  <c r="E720" i="1"/>
  <c r="K719" i="1"/>
  <c r="H719" i="1"/>
  <c r="E719" i="1"/>
  <c r="K718" i="1"/>
  <c r="H718" i="1"/>
  <c r="E718" i="1"/>
  <c r="K717" i="1"/>
  <c r="H717" i="1"/>
  <c r="E717" i="1"/>
  <c r="K716" i="1"/>
  <c r="H716" i="1"/>
  <c r="E716" i="1"/>
  <c r="K715" i="1"/>
  <c r="H715" i="1"/>
  <c r="E715" i="1"/>
  <c r="K714" i="1"/>
  <c r="H714" i="1"/>
  <c r="E714" i="1"/>
  <c r="K713" i="1"/>
  <c r="H713" i="1"/>
  <c r="E713" i="1"/>
  <c r="K712" i="1"/>
  <c r="H712" i="1"/>
  <c r="E712" i="1"/>
  <c r="K711" i="1"/>
  <c r="H711" i="1"/>
  <c r="E711" i="1"/>
  <c r="K710" i="1"/>
  <c r="H710" i="1"/>
  <c r="E710" i="1"/>
  <c r="K709" i="1"/>
  <c r="K708" i="1"/>
  <c r="K707" i="1"/>
  <c r="H707" i="1"/>
  <c r="E707" i="1"/>
  <c r="I705" i="1"/>
  <c r="K705" i="1" s="1"/>
  <c r="G705" i="1"/>
  <c r="F705" i="1"/>
  <c r="C705" i="1"/>
  <c r="E705" i="1" s="1"/>
  <c r="K704" i="1"/>
  <c r="H704" i="1"/>
  <c r="H705" i="1" s="1"/>
  <c r="E704" i="1"/>
  <c r="K703" i="1"/>
  <c r="I701" i="1"/>
  <c r="K701" i="1" s="1"/>
  <c r="G701" i="1"/>
  <c r="F701" i="1"/>
  <c r="C701" i="1"/>
  <c r="E701" i="1" s="1"/>
  <c r="K700" i="1"/>
  <c r="H700" i="1"/>
  <c r="H701" i="1" s="1"/>
  <c r="E700" i="1"/>
  <c r="K699" i="1"/>
  <c r="I697" i="1"/>
  <c r="K697" i="1" s="1"/>
  <c r="G697" i="1"/>
  <c r="F697" i="1"/>
  <c r="C697" i="1"/>
  <c r="E697" i="1" s="1"/>
  <c r="K696" i="1"/>
  <c r="H696" i="1"/>
  <c r="E696" i="1"/>
  <c r="K695" i="1"/>
  <c r="H695" i="1"/>
  <c r="E695" i="1"/>
  <c r="K694" i="1"/>
  <c r="H694" i="1"/>
  <c r="E694" i="1"/>
  <c r="I692" i="1"/>
  <c r="K692" i="1" s="1"/>
  <c r="G692" i="1"/>
  <c r="F692" i="1"/>
  <c r="K691" i="1"/>
  <c r="H691" i="1"/>
  <c r="H692" i="1" s="1"/>
  <c r="I689" i="1"/>
  <c r="K689" i="1" s="1"/>
  <c r="G689" i="1"/>
  <c r="F689" i="1"/>
  <c r="C689" i="1"/>
  <c r="E689" i="1" s="1"/>
  <c r="K688" i="1"/>
  <c r="H688" i="1"/>
  <c r="H689" i="1" s="1"/>
  <c r="E688" i="1"/>
  <c r="I686" i="1"/>
  <c r="K686" i="1" s="1"/>
  <c r="G686" i="1"/>
  <c r="F686" i="1"/>
  <c r="C686" i="1"/>
  <c r="E686" i="1" s="1"/>
  <c r="K685" i="1"/>
  <c r="H685" i="1"/>
  <c r="H686" i="1" s="1"/>
  <c r="E685" i="1"/>
  <c r="K684" i="1"/>
  <c r="I681" i="1"/>
  <c r="K681" i="1" s="1"/>
  <c r="G681" i="1"/>
  <c r="F681" i="1"/>
  <c r="C681" i="1"/>
  <c r="E681" i="1" s="1"/>
  <c r="K680" i="1"/>
  <c r="H680" i="1"/>
  <c r="H681" i="1" s="1"/>
  <c r="E680" i="1"/>
  <c r="I678" i="1"/>
  <c r="K678" i="1" s="1"/>
  <c r="G678" i="1"/>
  <c r="F678" i="1"/>
  <c r="C678" i="1"/>
  <c r="E678" i="1" s="1"/>
  <c r="K677" i="1"/>
  <c r="H677" i="1"/>
  <c r="H678" i="1" s="1"/>
  <c r="E677" i="1"/>
  <c r="J675" i="1"/>
  <c r="I675" i="1"/>
  <c r="G675" i="1"/>
  <c r="F675" i="1"/>
  <c r="D675" i="1"/>
  <c r="C675" i="1"/>
  <c r="K674" i="1"/>
  <c r="K673" i="1"/>
  <c r="H673" i="1"/>
  <c r="K672" i="1"/>
  <c r="H672" i="1"/>
  <c r="K671" i="1"/>
  <c r="H671" i="1"/>
  <c r="E671" i="1"/>
  <c r="K670" i="1"/>
  <c r="H670" i="1"/>
  <c r="E670" i="1"/>
  <c r="K669" i="1"/>
  <c r="H669" i="1"/>
  <c r="E669" i="1"/>
  <c r="K668" i="1"/>
  <c r="H668" i="1"/>
  <c r="E668" i="1"/>
  <c r="K667" i="1"/>
  <c r="H667" i="1"/>
  <c r="E667" i="1"/>
  <c r="K666" i="1"/>
  <c r="H666" i="1"/>
  <c r="E666" i="1"/>
  <c r="K665" i="1"/>
  <c r="H665" i="1"/>
  <c r="E665" i="1"/>
  <c r="K664" i="1"/>
  <c r="H664" i="1"/>
  <c r="E664" i="1"/>
  <c r="K663" i="1"/>
  <c r="H663" i="1"/>
  <c r="K662" i="1"/>
  <c r="H662" i="1"/>
  <c r="K661" i="1"/>
  <c r="H661" i="1"/>
  <c r="I659" i="1"/>
  <c r="K659" i="1" s="1"/>
  <c r="G659" i="1"/>
  <c r="F659" i="1"/>
  <c r="K658" i="1"/>
  <c r="H658" i="1"/>
  <c r="H659" i="1" s="1"/>
  <c r="I656" i="1"/>
  <c r="K656" i="1" s="1"/>
  <c r="G656" i="1"/>
  <c r="F656" i="1"/>
  <c r="C656" i="1"/>
  <c r="E656" i="1" s="1"/>
  <c r="K655" i="1"/>
  <c r="H655" i="1"/>
  <c r="H656" i="1" s="1"/>
  <c r="E655" i="1"/>
  <c r="I653" i="1"/>
  <c r="K653" i="1" s="1"/>
  <c r="G653" i="1"/>
  <c r="F653" i="1"/>
  <c r="C653" i="1"/>
  <c r="E653" i="1" s="1"/>
  <c r="K652" i="1"/>
  <c r="H652" i="1"/>
  <c r="E652" i="1"/>
  <c r="K651" i="1"/>
  <c r="H651" i="1"/>
  <c r="E651" i="1"/>
  <c r="I649" i="1"/>
  <c r="K649" i="1" s="1"/>
  <c r="G649" i="1"/>
  <c r="F649" i="1"/>
  <c r="K648" i="1"/>
  <c r="H648" i="1"/>
  <c r="H649" i="1" s="1"/>
  <c r="J646" i="1"/>
  <c r="I646" i="1"/>
  <c r="G646" i="1"/>
  <c r="F646" i="1"/>
  <c r="D646" i="1"/>
  <c r="C646" i="1"/>
  <c r="K645" i="1"/>
  <c r="E645" i="1"/>
  <c r="K644" i="1"/>
  <c r="H644" i="1"/>
  <c r="E644" i="1"/>
  <c r="K642" i="1"/>
  <c r="H642" i="1"/>
  <c r="E642" i="1"/>
  <c r="K641" i="1"/>
  <c r="H641" i="1"/>
  <c r="E641" i="1"/>
  <c r="K640" i="1"/>
  <c r="H640" i="1"/>
  <c r="E640" i="1"/>
  <c r="K639" i="1"/>
  <c r="H639" i="1"/>
  <c r="E639" i="1"/>
  <c r="K638" i="1"/>
  <c r="H638" i="1"/>
  <c r="E638" i="1"/>
  <c r="K637" i="1"/>
  <c r="H637" i="1"/>
  <c r="E637" i="1"/>
  <c r="K636" i="1"/>
  <c r="H636" i="1"/>
  <c r="E636" i="1"/>
  <c r="K635" i="1"/>
  <c r="H635" i="1"/>
  <c r="E635" i="1"/>
  <c r="K634" i="1"/>
  <c r="H634" i="1"/>
  <c r="E634" i="1"/>
  <c r="K633" i="1"/>
  <c r="H633" i="1"/>
  <c r="E633" i="1"/>
  <c r="K632" i="1"/>
  <c r="H632" i="1"/>
  <c r="E632" i="1"/>
  <c r="I630" i="1"/>
  <c r="K630" i="1" s="1"/>
  <c r="G630" i="1"/>
  <c r="F630" i="1"/>
  <c r="C630" i="1"/>
  <c r="E630" i="1" s="1"/>
  <c r="H629" i="1"/>
  <c r="E629" i="1"/>
  <c r="K628" i="1"/>
  <c r="H628" i="1"/>
  <c r="J626" i="1"/>
  <c r="I626" i="1"/>
  <c r="G626" i="1"/>
  <c r="F626" i="1"/>
  <c r="D626" i="1"/>
  <c r="C626" i="1"/>
  <c r="E625" i="1"/>
  <c r="K624" i="1"/>
  <c r="H624" i="1"/>
  <c r="E624" i="1"/>
  <c r="K623" i="1"/>
  <c r="H623" i="1"/>
  <c r="E623" i="1"/>
  <c r="K622" i="1"/>
  <c r="H622" i="1"/>
  <c r="E622" i="1"/>
  <c r="K621" i="1"/>
  <c r="H621" i="1"/>
  <c r="E621" i="1"/>
  <c r="K620" i="1"/>
  <c r="H620" i="1"/>
  <c r="E620" i="1"/>
  <c r="K619" i="1"/>
  <c r="H619" i="1"/>
  <c r="E619" i="1"/>
  <c r="K618" i="1"/>
  <c r="H618" i="1"/>
  <c r="E618" i="1"/>
  <c r="K617" i="1"/>
  <c r="H617" i="1"/>
  <c r="E617" i="1"/>
  <c r="I615" i="1"/>
  <c r="K615" i="1" s="1"/>
  <c r="G615" i="1"/>
  <c r="F615" i="1"/>
  <c r="E615" i="1"/>
  <c r="K614" i="1"/>
  <c r="H614" i="1"/>
  <c r="E614" i="1"/>
  <c r="I612" i="1"/>
  <c r="K612" i="1" s="1"/>
  <c r="G612" i="1"/>
  <c r="F612" i="1"/>
  <c r="K611" i="1"/>
  <c r="H611" i="1"/>
  <c r="I609" i="1"/>
  <c r="K609" i="1" s="1"/>
  <c r="G609" i="1"/>
  <c r="F609" i="1"/>
  <c r="C609" i="1"/>
  <c r="E609" i="1" s="1"/>
  <c r="K608" i="1"/>
  <c r="H608" i="1"/>
  <c r="E608" i="1"/>
  <c r="I606" i="1"/>
  <c r="K606" i="1" s="1"/>
  <c r="G606" i="1"/>
  <c r="F606" i="1"/>
  <c r="C606" i="1"/>
  <c r="E606" i="1" s="1"/>
  <c r="K605" i="1"/>
  <c r="H605" i="1"/>
  <c r="E605" i="1"/>
  <c r="I603" i="1"/>
  <c r="K603" i="1" s="1"/>
  <c r="G603" i="1"/>
  <c r="F603" i="1"/>
  <c r="C603" i="1"/>
  <c r="E603" i="1" s="1"/>
  <c r="K602" i="1"/>
  <c r="H602" i="1"/>
  <c r="E602" i="1"/>
  <c r="K601" i="1"/>
  <c r="K600" i="1"/>
  <c r="K599" i="1"/>
  <c r="I597" i="1"/>
  <c r="K597" i="1" s="1"/>
  <c r="G597" i="1"/>
  <c r="F597" i="1"/>
  <c r="C597" i="1"/>
  <c r="E597" i="1" s="1"/>
  <c r="K596" i="1"/>
  <c r="H596" i="1"/>
  <c r="E596" i="1"/>
  <c r="G594" i="1"/>
  <c r="F594" i="1"/>
  <c r="C594" i="1"/>
  <c r="E594" i="1" s="1"/>
  <c r="H593" i="1"/>
  <c r="E593" i="1"/>
  <c r="H592" i="1"/>
  <c r="E592" i="1"/>
  <c r="I590" i="1"/>
  <c r="K590" i="1" s="1"/>
  <c r="G590" i="1"/>
  <c r="F590" i="1"/>
  <c r="C590" i="1"/>
  <c r="E590" i="1" s="1"/>
  <c r="K589" i="1"/>
  <c r="H589" i="1"/>
  <c r="E589" i="1"/>
  <c r="K588" i="1"/>
  <c r="H588" i="1"/>
  <c r="E588" i="1"/>
  <c r="I585" i="1"/>
  <c r="K585" i="1" s="1"/>
  <c r="G585" i="1"/>
  <c r="F585" i="1"/>
  <c r="C585" i="1"/>
  <c r="E585" i="1" s="1"/>
  <c r="K584" i="1"/>
  <c r="H584" i="1"/>
  <c r="E584" i="1"/>
  <c r="K583" i="1"/>
  <c r="H583" i="1"/>
  <c r="E583" i="1"/>
  <c r="J581" i="1"/>
  <c r="I581" i="1"/>
  <c r="G581" i="1"/>
  <c r="F581" i="1"/>
  <c r="D581" i="1"/>
  <c r="C581" i="1"/>
  <c r="K580" i="1"/>
  <c r="K579" i="1"/>
  <c r="H579" i="1"/>
  <c r="E579" i="1"/>
  <c r="K578" i="1"/>
  <c r="H578" i="1"/>
  <c r="E578" i="1"/>
  <c r="K577" i="1"/>
  <c r="H577" i="1"/>
  <c r="E577" i="1"/>
  <c r="K576" i="1"/>
  <c r="H576" i="1"/>
  <c r="E576" i="1"/>
  <c r="K575" i="1"/>
  <c r="H575" i="1"/>
  <c r="E575" i="1"/>
  <c r="K574" i="1"/>
  <c r="H574" i="1"/>
  <c r="E574" i="1"/>
  <c r="K573" i="1"/>
  <c r="H573" i="1"/>
  <c r="E573" i="1"/>
  <c r="K572" i="1"/>
  <c r="K571" i="1"/>
  <c r="H571" i="1"/>
  <c r="E571" i="1"/>
  <c r="K570" i="1"/>
  <c r="H570" i="1"/>
  <c r="E570" i="1"/>
  <c r="K569" i="1"/>
  <c r="H569" i="1"/>
  <c r="E569" i="1"/>
  <c r="K568" i="1"/>
  <c r="H568" i="1"/>
  <c r="E568" i="1"/>
  <c r="K567" i="1"/>
  <c r="H567" i="1"/>
  <c r="K566" i="1"/>
  <c r="H566" i="1"/>
  <c r="E566" i="1"/>
  <c r="K565" i="1"/>
  <c r="G563" i="1"/>
  <c r="F563" i="1"/>
  <c r="H562" i="1"/>
  <c r="J560" i="1"/>
  <c r="K560" i="1" s="1"/>
  <c r="G560" i="1"/>
  <c r="F560" i="1"/>
  <c r="K559" i="1"/>
  <c r="H559" i="1"/>
  <c r="J557" i="1"/>
  <c r="I557" i="1"/>
  <c r="G557" i="1"/>
  <c r="F557" i="1"/>
  <c r="D557" i="1"/>
  <c r="C557" i="1"/>
  <c r="K556" i="1"/>
  <c r="H556" i="1"/>
  <c r="K555" i="1"/>
  <c r="H555" i="1"/>
  <c r="K554" i="1"/>
  <c r="H554" i="1"/>
  <c r="K553" i="1"/>
  <c r="K552" i="1"/>
  <c r="H552" i="1"/>
  <c r="E552" i="1"/>
  <c r="K551" i="1"/>
  <c r="H551" i="1"/>
  <c r="E551" i="1"/>
  <c r="K550" i="1"/>
  <c r="H550" i="1"/>
  <c r="E550" i="1"/>
  <c r="K549" i="1"/>
  <c r="H549" i="1"/>
  <c r="E549" i="1"/>
  <c r="K548" i="1"/>
  <c r="H548" i="1"/>
  <c r="E548" i="1"/>
  <c r="K547" i="1"/>
  <c r="G547" i="1"/>
  <c r="E547" i="1"/>
  <c r="K546" i="1"/>
  <c r="H546" i="1"/>
  <c r="H547" i="1" s="1"/>
  <c r="E546" i="1"/>
  <c r="I544" i="1"/>
  <c r="K544" i="1" s="1"/>
  <c r="G544" i="1"/>
  <c r="F544" i="1"/>
  <c r="C544" i="1"/>
  <c r="E544" i="1" s="1"/>
  <c r="K543" i="1"/>
  <c r="K542" i="1"/>
  <c r="H542" i="1"/>
  <c r="H544" i="1" s="1"/>
  <c r="E542" i="1"/>
  <c r="I540" i="1"/>
  <c r="K540" i="1" s="1"/>
  <c r="G540" i="1"/>
  <c r="F540" i="1"/>
  <c r="C540" i="1"/>
  <c r="E540" i="1" s="1"/>
  <c r="K539" i="1"/>
  <c r="K538" i="1"/>
  <c r="H538" i="1"/>
  <c r="H540" i="1" s="1"/>
  <c r="E538" i="1"/>
  <c r="I536" i="1"/>
  <c r="K536" i="1" s="1"/>
  <c r="G536" i="1"/>
  <c r="F536" i="1"/>
  <c r="C536" i="1"/>
  <c r="E536" i="1" s="1"/>
  <c r="K535" i="1"/>
  <c r="K534" i="1"/>
  <c r="H534" i="1"/>
  <c r="H536" i="1" s="1"/>
  <c r="E534" i="1"/>
  <c r="I532" i="1"/>
  <c r="K532" i="1" s="1"/>
  <c r="K531" i="1"/>
  <c r="K530" i="1"/>
  <c r="I528" i="1"/>
  <c r="K528" i="1" s="1"/>
  <c r="G528" i="1"/>
  <c r="F528" i="1"/>
  <c r="C528" i="1"/>
  <c r="E528" i="1" s="1"/>
  <c r="K527" i="1"/>
  <c r="K526" i="1"/>
  <c r="H526" i="1"/>
  <c r="H528" i="1" s="1"/>
  <c r="E526" i="1"/>
  <c r="I524" i="1"/>
  <c r="K524" i="1" s="1"/>
  <c r="G524" i="1"/>
  <c r="F524" i="1"/>
  <c r="C524" i="1"/>
  <c r="E524" i="1" s="1"/>
  <c r="K523" i="1"/>
  <c r="K522" i="1"/>
  <c r="H522" i="1"/>
  <c r="H524" i="1" s="1"/>
  <c r="E522" i="1"/>
  <c r="I520" i="1"/>
  <c r="K520" i="1" s="1"/>
  <c r="G520" i="1"/>
  <c r="F520" i="1"/>
  <c r="C520" i="1"/>
  <c r="E520" i="1" s="1"/>
  <c r="K519" i="1"/>
  <c r="K518" i="1"/>
  <c r="H518" i="1"/>
  <c r="H520" i="1" s="1"/>
  <c r="E518" i="1"/>
  <c r="I516" i="1"/>
  <c r="K516" i="1" s="1"/>
  <c r="G516" i="1"/>
  <c r="F516" i="1"/>
  <c r="C516" i="1"/>
  <c r="E516" i="1" s="1"/>
  <c r="K515" i="1"/>
  <c r="K514" i="1"/>
  <c r="H514" i="1"/>
  <c r="H516" i="1" s="1"/>
  <c r="E514" i="1"/>
  <c r="I512" i="1"/>
  <c r="K512" i="1" s="1"/>
  <c r="G512" i="1"/>
  <c r="F512" i="1"/>
  <c r="C512" i="1"/>
  <c r="E512" i="1" s="1"/>
  <c r="K511" i="1"/>
  <c r="K510" i="1"/>
  <c r="H510" i="1"/>
  <c r="H512" i="1" s="1"/>
  <c r="E510" i="1"/>
  <c r="I505" i="1"/>
  <c r="G505" i="1"/>
  <c r="F505" i="1"/>
  <c r="C505" i="1"/>
  <c r="K504" i="1"/>
  <c r="H504" i="1"/>
  <c r="E504" i="1"/>
  <c r="K503" i="1"/>
  <c r="H503" i="1"/>
  <c r="E503" i="1"/>
  <c r="K502" i="1"/>
  <c r="H502" i="1"/>
  <c r="E502" i="1"/>
  <c r="K501" i="1"/>
  <c r="H501" i="1"/>
  <c r="E501" i="1"/>
  <c r="K500" i="1"/>
  <c r="H500" i="1"/>
  <c r="E500" i="1"/>
  <c r="J498" i="1"/>
  <c r="I498" i="1"/>
  <c r="G498" i="1"/>
  <c r="F498" i="1"/>
  <c r="D498" i="1"/>
  <c r="C498" i="1"/>
  <c r="K497" i="1"/>
  <c r="H497" i="1"/>
  <c r="K496" i="1"/>
  <c r="H496" i="1"/>
  <c r="E496" i="1"/>
  <c r="K495" i="1"/>
  <c r="H495" i="1"/>
  <c r="E495" i="1"/>
  <c r="K494" i="1"/>
  <c r="H494" i="1"/>
  <c r="E494" i="1"/>
  <c r="J492" i="1"/>
  <c r="I492" i="1"/>
  <c r="G492" i="1"/>
  <c r="F492" i="1"/>
  <c r="D492" i="1"/>
  <c r="C492" i="1"/>
  <c r="K491" i="1"/>
  <c r="H491" i="1"/>
  <c r="E491" i="1"/>
  <c r="K490" i="1"/>
  <c r="H490" i="1"/>
  <c r="E490" i="1"/>
  <c r="K489" i="1"/>
  <c r="H489" i="1"/>
  <c r="E489" i="1"/>
  <c r="K488" i="1"/>
  <c r="H488" i="1"/>
  <c r="E488" i="1"/>
  <c r="K487" i="1"/>
  <c r="H487" i="1"/>
  <c r="E487" i="1"/>
  <c r="K486" i="1"/>
  <c r="H486" i="1"/>
  <c r="E486" i="1"/>
  <c r="K485" i="1"/>
  <c r="H485" i="1"/>
  <c r="E485" i="1"/>
  <c r="K484" i="1"/>
  <c r="H484" i="1"/>
  <c r="E484" i="1"/>
  <c r="K483" i="1"/>
  <c r="H483" i="1"/>
  <c r="E483" i="1"/>
  <c r="K482" i="1"/>
  <c r="H482" i="1"/>
  <c r="E482" i="1"/>
  <c r="K481" i="1"/>
  <c r="H481" i="1"/>
  <c r="E481" i="1"/>
  <c r="K480" i="1"/>
  <c r="H480" i="1"/>
  <c r="E480" i="1"/>
  <c r="K479" i="1"/>
  <c r="H479" i="1"/>
  <c r="E479" i="1"/>
  <c r="K478" i="1"/>
  <c r="H478" i="1"/>
  <c r="E478" i="1"/>
  <c r="K477" i="1"/>
  <c r="H477" i="1"/>
  <c r="E477" i="1"/>
  <c r="K476" i="1"/>
  <c r="H476" i="1"/>
  <c r="E476" i="1"/>
  <c r="K475" i="1"/>
  <c r="H475" i="1"/>
  <c r="E475" i="1"/>
  <c r="K474" i="1"/>
  <c r="H474" i="1"/>
  <c r="K473" i="1"/>
  <c r="H473" i="1"/>
  <c r="E473" i="1"/>
  <c r="J471" i="1"/>
  <c r="I471" i="1"/>
  <c r="G471" i="1"/>
  <c r="F471" i="1"/>
  <c r="D471" i="1"/>
  <c r="C471" i="1"/>
  <c r="K470" i="1"/>
  <c r="H470" i="1"/>
  <c r="E470" i="1"/>
  <c r="K469" i="1"/>
  <c r="H469" i="1"/>
  <c r="E469" i="1"/>
  <c r="K468" i="1"/>
  <c r="H468" i="1"/>
  <c r="E468" i="1"/>
  <c r="K467" i="1"/>
  <c r="H467" i="1"/>
  <c r="E467" i="1"/>
  <c r="K466" i="1"/>
  <c r="H466" i="1"/>
  <c r="E466" i="1"/>
  <c r="K465" i="1"/>
  <c r="H465" i="1"/>
  <c r="E465" i="1"/>
  <c r="K464" i="1"/>
  <c r="H464" i="1"/>
  <c r="E464" i="1"/>
  <c r="K463" i="1"/>
  <c r="H463" i="1"/>
  <c r="E463" i="1"/>
  <c r="K462" i="1"/>
  <c r="H462" i="1"/>
  <c r="E462" i="1"/>
  <c r="K461" i="1"/>
  <c r="H461" i="1"/>
  <c r="E461" i="1"/>
  <c r="K460" i="1"/>
  <c r="H460" i="1"/>
  <c r="E460" i="1"/>
  <c r="K459" i="1"/>
  <c r="H459" i="1"/>
  <c r="E459" i="1"/>
  <c r="K458" i="1"/>
  <c r="H458" i="1"/>
  <c r="E458" i="1"/>
  <c r="K457" i="1"/>
  <c r="H457" i="1"/>
  <c r="I455" i="1"/>
  <c r="K455" i="1" s="1"/>
  <c r="G455" i="1"/>
  <c r="F455" i="1"/>
  <c r="K454" i="1"/>
  <c r="H454" i="1"/>
  <c r="K453" i="1"/>
  <c r="H453" i="1"/>
  <c r="J451" i="1"/>
  <c r="I451" i="1"/>
  <c r="G451" i="1"/>
  <c r="F451" i="1"/>
  <c r="D451" i="1"/>
  <c r="C451" i="1"/>
  <c r="K450" i="1"/>
  <c r="H450" i="1"/>
  <c r="E450" i="1"/>
  <c r="K449" i="1"/>
  <c r="H449" i="1"/>
  <c r="E449" i="1"/>
  <c r="K448" i="1"/>
  <c r="H448" i="1"/>
  <c r="E448" i="1"/>
  <c r="I446" i="1"/>
  <c r="K446" i="1" s="1"/>
  <c r="G446" i="1"/>
  <c r="F446" i="1"/>
  <c r="K445" i="1"/>
  <c r="H445" i="1"/>
  <c r="H446" i="1" s="1"/>
  <c r="I443" i="1"/>
  <c r="K443" i="1" s="1"/>
  <c r="G443" i="1"/>
  <c r="F443" i="1"/>
  <c r="C443" i="1"/>
  <c r="E443" i="1" s="1"/>
  <c r="K442" i="1"/>
  <c r="H442" i="1"/>
  <c r="H443" i="1" s="1"/>
  <c r="E442" i="1"/>
  <c r="I440" i="1"/>
  <c r="K440" i="1" s="1"/>
  <c r="G440" i="1"/>
  <c r="F440" i="1"/>
  <c r="C440" i="1"/>
  <c r="E440" i="1" s="1"/>
  <c r="K439" i="1"/>
  <c r="H439" i="1"/>
  <c r="H440" i="1" s="1"/>
  <c r="E439" i="1"/>
  <c r="J437" i="1"/>
  <c r="I437" i="1"/>
  <c r="G437" i="1"/>
  <c r="F437" i="1"/>
  <c r="D437" i="1"/>
  <c r="C437" i="1"/>
  <c r="K436" i="1"/>
  <c r="H436" i="1"/>
  <c r="E436" i="1"/>
  <c r="K435" i="1"/>
  <c r="H435" i="1"/>
  <c r="E435" i="1"/>
  <c r="K434" i="1"/>
  <c r="H434" i="1"/>
  <c r="E434" i="1"/>
  <c r="K433" i="1"/>
  <c r="H433" i="1"/>
  <c r="E433" i="1"/>
  <c r="K432" i="1"/>
  <c r="H432" i="1"/>
  <c r="E432" i="1"/>
  <c r="K431" i="1"/>
  <c r="H431" i="1"/>
  <c r="E431" i="1"/>
  <c r="K430" i="1"/>
  <c r="H430" i="1"/>
  <c r="E430" i="1"/>
  <c r="K429" i="1"/>
  <c r="H429" i="1"/>
  <c r="E429" i="1"/>
  <c r="K428" i="1"/>
  <c r="H428" i="1"/>
  <c r="E428" i="1"/>
  <c r="K427" i="1"/>
  <c r="H427" i="1"/>
  <c r="E427" i="1"/>
  <c r="K426" i="1"/>
  <c r="H426" i="1"/>
  <c r="E426" i="1"/>
  <c r="K425" i="1"/>
  <c r="H425" i="1"/>
  <c r="E425" i="1"/>
  <c r="K424" i="1"/>
  <c r="H424" i="1"/>
  <c r="I422" i="1"/>
  <c r="K422" i="1" s="1"/>
  <c r="G422" i="1"/>
  <c r="F422" i="1"/>
  <c r="C422" i="1"/>
  <c r="E422" i="1" s="1"/>
  <c r="K421" i="1"/>
  <c r="H421" i="1"/>
  <c r="E421" i="1"/>
  <c r="K420" i="1"/>
  <c r="H420" i="1"/>
  <c r="E420" i="1"/>
  <c r="K419" i="1"/>
  <c r="H419" i="1"/>
  <c r="E419" i="1"/>
  <c r="I417" i="1"/>
  <c r="K417" i="1" s="1"/>
  <c r="G417" i="1"/>
  <c r="F417" i="1"/>
  <c r="K416" i="1"/>
  <c r="H416" i="1"/>
  <c r="K415" i="1"/>
  <c r="H415" i="1"/>
  <c r="I413" i="1"/>
  <c r="K413" i="1" s="1"/>
  <c r="G413" i="1"/>
  <c r="F413" i="1"/>
  <c r="C413" i="1"/>
  <c r="E413" i="1" s="1"/>
  <c r="K412" i="1"/>
  <c r="H412" i="1"/>
  <c r="H413" i="1" s="1"/>
  <c r="E412" i="1"/>
  <c r="I410" i="1"/>
  <c r="K410" i="1" s="1"/>
  <c r="G410" i="1"/>
  <c r="F410" i="1"/>
  <c r="K409" i="1"/>
  <c r="H409" i="1"/>
  <c r="K408" i="1"/>
  <c r="H408" i="1"/>
  <c r="I406" i="1"/>
  <c r="K406" i="1" s="1"/>
  <c r="G406" i="1"/>
  <c r="F406" i="1"/>
  <c r="C406" i="1"/>
  <c r="E406" i="1" s="1"/>
  <c r="K405" i="1"/>
  <c r="H405" i="1"/>
  <c r="E405" i="1"/>
  <c r="K404" i="1"/>
  <c r="H404" i="1"/>
  <c r="J402" i="1"/>
  <c r="G402" i="1"/>
  <c r="F402" i="1"/>
  <c r="D402" i="1"/>
  <c r="C402" i="1"/>
  <c r="K401" i="1"/>
  <c r="H401" i="1"/>
  <c r="E401" i="1"/>
  <c r="K400" i="1"/>
  <c r="H400" i="1"/>
  <c r="E400" i="1"/>
  <c r="K399" i="1"/>
  <c r="H399" i="1"/>
  <c r="E399" i="1"/>
  <c r="K398" i="1"/>
  <c r="H398" i="1"/>
  <c r="E398" i="1"/>
  <c r="K397" i="1"/>
  <c r="H397" i="1"/>
  <c r="E397" i="1"/>
  <c r="K396" i="1"/>
  <c r="H396" i="1"/>
  <c r="E396" i="1"/>
  <c r="K395" i="1"/>
  <c r="H395" i="1"/>
  <c r="E395" i="1"/>
  <c r="K394" i="1"/>
  <c r="H394" i="1"/>
  <c r="E394" i="1"/>
  <c r="K393" i="1"/>
  <c r="H393" i="1"/>
  <c r="E393" i="1"/>
  <c r="K392" i="1"/>
  <c r="K391" i="1"/>
  <c r="H391" i="1"/>
  <c r="E391" i="1"/>
  <c r="K390" i="1"/>
  <c r="H390" i="1"/>
  <c r="E390" i="1"/>
  <c r="K389" i="1"/>
  <c r="H389" i="1"/>
  <c r="E389" i="1"/>
  <c r="K388" i="1"/>
  <c r="H388" i="1"/>
  <c r="E388" i="1"/>
  <c r="K387" i="1"/>
  <c r="H387" i="1"/>
  <c r="E387" i="1"/>
  <c r="K386" i="1"/>
  <c r="H386" i="1"/>
  <c r="E386" i="1"/>
  <c r="K385" i="1"/>
  <c r="H385" i="1"/>
  <c r="E385" i="1"/>
  <c r="K384" i="1"/>
  <c r="E384" i="1"/>
  <c r="I382" i="1"/>
  <c r="K382" i="1" s="1"/>
  <c r="G382" i="1"/>
  <c r="F382" i="1"/>
  <c r="C382" i="1"/>
  <c r="E382" i="1" s="1"/>
  <c r="K381" i="1"/>
  <c r="H381" i="1"/>
  <c r="H382" i="1" s="1"/>
  <c r="E381" i="1"/>
  <c r="K379" i="1"/>
  <c r="G379" i="1"/>
  <c r="F379" i="1"/>
  <c r="K378" i="1"/>
  <c r="H378" i="1"/>
  <c r="H379" i="1" s="1"/>
  <c r="I376" i="1"/>
  <c r="K376" i="1" s="1"/>
  <c r="G376" i="1"/>
  <c r="F376" i="1"/>
  <c r="C376" i="1"/>
  <c r="E376" i="1" s="1"/>
  <c r="K375" i="1"/>
  <c r="H375" i="1"/>
  <c r="E375" i="1"/>
  <c r="J373" i="1"/>
  <c r="I373" i="1"/>
  <c r="G373" i="1"/>
  <c r="F373" i="1"/>
  <c r="C373" i="1"/>
  <c r="E373" i="1" s="1"/>
  <c r="K372" i="1"/>
  <c r="H372" i="1"/>
  <c r="E372" i="1"/>
  <c r="K371" i="1"/>
  <c r="H371" i="1"/>
  <c r="E371" i="1"/>
  <c r="K370" i="1"/>
  <c r="H370" i="1"/>
  <c r="E370" i="1"/>
  <c r="K369" i="1"/>
  <c r="H369" i="1"/>
  <c r="E369" i="1"/>
  <c r="K368" i="1"/>
  <c r="H368" i="1"/>
  <c r="J366" i="1"/>
  <c r="I366" i="1"/>
  <c r="G366" i="1"/>
  <c r="F366" i="1"/>
  <c r="D366" i="1"/>
  <c r="C366" i="1"/>
  <c r="K365" i="1"/>
  <c r="H365" i="1"/>
  <c r="E365" i="1"/>
  <c r="K364" i="1"/>
  <c r="H364" i="1"/>
  <c r="E364" i="1"/>
  <c r="I362" i="1"/>
  <c r="K362" i="1" s="1"/>
  <c r="G362" i="1"/>
  <c r="F362" i="1"/>
  <c r="K361" i="1"/>
  <c r="H361" i="1"/>
  <c r="K360" i="1"/>
  <c r="H360" i="1"/>
  <c r="J358" i="1"/>
  <c r="I358" i="1"/>
  <c r="G358" i="1"/>
  <c r="F358" i="1"/>
  <c r="D358" i="1"/>
  <c r="C358" i="1"/>
  <c r="K357" i="1"/>
  <c r="H357" i="1"/>
  <c r="K356" i="1"/>
  <c r="H356" i="1"/>
  <c r="E356" i="1"/>
  <c r="K355" i="1"/>
  <c r="H355" i="1"/>
  <c r="E355" i="1"/>
  <c r="K354" i="1"/>
  <c r="H354" i="1"/>
  <c r="E354" i="1"/>
  <c r="K353" i="1"/>
  <c r="H353" i="1"/>
  <c r="E353" i="1"/>
  <c r="K352" i="1"/>
  <c r="H352" i="1"/>
  <c r="E352" i="1"/>
  <c r="K351" i="1"/>
  <c r="H351" i="1"/>
  <c r="E351" i="1"/>
  <c r="K350" i="1"/>
  <c r="H350" i="1"/>
  <c r="E350" i="1"/>
  <c r="K349" i="1"/>
  <c r="H349" i="1"/>
  <c r="E349" i="1"/>
  <c r="K348" i="1"/>
  <c r="H348" i="1"/>
  <c r="E348" i="1"/>
  <c r="K347" i="1"/>
  <c r="H347" i="1"/>
  <c r="E347" i="1"/>
  <c r="K346" i="1"/>
  <c r="H346" i="1"/>
  <c r="E346" i="1"/>
  <c r="K345" i="1"/>
  <c r="H345" i="1"/>
  <c r="E345" i="1"/>
  <c r="K344" i="1"/>
  <c r="H344" i="1"/>
  <c r="E344" i="1"/>
  <c r="K343" i="1"/>
  <c r="H343" i="1"/>
  <c r="K342" i="1"/>
  <c r="H342" i="1"/>
  <c r="E342" i="1"/>
  <c r="K341" i="1"/>
  <c r="H341" i="1"/>
  <c r="K340" i="1"/>
  <c r="H340" i="1"/>
  <c r="E340" i="1"/>
  <c r="J338" i="1"/>
  <c r="I338" i="1"/>
  <c r="G338" i="1"/>
  <c r="F338" i="1"/>
  <c r="D338" i="1"/>
  <c r="C338" i="1"/>
  <c r="K337" i="1"/>
  <c r="H337" i="1"/>
  <c r="E337" i="1"/>
  <c r="K336" i="1"/>
  <c r="H336" i="1"/>
  <c r="E336" i="1"/>
  <c r="K335" i="1"/>
  <c r="H335" i="1"/>
  <c r="E335" i="1"/>
  <c r="K334" i="1"/>
  <c r="H334" i="1"/>
  <c r="E334" i="1"/>
  <c r="K333" i="1"/>
  <c r="H333" i="1"/>
  <c r="E333" i="1"/>
  <c r="K332" i="1"/>
  <c r="H332" i="1"/>
  <c r="E332" i="1"/>
  <c r="K331" i="1"/>
  <c r="H331" i="1"/>
  <c r="E331" i="1"/>
  <c r="K330" i="1"/>
  <c r="H330" i="1"/>
  <c r="K329" i="1"/>
  <c r="H329" i="1"/>
  <c r="E329" i="1"/>
  <c r="J327" i="1"/>
  <c r="I327" i="1"/>
  <c r="G327" i="1"/>
  <c r="F327" i="1"/>
  <c r="D327" i="1"/>
  <c r="C327" i="1"/>
  <c r="K326" i="1"/>
  <c r="H326" i="1"/>
  <c r="K325" i="1"/>
  <c r="H325" i="1"/>
  <c r="K324" i="1"/>
  <c r="H324" i="1"/>
  <c r="K323" i="1"/>
  <c r="H323" i="1"/>
  <c r="K322" i="1"/>
  <c r="H322" i="1"/>
  <c r="K321" i="1"/>
  <c r="H321" i="1"/>
  <c r="E321" i="1"/>
  <c r="K320" i="1"/>
  <c r="H320" i="1"/>
  <c r="E320" i="1"/>
  <c r="K319" i="1"/>
  <c r="H319" i="1"/>
  <c r="E319" i="1"/>
  <c r="K318" i="1"/>
  <c r="H318" i="1"/>
  <c r="E318" i="1"/>
  <c r="K317" i="1"/>
  <c r="H317" i="1"/>
  <c r="E317" i="1"/>
  <c r="K316" i="1"/>
  <c r="H316" i="1"/>
  <c r="E316" i="1"/>
  <c r="K315" i="1"/>
  <c r="H315" i="1"/>
  <c r="E315" i="1"/>
  <c r="K314" i="1"/>
  <c r="H314" i="1"/>
  <c r="E314" i="1"/>
  <c r="K313" i="1"/>
  <c r="H313" i="1"/>
  <c r="J311" i="1"/>
  <c r="I311" i="1"/>
  <c r="G311" i="1"/>
  <c r="F311" i="1"/>
  <c r="D311" i="1"/>
  <c r="C311" i="1"/>
  <c r="K310" i="1"/>
  <c r="H310" i="1"/>
  <c r="K309" i="1"/>
  <c r="H309" i="1"/>
  <c r="K308" i="1"/>
  <c r="H308" i="1"/>
  <c r="K307" i="1"/>
  <c r="H307" i="1"/>
  <c r="E307" i="1"/>
  <c r="K306" i="1"/>
  <c r="H306" i="1"/>
  <c r="E306" i="1"/>
  <c r="K305" i="1"/>
  <c r="H305" i="1"/>
  <c r="E305" i="1"/>
  <c r="K304" i="1"/>
  <c r="H304" i="1"/>
  <c r="E304" i="1"/>
  <c r="K303" i="1"/>
  <c r="H303" i="1"/>
  <c r="E303" i="1"/>
  <c r="K302" i="1"/>
  <c r="K301" i="1"/>
  <c r="K300" i="1"/>
  <c r="H300" i="1"/>
  <c r="E300" i="1"/>
  <c r="K299" i="1"/>
  <c r="H299" i="1"/>
  <c r="E299" i="1"/>
  <c r="K298" i="1"/>
  <c r="H298" i="1"/>
  <c r="E298" i="1"/>
  <c r="K297" i="1"/>
  <c r="H297" i="1"/>
  <c r="E297" i="1"/>
  <c r="K296" i="1"/>
  <c r="H296" i="1"/>
  <c r="E296" i="1"/>
  <c r="K295" i="1"/>
  <c r="H295" i="1"/>
  <c r="E295" i="1"/>
  <c r="K294" i="1"/>
  <c r="H294" i="1"/>
  <c r="E294" i="1"/>
  <c r="K293" i="1"/>
  <c r="H293" i="1"/>
  <c r="E293" i="1"/>
  <c r="K292" i="1"/>
  <c r="H292" i="1"/>
  <c r="E292" i="1"/>
  <c r="K291" i="1"/>
  <c r="H291" i="1"/>
  <c r="E291" i="1"/>
  <c r="K290" i="1"/>
  <c r="H290" i="1"/>
  <c r="E290" i="1"/>
  <c r="K289" i="1"/>
  <c r="H289" i="1"/>
  <c r="E289" i="1"/>
  <c r="K288" i="1"/>
  <c r="H288" i="1"/>
  <c r="E288" i="1"/>
  <c r="K287" i="1"/>
  <c r="H287" i="1"/>
  <c r="E287" i="1"/>
  <c r="K286" i="1"/>
  <c r="H286" i="1"/>
  <c r="E286" i="1"/>
  <c r="K285" i="1"/>
  <c r="H285" i="1"/>
  <c r="E285" i="1"/>
  <c r="K284" i="1"/>
  <c r="H284" i="1"/>
  <c r="E284" i="1"/>
  <c r="K283" i="1"/>
  <c r="H283" i="1"/>
  <c r="E283" i="1"/>
  <c r="K282" i="1"/>
  <c r="H282" i="1"/>
  <c r="E282" i="1"/>
  <c r="K281" i="1"/>
  <c r="H281" i="1"/>
  <c r="E281" i="1"/>
  <c r="K280" i="1"/>
  <c r="H280" i="1"/>
  <c r="E280" i="1"/>
  <c r="K279" i="1"/>
  <c r="H279" i="1"/>
  <c r="E279" i="1"/>
  <c r="J277" i="1"/>
  <c r="I277" i="1"/>
  <c r="G277" i="1"/>
  <c r="F277" i="1"/>
  <c r="C277" i="1"/>
  <c r="E277" i="1" s="1"/>
  <c r="K276" i="1"/>
  <c r="H276" i="1"/>
  <c r="E276" i="1"/>
  <c r="K275" i="1"/>
  <c r="H275" i="1"/>
  <c r="E275" i="1"/>
  <c r="I273" i="1"/>
  <c r="K273" i="1" s="1"/>
  <c r="K272" i="1"/>
  <c r="J270" i="1"/>
  <c r="I270" i="1"/>
  <c r="G270" i="1"/>
  <c r="F270" i="1"/>
  <c r="K269" i="1"/>
  <c r="H269" i="1"/>
  <c r="K268" i="1"/>
  <c r="H268" i="1"/>
  <c r="J266" i="1"/>
  <c r="I266" i="1"/>
  <c r="G266" i="1"/>
  <c r="F266" i="1"/>
  <c r="D266" i="1"/>
  <c r="C266" i="1"/>
  <c r="K265" i="1"/>
  <c r="H265" i="1"/>
  <c r="E265" i="1"/>
  <c r="J263" i="1"/>
  <c r="I263" i="1"/>
  <c r="G263" i="1"/>
  <c r="F263" i="1"/>
  <c r="D263" i="1"/>
  <c r="C263" i="1"/>
  <c r="K262" i="1"/>
  <c r="H262" i="1"/>
  <c r="K261" i="1"/>
  <c r="H261" i="1"/>
  <c r="K260" i="1"/>
  <c r="H260" i="1"/>
  <c r="K259" i="1"/>
  <c r="H259" i="1"/>
  <c r="E259" i="1"/>
  <c r="K258" i="1"/>
  <c r="H258" i="1"/>
  <c r="E258" i="1"/>
  <c r="K257" i="1"/>
  <c r="H257" i="1"/>
  <c r="E257" i="1"/>
  <c r="K256" i="1"/>
  <c r="H256" i="1"/>
  <c r="E256" i="1"/>
  <c r="K255" i="1"/>
  <c r="H255" i="1"/>
  <c r="E255" i="1"/>
  <c r="K254" i="1"/>
  <c r="H254" i="1"/>
  <c r="E254" i="1"/>
  <c r="K253" i="1"/>
  <c r="H253" i="1"/>
  <c r="E253" i="1"/>
  <c r="K252" i="1"/>
  <c r="H252" i="1"/>
  <c r="E252" i="1"/>
  <c r="K251" i="1"/>
  <c r="H251" i="1"/>
  <c r="E251" i="1"/>
  <c r="K250" i="1"/>
  <c r="H250" i="1"/>
  <c r="E250" i="1"/>
  <c r="J248" i="1"/>
  <c r="I248" i="1"/>
  <c r="G248" i="1"/>
  <c r="F248" i="1"/>
  <c r="D248" i="1"/>
  <c r="C248" i="1"/>
  <c r="K247" i="1"/>
  <c r="H247" i="1"/>
  <c r="E247" i="1"/>
  <c r="K246" i="1"/>
  <c r="H246" i="1"/>
  <c r="E246" i="1"/>
  <c r="K245" i="1"/>
  <c r="H245" i="1"/>
  <c r="E245" i="1"/>
  <c r="K244" i="1"/>
  <c r="H244" i="1"/>
  <c r="E244" i="1"/>
  <c r="K243" i="1"/>
  <c r="H243" i="1"/>
  <c r="E243" i="1"/>
  <c r="K242" i="1"/>
  <c r="H242" i="1"/>
  <c r="E242" i="1"/>
  <c r="K241" i="1"/>
  <c r="H241" i="1"/>
  <c r="E241" i="1"/>
  <c r="K240" i="1"/>
  <c r="H240" i="1"/>
  <c r="E240" i="1"/>
  <c r="K239" i="1"/>
  <c r="H239" i="1"/>
  <c r="E239" i="1"/>
  <c r="K238" i="1"/>
  <c r="H238" i="1"/>
  <c r="E238" i="1"/>
  <c r="K237" i="1"/>
  <c r="H237" i="1"/>
  <c r="E237" i="1"/>
  <c r="K236" i="1"/>
  <c r="H236" i="1"/>
  <c r="J234" i="1"/>
  <c r="I234" i="1"/>
  <c r="H234" i="1"/>
  <c r="K233" i="1"/>
  <c r="K234" i="1" s="1"/>
  <c r="H233" i="1"/>
  <c r="J228" i="1"/>
  <c r="I228" i="1"/>
  <c r="G228" i="1"/>
  <c r="F228" i="1"/>
  <c r="D228" i="1"/>
  <c r="C228" i="1"/>
  <c r="K227" i="1"/>
  <c r="H227" i="1"/>
  <c r="E227" i="1"/>
  <c r="K226" i="1"/>
  <c r="H226" i="1"/>
  <c r="E226" i="1"/>
  <c r="J224" i="1"/>
  <c r="I224" i="1"/>
  <c r="G224" i="1"/>
  <c r="F224" i="1"/>
  <c r="D224" i="1"/>
  <c r="C224" i="1"/>
  <c r="K223" i="1"/>
  <c r="K224" i="1" s="1"/>
  <c r="H223" i="1"/>
  <c r="H224" i="1" s="1"/>
  <c r="E223" i="1"/>
  <c r="E224" i="1" s="1"/>
  <c r="J221" i="1"/>
  <c r="I221" i="1"/>
  <c r="G221" i="1"/>
  <c r="F221" i="1"/>
  <c r="E221" i="1"/>
  <c r="D221" i="1"/>
  <c r="C221" i="1"/>
  <c r="K220" i="1"/>
  <c r="H220" i="1"/>
  <c r="H221" i="1" s="1"/>
  <c r="K219" i="1"/>
  <c r="K218" i="1"/>
  <c r="K217" i="1"/>
  <c r="J215" i="1"/>
  <c r="I215" i="1"/>
  <c r="G215" i="1"/>
  <c r="F215" i="1"/>
  <c r="D215" i="1"/>
  <c r="C215" i="1"/>
  <c r="K214" i="1"/>
  <c r="H214" i="1"/>
  <c r="K213" i="1"/>
  <c r="H213" i="1"/>
  <c r="E213" i="1"/>
  <c r="K212" i="1"/>
  <c r="H212" i="1"/>
  <c r="E212" i="1"/>
  <c r="K211" i="1"/>
  <c r="H211" i="1"/>
  <c r="E211" i="1"/>
  <c r="K210" i="1"/>
  <c r="H210" i="1"/>
  <c r="E210" i="1"/>
  <c r="K209" i="1"/>
  <c r="H209" i="1"/>
  <c r="E209" i="1"/>
  <c r="K208" i="1"/>
  <c r="H208" i="1"/>
  <c r="E208" i="1"/>
  <c r="K207" i="1"/>
  <c r="H207" i="1"/>
  <c r="E207" i="1"/>
  <c r="J205" i="1"/>
  <c r="I205" i="1"/>
  <c r="G205" i="1"/>
  <c r="F205" i="1"/>
  <c r="D205" i="1"/>
  <c r="C205" i="1"/>
  <c r="K204" i="1"/>
  <c r="H204" i="1"/>
  <c r="E204" i="1"/>
  <c r="K203" i="1"/>
  <c r="H203" i="1"/>
  <c r="E203" i="1"/>
  <c r="K202" i="1"/>
  <c r="H202" i="1"/>
  <c r="E202" i="1"/>
  <c r="K201" i="1"/>
  <c r="H201" i="1"/>
  <c r="E201" i="1"/>
  <c r="K200" i="1"/>
  <c r="H200" i="1"/>
  <c r="E200" i="1"/>
  <c r="K199" i="1"/>
  <c r="H199" i="1"/>
  <c r="E199" i="1"/>
  <c r="K198" i="1"/>
  <c r="H198" i="1"/>
  <c r="E198" i="1"/>
  <c r="K197" i="1"/>
  <c r="H197" i="1"/>
  <c r="E197" i="1"/>
  <c r="J195" i="1"/>
  <c r="I195" i="1"/>
  <c r="G195" i="1"/>
  <c r="F195" i="1"/>
  <c r="D195" i="1"/>
  <c r="C195" i="1"/>
  <c r="K194" i="1"/>
  <c r="H194" i="1"/>
  <c r="K193" i="1"/>
  <c r="H193" i="1"/>
  <c r="E193" i="1"/>
  <c r="K192" i="1"/>
  <c r="H192" i="1"/>
  <c r="E192" i="1"/>
  <c r="K191" i="1"/>
  <c r="H191" i="1"/>
  <c r="E191" i="1"/>
  <c r="K190" i="1"/>
  <c r="H190" i="1"/>
  <c r="E190" i="1"/>
  <c r="K189" i="1"/>
  <c r="H189" i="1"/>
  <c r="E189" i="1"/>
  <c r="K188" i="1"/>
  <c r="H188" i="1"/>
  <c r="E188" i="1"/>
  <c r="K187" i="1"/>
  <c r="H187" i="1"/>
  <c r="E187" i="1"/>
  <c r="K186" i="1"/>
  <c r="H186" i="1"/>
  <c r="E186" i="1"/>
  <c r="K185" i="1"/>
  <c r="H185" i="1"/>
  <c r="E185" i="1"/>
  <c r="K184" i="1"/>
  <c r="K183" i="1"/>
  <c r="K182" i="1"/>
  <c r="H182" i="1"/>
  <c r="E182" i="1"/>
  <c r="K181" i="1"/>
  <c r="H181" i="1"/>
  <c r="E181" i="1"/>
  <c r="K180" i="1"/>
  <c r="H180" i="1"/>
  <c r="E180" i="1"/>
  <c r="K179" i="1"/>
  <c r="H179" i="1"/>
  <c r="E179" i="1"/>
  <c r="K178" i="1"/>
  <c r="H178" i="1"/>
  <c r="E178" i="1"/>
  <c r="K177" i="1"/>
  <c r="K176" i="1"/>
  <c r="H176" i="1"/>
  <c r="E176" i="1"/>
  <c r="K175" i="1"/>
  <c r="H175" i="1"/>
  <c r="E175" i="1"/>
  <c r="K174" i="1"/>
  <c r="H174" i="1"/>
  <c r="E174" i="1"/>
  <c r="K173" i="1"/>
  <c r="K172" i="1"/>
  <c r="H172" i="1"/>
  <c r="E172" i="1"/>
  <c r="J170" i="1"/>
  <c r="I170" i="1"/>
  <c r="G170" i="1"/>
  <c r="F170" i="1"/>
  <c r="D170" i="1"/>
  <c r="C170" i="1"/>
  <c r="K169" i="1"/>
  <c r="H169" i="1"/>
  <c r="E169" i="1"/>
  <c r="K168" i="1"/>
  <c r="H168" i="1"/>
  <c r="K167" i="1"/>
  <c r="H167" i="1"/>
  <c r="E167" i="1"/>
  <c r="K166" i="1"/>
  <c r="H166" i="1"/>
  <c r="E166" i="1"/>
  <c r="K165" i="1"/>
  <c r="H165" i="1"/>
  <c r="E165" i="1"/>
  <c r="K164" i="1"/>
  <c r="H164" i="1"/>
  <c r="E164" i="1"/>
  <c r="K163" i="1"/>
  <c r="H163" i="1"/>
  <c r="E163" i="1"/>
  <c r="K162" i="1"/>
  <c r="H162" i="1"/>
  <c r="E162" i="1"/>
  <c r="K161" i="1"/>
  <c r="H161" i="1"/>
  <c r="E161" i="1"/>
  <c r="J159" i="1"/>
  <c r="I159" i="1"/>
  <c r="K158" i="1"/>
  <c r="K159" i="1" s="1"/>
  <c r="J156" i="1"/>
  <c r="I156" i="1"/>
  <c r="G156" i="1"/>
  <c r="F156" i="1"/>
  <c r="D156" i="1"/>
  <c r="C156" i="1"/>
  <c r="K155" i="1"/>
  <c r="H155" i="1"/>
  <c r="E155" i="1"/>
  <c r="K154" i="1"/>
  <c r="H154" i="1"/>
  <c r="E154" i="1"/>
  <c r="K153" i="1"/>
  <c r="H153" i="1"/>
  <c r="E153" i="1"/>
  <c r="J151" i="1"/>
  <c r="I151" i="1"/>
  <c r="G151" i="1"/>
  <c r="F151" i="1"/>
  <c r="D151" i="1"/>
  <c r="C151" i="1"/>
  <c r="K150" i="1"/>
  <c r="K151" i="1" s="1"/>
  <c r="H150" i="1"/>
  <c r="H151" i="1" s="1"/>
  <c r="E150" i="1"/>
  <c r="E151" i="1" s="1"/>
  <c r="J148" i="1"/>
  <c r="I148" i="1"/>
  <c r="G148" i="1"/>
  <c r="F148" i="1"/>
  <c r="D148" i="1"/>
  <c r="C148" i="1"/>
  <c r="K147" i="1"/>
  <c r="H147" i="1"/>
  <c r="K146" i="1"/>
  <c r="H146" i="1"/>
  <c r="E146" i="1"/>
  <c r="K145" i="1"/>
  <c r="H145" i="1"/>
  <c r="E145" i="1"/>
  <c r="K144" i="1"/>
  <c r="H144" i="1"/>
  <c r="E144" i="1"/>
  <c r="K143" i="1"/>
  <c r="H143" i="1"/>
  <c r="E143" i="1"/>
  <c r="K142" i="1"/>
  <c r="H142" i="1"/>
  <c r="E142" i="1"/>
  <c r="K141" i="1"/>
  <c r="H141" i="1"/>
  <c r="E141" i="1"/>
  <c r="K140" i="1"/>
  <c r="H140" i="1"/>
  <c r="E140" i="1"/>
  <c r="K139" i="1"/>
  <c r="H139" i="1"/>
  <c r="E139" i="1"/>
  <c r="K138" i="1"/>
  <c r="H138" i="1"/>
  <c r="E138" i="1"/>
  <c r="K137" i="1"/>
  <c r="H137" i="1"/>
  <c r="E137" i="1"/>
  <c r="K136" i="1"/>
  <c r="H136" i="1"/>
  <c r="E136" i="1"/>
  <c r="K135" i="1"/>
  <c r="H135" i="1"/>
  <c r="E135" i="1"/>
  <c r="K134" i="1"/>
  <c r="H134" i="1"/>
  <c r="E134" i="1"/>
  <c r="K133" i="1"/>
  <c r="H133" i="1"/>
  <c r="E133" i="1"/>
  <c r="K132" i="1"/>
  <c r="H132" i="1"/>
  <c r="E132" i="1"/>
  <c r="K131" i="1"/>
  <c r="H131" i="1"/>
  <c r="E131" i="1"/>
  <c r="K130" i="1"/>
  <c r="K129" i="1"/>
  <c r="H129" i="1"/>
  <c r="E129" i="1"/>
  <c r="K128" i="1"/>
  <c r="H128" i="1"/>
  <c r="E128" i="1"/>
  <c r="K127" i="1"/>
  <c r="H127" i="1"/>
  <c r="E127" i="1"/>
  <c r="K126" i="1"/>
  <c r="H126" i="1"/>
  <c r="E126" i="1"/>
  <c r="K125" i="1"/>
  <c r="H125" i="1"/>
  <c r="E125" i="1"/>
  <c r="K124" i="1"/>
  <c r="H124" i="1"/>
  <c r="E124" i="1"/>
  <c r="K123" i="1"/>
  <c r="K122" i="1"/>
  <c r="K121" i="1"/>
  <c r="H121" i="1"/>
  <c r="E121" i="1"/>
  <c r="K120" i="1"/>
  <c r="H120" i="1"/>
  <c r="E120" i="1"/>
  <c r="K119" i="1"/>
  <c r="H119" i="1"/>
  <c r="E119" i="1"/>
  <c r="K118" i="1"/>
  <c r="H118" i="1"/>
  <c r="E118" i="1"/>
  <c r="K117" i="1"/>
  <c r="H117" i="1"/>
  <c r="E117" i="1"/>
  <c r="K116" i="1"/>
  <c r="H116" i="1"/>
  <c r="E116" i="1"/>
  <c r="K115" i="1"/>
  <c r="H115" i="1"/>
  <c r="E115" i="1"/>
  <c r="K114" i="1"/>
  <c r="K113" i="1"/>
  <c r="H113" i="1"/>
  <c r="E113" i="1"/>
  <c r="K112" i="1"/>
  <c r="H112" i="1"/>
  <c r="E112" i="1"/>
  <c r="K111" i="1"/>
  <c r="K110" i="1"/>
  <c r="H110" i="1"/>
  <c r="E110" i="1"/>
  <c r="K109" i="1"/>
  <c r="K108" i="1"/>
  <c r="H108" i="1"/>
  <c r="E108" i="1"/>
  <c r="J106" i="1"/>
  <c r="I106" i="1"/>
  <c r="G106" i="1"/>
  <c r="F106" i="1"/>
  <c r="D106" i="1"/>
  <c r="C106" i="1"/>
  <c r="K105" i="1"/>
  <c r="H105" i="1"/>
  <c r="E105" i="1"/>
  <c r="K104" i="1"/>
  <c r="H104" i="1"/>
  <c r="E104" i="1"/>
  <c r="K103" i="1"/>
  <c r="H103" i="1"/>
  <c r="E103" i="1"/>
  <c r="J101" i="1"/>
  <c r="I101" i="1"/>
  <c r="G101" i="1"/>
  <c r="F101" i="1"/>
  <c r="D101" i="1"/>
  <c r="C101" i="1"/>
  <c r="K100" i="1"/>
  <c r="H100" i="1"/>
  <c r="E100" i="1"/>
  <c r="K99" i="1"/>
  <c r="H99" i="1"/>
  <c r="E99" i="1"/>
  <c r="K98" i="1"/>
  <c r="H98" i="1"/>
  <c r="E98" i="1"/>
  <c r="J96" i="1"/>
  <c r="I96" i="1"/>
  <c r="G96" i="1"/>
  <c r="F96" i="1"/>
  <c r="D96" i="1"/>
  <c r="C96" i="1"/>
  <c r="K95" i="1"/>
  <c r="E95" i="1"/>
  <c r="K94" i="1"/>
  <c r="K93" i="1"/>
  <c r="E93" i="1"/>
  <c r="K92" i="1"/>
  <c r="H92" i="1"/>
  <c r="E92" i="1"/>
  <c r="K91" i="1"/>
  <c r="H91" i="1"/>
  <c r="E91" i="1"/>
  <c r="K90" i="1"/>
  <c r="H90" i="1"/>
  <c r="E90" i="1"/>
  <c r="K89" i="1"/>
  <c r="H89" i="1"/>
  <c r="E89" i="1"/>
  <c r="K88" i="1"/>
  <c r="H88" i="1"/>
  <c r="E88" i="1"/>
  <c r="K87" i="1"/>
  <c r="H87" i="1"/>
  <c r="E87" i="1"/>
  <c r="K86" i="1"/>
  <c r="H86" i="1"/>
  <c r="E86" i="1"/>
  <c r="K85" i="1"/>
  <c r="H85" i="1"/>
  <c r="E85" i="1"/>
  <c r="K84" i="1"/>
  <c r="H84" i="1"/>
  <c r="E84" i="1"/>
  <c r="K83" i="1"/>
  <c r="H83" i="1"/>
  <c r="E83" i="1"/>
  <c r="K82" i="1"/>
  <c r="H82" i="1"/>
  <c r="E82" i="1"/>
  <c r="K81" i="1"/>
  <c r="H81" i="1"/>
  <c r="E81" i="1"/>
  <c r="K80" i="1"/>
  <c r="H80" i="1"/>
  <c r="E80" i="1"/>
  <c r="J75" i="1"/>
  <c r="I75" i="1"/>
  <c r="G75" i="1"/>
  <c r="F75" i="1"/>
  <c r="D75" i="1"/>
  <c r="C75" i="1"/>
  <c r="K74" i="1"/>
  <c r="H74" i="1"/>
  <c r="H75" i="1" s="1"/>
  <c r="E74" i="1"/>
  <c r="E75" i="1" s="1"/>
  <c r="J72" i="1"/>
  <c r="I72" i="1"/>
  <c r="G72" i="1"/>
  <c r="F72" i="1"/>
  <c r="D72" i="1"/>
  <c r="C72" i="1"/>
  <c r="K71" i="1"/>
  <c r="H71" i="1"/>
  <c r="H72" i="1" s="1"/>
  <c r="E71" i="1"/>
  <c r="E72" i="1" s="1"/>
  <c r="K70" i="1"/>
  <c r="J68" i="1"/>
  <c r="I68" i="1"/>
  <c r="G68" i="1"/>
  <c r="F68" i="1"/>
  <c r="D68" i="1"/>
  <c r="C68" i="1"/>
  <c r="K67" i="1"/>
  <c r="H67" i="1"/>
  <c r="K66" i="1"/>
  <c r="H66" i="1"/>
  <c r="K65" i="1"/>
  <c r="H65" i="1"/>
  <c r="E65" i="1"/>
  <c r="K64" i="1"/>
  <c r="H64" i="1"/>
  <c r="E64" i="1"/>
  <c r="K63" i="1"/>
  <c r="H63" i="1"/>
  <c r="E63" i="1"/>
  <c r="K62" i="1"/>
  <c r="H62" i="1"/>
  <c r="E62" i="1"/>
  <c r="K61" i="1"/>
  <c r="H61" i="1"/>
  <c r="E61" i="1"/>
  <c r="K60" i="1"/>
  <c r="H60" i="1"/>
  <c r="E60" i="1"/>
  <c r="K59" i="1"/>
  <c r="H59" i="1"/>
  <c r="E59" i="1"/>
  <c r="K58" i="1"/>
  <c r="H58" i="1"/>
  <c r="E58" i="1"/>
  <c r="K57" i="1"/>
  <c r="H57" i="1"/>
  <c r="E57" i="1"/>
  <c r="J55" i="1"/>
  <c r="I55" i="1"/>
  <c r="G55" i="1"/>
  <c r="F55" i="1"/>
  <c r="D55" i="1"/>
  <c r="C55" i="1"/>
  <c r="K54" i="1"/>
  <c r="H54" i="1"/>
  <c r="H55" i="1" s="1"/>
  <c r="E54" i="1"/>
  <c r="E55" i="1" s="1"/>
  <c r="K52" i="1"/>
  <c r="G52" i="1"/>
  <c r="F52" i="1"/>
  <c r="D52" i="1"/>
  <c r="C52" i="1"/>
  <c r="K51" i="1"/>
  <c r="H51" i="1"/>
  <c r="H52" i="1" s="1"/>
  <c r="E51" i="1"/>
  <c r="E52" i="1" s="1"/>
  <c r="J49" i="1"/>
  <c r="I49" i="1"/>
  <c r="G49" i="1"/>
  <c r="F49" i="1"/>
  <c r="D49" i="1"/>
  <c r="C49" i="1"/>
  <c r="K48" i="1"/>
  <c r="H48" i="1"/>
  <c r="E48" i="1"/>
  <c r="K47" i="1"/>
  <c r="H47" i="1"/>
  <c r="E47" i="1"/>
  <c r="J45" i="1"/>
  <c r="I45" i="1"/>
  <c r="G45" i="1"/>
  <c r="F45" i="1"/>
  <c r="D45" i="1"/>
  <c r="C45" i="1"/>
  <c r="K44" i="1"/>
  <c r="H44" i="1"/>
  <c r="E44" i="1"/>
  <c r="K43" i="1"/>
  <c r="H43" i="1"/>
  <c r="E43" i="1"/>
  <c r="K42" i="1"/>
  <c r="H42" i="1"/>
  <c r="E42" i="1"/>
  <c r="K41" i="1"/>
  <c r="H41" i="1"/>
  <c r="E41" i="1"/>
  <c r="K40" i="1"/>
  <c r="H40" i="1"/>
  <c r="E40" i="1"/>
  <c r="K39" i="1"/>
  <c r="H39" i="1"/>
  <c r="E39" i="1"/>
  <c r="J37" i="1"/>
  <c r="I37" i="1"/>
  <c r="G37" i="1"/>
  <c r="F37" i="1"/>
  <c r="D37" i="1"/>
  <c r="C37" i="1"/>
  <c r="K36" i="1"/>
  <c r="H36" i="1"/>
  <c r="E36" i="1"/>
  <c r="K35" i="1"/>
  <c r="H35" i="1"/>
  <c r="E35" i="1"/>
  <c r="J33" i="1"/>
  <c r="I33" i="1"/>
  <c r="G33" i="1"/>
  <c r="F33" i="1"/>
  <c r="D33" i="1"/>
  <c r="C33" i="1"/>
  <c r="K32" i="1"/>
  <c r="H32" i="1"/>
  <c r="H33" i="1" s="1"/>
  <c r="E32" i="1"/>
  <c r="E33" i="1" s="1"/>
  <c r="J30" i="1"/>
  <c r="I30" i="1"/>
  <c r="G30" i="1"/>
  <c r="F30" i="1"/>
  <c r="D30" i="1"/>
  <c r="C30" i="1"/>
  <c r="K29" i="1"/>
  <c r="H29" i="1"/>
  <c r="H30" i="1" s="1"/>
  <c r="E29" i="1"/>
  <c r="E30" i="1" s="1"/>
  <c r="J27" i="1"/>
  <c r="I27" i="1"/>
  <c r="K26" i="1"/>
  <c r="J24" i="1"/>
  <c r="I24" i="1"/>
  <c r="G24" i="1"/>
  <c r="F24" i="1"/>
  <c r="D24" i="1"/>
  <c r="C24" i="1"/>
  <c r="K23" i="1"/>
  <c r="H23" i="1"/>
  <c r="H24" i="1" s="1"/>
  <c r="E23" i="1"/>
  <c r="E24" i="1" s="1"/>
  <c r="J21" i="1"/>
  <c r="I21" i="1"/>
  <c r="K20" i="1"/>
  <c r="J18" i="1"/>
  <c r="I18" i="1"/>
  <c r="G18" i="1"/>
  <c r="F18" i="1"/>
  <c r="D18" i="1"/>
  <c r="C18" i="1"/>
  <c r="K17" i="1"/>
  <c r="H17" i="1"/>
  <c r="E17" i="1"/>
  <c r="K16" i="1"/>
  <c r="H16" i="1"/>
  <c r="E16" i="1"/>
  <c r="K15" i="1"/>
  <c r="H15" i="1"/>
  <c r="E15" i="1"/>
  <c r="J13" i="1"/>
  <c r="I13" i="1"/>
  <c r="G13" i="1"/>
  <c r="F13" i="1"/>
  <c r="D13" i="1"/>
  <c r="C13" i="1"/>
  <c r="K12" i="1"/>
  <c r="K13" i="1" s="1"/>
  <c r="H12" i="1"/>
  <c r="H13" i="1" s="1"/>
  <c r="E12" i="1"/>
  <c r="E13" i="1" s="1"/>
  <c r="J10" i="1"/>
  <c r="I10" i="1"/>
  <c r="G10" i="1"/>
  <c r="F10" i="1"/>
  <c r="D10" i="1"/>
  <c r="C10" i="1"/>
  <c r="K9" i="1"/>
  <c r="H9" i="1"/>
  <c r="K8" i="1"/>
  <c r="H8" i="1"/>
  <c r="E8" i="1"/>
  <c r="E10" i="1" s="1"/>
  <c r="F76" i="1" l="1"/>
  <c r="C76" i="1"/>
  <c r="I76" i="1"/>
  <c r="J857" i="1"/>
  <c r="F857" i="1"/>
  <c r="G76" i="1"/>
  <c r="I857" i="1"/>
  <c r="C1968" i="1"/>
  <c r="I506" i="1"/>
  <c r="H1968" i="1"/>
  <c r="D76" i="1"/>
  <c r="J76" i="1"/>
  <c r="C2044" i="1"/>
  <c r="C1984" i="1"/>
  <c r="H1984" i="1"/>
  <c r="D1952" i="1"/>
  <c r="C1952" i="1"/>
  <c r="E2221" i="1"/>
  <c r="E1945" i="1"/>
  <c r="E1952" i="1" s="1"/>
  <c r="E2253" i="1"/>
  <c r="E2106" i="1"/>
  <c r="K33" i="1"/>
  <c r="K37" i="1"/>
  <c r="K45" i="1"/>
  <c r="K49" i="1"/>
  <c r="K72" i="1"/>
  <c r="E266" i="1"/>
  <c r="K266" i="1"/>
  <c r="K270" i="1"/>
  <c r="H410" i="1"/>
  <c r="E437" i="1"/>
  <c r="K437" i="1"/>
  <c r="H455" i="1"/>
  <c r="K811" i="1"/>
  <c r="K893" i="1"/>
  <c r="F1620" i="1"/>
  <c r="G1620" i="1"/>
  <c r="C1620" i="1"/>
  <c r="D1620" i="1"/>
  <c r="E37" i="1"/>
  <c r="E49" i="1"/>
  <c r="H10" i="1"/>
  <c r="H18" i="1"/>
  <c r="K24" i="1"/>
  <c r="K30" i="1"/>
  <c r="H37" i="1"/>
  <c r="H49" i="1"/>
  <c r="K101" i="1"/>
  <c r="K228" i="1"/>
  <c r="H406" i="1"/>
  <c r="K498" i="1"/>
  <c r="K557" i="1"/>
  <c r="H560" i="1"/>
  <c r="H590" i="1"/>
  <c r="H597" i="1"/>
  <c r="H609" i="1"/>
  <c r="H615" i="1"/>
  <c r="E626" i="1"/>
  <c r="K626" i="1"/>
  <c r="K646" i="1"/>
  <c r="H653" i="1"/>
  <c r="K675" i="1"/>
  <c r="E811" i="1"/>
  <c r="E1483" i="1"/>
  <c r="H1550" i="1"/>
  <c r="E1635" i="1"/>
  <c r="E1974" i="1"/>
  <c r="E2152" i="1"/>
  <c r="E2156" i="1"/>
  <c r="E471" i="1"/>
  <c r="K471" i="1"/>
  <c r="H581" i="1"/>
  <c r="H606" i="1"/>
  <c r="H612" i="1"/>
  <c r="E1478" i="1"/>
  <c r="E18" i="1"/>
  <c r="E76" i="1" s="1"/>
  <c r="K106" i="1"/>
  <c r="H228" i="1"/>
  <c r="H422" i="1"/>
  <c r="H451" i="1"/>
  <c r="H1554" i="1"/>
  <c r="H1561" i="1"/>
  <c r="E1630" i="1"/>
  <c r="E1831" i="1"/>
  <c r="H1951" i="1"/>
  <c r="H1952" i="1" s="1"/>
  <c r="H45" i="1"/>
  <c r="H248" i="1"/>
  <c r="H376" i="1"/>
  <c r="H402" i="1"/>
  <c r="H563" i="1"/>
  <c r="K872" i="1"/>
  <c r="E1191" i="1"/>
  <c r="E1252" i="1"/>
  <c r="K10" i="1"/>
  <c r="K18" i="1"/>
  <c r="K55" i="1"/>
  <c r="K75" i="1"/>
  <c r="E101" i="1"/>
  <c r="E156" i="1"/>
  <c r="E228" i="1"/>
  <c r="E248" i="1"/>
  <c r="H277" i="1"/>
  <c r="K277" i="1"/>
  <c r="H362" i="1"/>
  <c r="H366" i="1"/>
  <c r="K373" i="1"/>
  <c r="E402" i="1"/>
  <c r="K402" i="1"/>
  <c r="H498" i="1"/>
  <c r="H557" i="1"/>
  <c r="H585" i="1"/>
  <c r="H594" i="1"/>
  <c r="H603" i="1"/>
  <c r="H630" i="1"/>
  <c r="K757" i="1"/>
  <c r="E757" i="1"/>
  <c r="E893" i="1"/>
  <c r="K900" i="1"/>
  <c r="K906" i="1"/>
  <c r="E1288" i="1"/>
  <c r="E1458" i="1"/>
  <c r="E1467" i="1"/>
  <c r="E1554" i="1"/>
  <c r="E1561" i="1"/>
  <c r="E1577" i="1"/>
  <c r="E1645" i="1"/>
  <c r="E1787" i="1"/>
  <c r="E2090" i="1"/>
  <c r="E2130" i="1"/>
  <c r="E2142" i="1"/>
  <c r="E2291" i="1"/>
  <c r="E2327" i="1"/>
  <c r="K21" i="1"/>
  <c r="K27" i="1"/>
  <c r="K68" i="1"/>
  <c r="K148" i="1"/>
  <c r="H156" i="1"/>
  <c r="H266" i="1"/>
  <c r="H270" i="1"/>
  <c r="E366" i="1"/>
  <c r="K366" i="1"/>
  <c r="H417" i="1"/>
  <c r="E451" i="1"/>
  <c r="K451" i="1"/>
  <c r="K492" i="1"/>
  <c r="H505" i="1"/>
  <c r="E581" i="1"/>
  <c r="K581" i="1"/>
  <c r="K862" i="1"/>
  <c r="E900" i="1"/>
  <c r="E906" i="1"/>
  <c r="K920" i="1"/>
  <c r="E1323" i="1"/>
  <c r="E1372" i="1"/>
  <c r="E1398" i="1"/>
  <c r="H1577" i="1"/>
  <c r="E106" i="1"/>
  <c r="H170" i="1"/>
  <c r="H195" i="1"/>
  <c r="K221" i="1"/>
  <c r="H373" i="1"/>
  <c r="E498" i="1"/>
  <c r="H697" i="1"/>
  <c r="H757" i="1"/>
  <c r="H768" i="1"/>
  <c r="H811" i="1"/>
  <c r="E1522" i="1"/>
  <c r="H1635" i="1"/>
  <c r="H1839" i="1" s="1"/>
  <c r="E1766" i="1"/>
  <c r="E2071" i="1"/>
  <c r="E2078" i="1"/>
  <c r="E2127" i="1"/>
  <c r="H1522" i="1"/>
  <c r="E1427" i="1"/>
  <c r="E68" i="1"/>
  <c r="H471" i="1"/>
  <c r="K96" i="1"/>
  <c r="K195" i="1"/>
  <c r="H338" i="1"/>
  <c r="H358" i="1"/>
  <c r="E646" i="1"/>
  <c r="H753" i="1"/>
  <c r="E1394" i="1"/>
  <c r="E1612" i="1"/>
  <c r="H1612" i="1"/>
  <c r="E96" i="1"/>
  <c r="E148" i="1"/>
  <c r="H215" i="1"/>
  <c r="H263" i="1"/>
  <c r="H311" i="1"/>
  <c r="E327" i="1"/>
  <c r="E338" i="1"/>
  <c r="E358" i="1"/>
  <c r="H675" i="1"/>
  <c r="E753" i="1"/>
  <c r="K843" i="1"/>
  <c r="E920" i="1"/>
  <c r="E45" i="1"/>
  <c r="H101" i="1"/>
  <c r="H205" i="1"/>
  <c r="H327" i="1"/>
  <c r="K338" i="1"/>
  <c r="K358" i="1"/>
  <c r="H437" i="1"/>
  <c r="H646" i="1"/>
  <c r="E675" i="1"/>
  <c r="K753" i="1"/>
  <c r="H801" i="1"/>
  <c r="E843" i="1"/>
  <c r="E1186" i="1"/>
  <c r="E1319" i="1"/>
  <c r="E1353" i="1"/>
  <c r="K156" i="1"/>
  <c r="E170" i="1"/>
  <c r="E195" i="1"/>
  <c r="K205" i="1"/>
  <c r="E215" i="1"/>
  <c r="K248" i="1"/>
  <c r="E263" i="1"/>
  <c r="E311" i="1"/>
  <c r="K327" i="1"/>
  <c r="H492" i="1"/>
  <c r="E557" i="1"/>
  <c r="H626" i="1"/>
  <c r="H843" i="1"/>
  <c r="H68" i="1"/>
  <c r="H96" i="1"/>
  <c r="H148" i="1"/>
  <c r="H106" i="1"/>
  <c r="K170" i="1"/>
  <c r="E205" i="1"/>
  <c r="K215" i="1"/>
  <c r="K263" i="1"/>
  <c r="K311" i="1"/>
  <c r="H1491" i="1"/>
  <c r="K1324" i="1"/>
  <c r="I1324" i="1"/>
  <c r="H1363" i="1"/>
  <c r="C229" i="1"/>
  <c r="D229" i="1"/>
  <c r="F229" i="1"/>
  <c r="G229" i="1"/>
  <c r="I229" i="1"/>
  <c r="J229" i="1"/>
  <c r="D506" i="1"/>
  <c r="J506" i="1"/>
  <c r="C506" i="1"/>
  <c r="F506" i="1"/>
  <c r="G506" i="1"/>
  <c r="C857" i="1"/>
  <c r="D857" i="1"/>
  <c r="G857" i="1"/>
  <c r="C1324" i="1"/>
  <c r="C1363" i="1"/>
  <c r="D1491" i="1"/>
  <c r="C1491" i="1"/>
  <c r="C1839" i="1"/>
  <c r="D1839" i="1"/>
  <c r="D2274" i="1"/>
  <c r="C2274" i="1"/>
  <c r="H2274" i="1"/>
  <c r="D2331" i="1"/>
  <c r="C2331" i="1"/>
  <c r="E505" i="1"/>
  <c r="K505" i="1"/>
  <c r="K856" i="1"/>
  <c r="D925" i="1"/>
  <c r="J925" i="1"/>
  <c r="J2333" i="1" s="1"/>
  <c r="C925" i="1"/>
  <c r="E924" i="1"/>
  <c r="E925" i="1" s="1"/>
  <c r="H925" i="1"/>
  <c r="I925" i="1"/>
  <c r="D1324" i="1"/>
  <c r="K924" i="1"/>
  <c r="K925" i="1" s="1"/>
  <c r="E1244" i="1"/>
  <c r="E1245" i="1" s="1"/>
  <c r="H1323" i="1"/>
  <c r="H1324" i="1" s="1"/>
  <c r="E1359" i="1"/>
  <c r="E1490" i="1"/>
  <c r="E1838" i="1"/>
  <c r="E1967" i="1"/>
  <c r="E1968" i="1" s="1"/>
  <c r="E1983" i="1"/>
  <c r="E1984" i="1" s="1"/>
  <c r="E2043" i="1"/>
  <c r="E2044" i="1" s="1"/>
  <c r="H2043" i="1"/>
  <c r="H2044" i="1" s="1"/>
  <c r="E2267" i="1"/>
  <c r="E2274" i="1" s="1"/>
  <c r="E2330" i="1"/>
  <c r="E2331" i="1" s="1"/>
  <c r="H2330" i="1"/>
  <c r="H2331" i="1" s="1"/>
  <c r="D2333" i="1" l="1"/>
  <c r="I2333" i="1"/>
  <c r="H1620" i="1"/>
  <c r="G2333" i="1"/>
  <c r="F2333" i="1"/>
  <c r="C2333" i="1"/>
  <c r="K76" i="1"/>
  <c r="H76" i="1"/>
  <c r="K857" i="1"/>
  <c r="E857" i="1"/>
  <c r="E1324" i="1"/>
  <c r="E1839" i="1"/>
  <c r="E1363" i="1"/>
  <c r="E1491" i="1"/>
  <c r="E506" i="1"/>
  <c r="H857" i="1"/>
  <c r="H229" i="1"/>
  <c r="E1620" i="1"/>
  <c r="K229" i="1"/>
  <c r="H506" i="1"/>
  <c r="E229" i="1"/>
  <c r="K506" i="1"/>
  <c r="J16" i="4"/>
  <c r="H2333" i="1" l="1"/>
  <c r="E2333" i="1"/>
  <c r="K2333" i="1"/>
  <c r="I21" i="4"/>
  <c r="H21" i="4"/>
  <c r="J20" i="4"/>
  <c r="J19" i="4"/>
  <c r="J18" i="4"/>
  <c r="J17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1" i="4" l="1"/>
  <c r="F21" i="4"/>
  <c r="E21" i="4"/>
  <c r="G20" i="4"/>
  <c r="G19" i="4"/>
  <c r="G18" i="4"/>
  <c r="G17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1" i="4" l="1"/>
</calcChain>
</file>

<file path=xl/sharedStrings.xml><?xml version="1.0" encoding="utf-8"?>
<sst xmlns="http://schemas.openxmlformats.org/spreadsheetml/2006/main" count="4693" uniqueCount="2188">
  <si>
    <t>;ksx</t>
  </si>
  <si>
    <t>1- lc txg xjhch dk blds lHkh :iksa esa var</t>
  </si>
  <si>
    <t>10- jk"Vªksa ds vanj vkSj muds chp vlekurk dks de djuk</t>
  </si>
  <si>
    <t xml:space="preserve">dqy ;ksx </t>
  </si>
  <si>
    <t>;ksx% vYi la[;d ekeykr foHkkx] t;iqj¼58½</t>
  </si>
  <si>
    <t>;ksx% bZ-th-,l] xzkeh.k fodkl ,oa iapk;rh jkt foHkkx¼216½</t>
  </si>
  <si>
    <t>;ksx% m|ksx foHkkx] t;iqj¼183½</t>
  </si>
  <si>
    <t>;ksx% ,l-th-,l-okbZ] xzkeh.k fodkl ,oa iapk;rh jkt foHkkx¼217½</t>
  </si>
  <si>
    <t>;ksx% xzkeh.k fodkl ,oa iapk;rh jkt foHkkx ¼foÙk ,oa ys[kk½¼221½</t>
  </si>
  <si>
    <t>;ksx% xzkeh.k fodkl foHkkx] t;iqj¼137½</t>
  </si>
  <si>
    <t>;ksx% funs'kky; fo'ks"k ;ksX;tu] t;iqj¼244½</t>
  </si>
  <si>
    <t>;ksx% iapk;rh jkt foHkkx] t;iqj¼139½</t>
  </si>
  <si>
    <t>;ksx% eRL; foHkkx] t;iqj¼31½</t>
  </si>
  <si>
    <t>;ksx% Je foHkkx] t;iqjA 134½</t>
  </si>
  <si>
    <t>;ksx% lgdkfjrk foHkkx] t;iqj¼99½</t>
  </si>
  <si>
    <t>;ksx% lkekftd U;k; ,oa vf/kdkfjrk foHkkx] t;iqj¼43½</t>
  </si>
  <si>
    <t>;ksx% Lok;r 'kklu foHkkx] t;iqj¼91½</t>
  </si>
  <si>
    <t>;ksx% Lok;Ùk 'kklu foHkkx ¼mi 'kklu lfpo½¼215½</t>
  </si>
  <si>
    <t>;ksx % lc txg xjhch dk blds lHkh :iksa esa var</t>
  </si>
  <si>
    <t>;ksx% m|ku foHkkx] t;iqj¼23½</t>
  </si>
  <si>
    <t>;ksx% —f"k x.kuk foHkkx] t;iqj¼45½</t>
  </si>
  <si>
    <t>;ksx% —f"k foi.ku foHkkx] t;iqj¼19½</t>
  </si>
  <si>
    <t>;ksx % —f"k foHkkx] t;iqj ¼18½</t>
  </si>
  <si>
    <t>;ksx% [kk| lqj{kk vihyh; vf/kdj.k] t;iqj¼285½</t>
  </si>
  <si>
    <t>;ksx% [kk|] ukxfjd vkiwfrZ ,oa miHkksäk ekeykr] t;iqj¼9½</t>
  </si>
  <si>
    <t>;ksx% funs'kky;] xkS ikyu] t;iqj¼267½</t>
  </si>
  <si>
    <t>;ksx% i'kqikyu foHkkx] t;iqj¼21½</t>
  </si>
  <si>
    <t>;ksx% lesfdr cky fodkl lsok,a] t;iqj¼42½</t>
  </si>
  <si>
    <t>;ksx% flafpr {ks= fodkl foHkkx] b-xk-u-i-] chdkusj¼72½</t>
  </si>
  <si>
    <t>;ksx % Hkq[kejh lekIr djuk] [kk| lqj{kk vkSj csgrj iks"k.k ,oa lrr~ —f"k dks c&lt;+kok</t>
  </si>
  <si>
    <t>;ksx% vYi la[;d ekeykr foHkkx] txiqj¼58½</t>
  </si>
  <si>
    <t>;ksx% vk;qfoZKku egkfo|ky; ,oa lEc) fpfdRlky; lewg] dksVk¼5½</t>
  </si>
  <si>
    <t>;ksx% vk;qosZn foHkkx] vtesj¼32½</t>
  </si>
  <si>
    <t>vkS"kf/k fu;ked ç.kkyh dk lq–&lt;hdj.k¼2722½</t>
  </si>
  <si>
    <t>;ksx% vkS"kf/k fu;a=d] jktLFkku] t;iqj¼290½</t>
  </si>
  <si>
    <t>;ksx% dkyst f'k{kk foHkkx] t;iqj¼7½</t>
  </si>
  <si>
    <t>;ksx% [ksy foHkkx ¼ØhMk ifj"kn lfgr½] t;iqj¼130½</t>
  </si>
  <si>
    <t>;ksx% fpfdRlk ,oa LokLF; lsok,a] t;iqj¼28½</t>
  </si>
  <si>
    <t>;ksx% fpfdRlk f'k{kk¼242½</t>
  </si>
  <si>
    <t>;ksx% tokgj yky usg: vk;qfoZKku egkfo|ky; ,oa lEc) fpfdRlky; lewg] vtesj¼33½</t>
  </si>
  <si>
    <t>;ksx% Mk- lEiw.kkZuUn vk;qfoZKku egkfo|ky; ,oa lEc) fpfdRlky; lewg] tks/kiqj¼25½</t>
  </si>
  <si>
    <t>;ksx% rduhdh f'k{kk foHkkx] tks/kiqj¼15½</t>
  </si>
  <si>
    <t>2- lesfdr cky laj{k.k ;kstuk¼1219½</t>
  </si>
  <si>
    <t>;ksx% funs'kky; cky vf/kdkfjrk foHkkx¼259½</t>
  </si>
  <si>
    <t>;ksx% ifjogu foHkkx] t;iqj¼44½</t>
  </si>
  <si>
    <t>;ksx% ifjokj dY;k.k foHkkx] t;ijq¼30½</t>
  </si>
  <si>
    <t>;ksx% isa'ku ,oa is'kulZ csyQs;j foHkkx] t;iqj¼115½</t>
  </si>
  <si>
    <t>;ksx% çkjafHkd f'k{kk foHkkFk] chdkusj¼29½</t>
  </si>
  <si>
    <t>;ksx% Hkze.k'khy 'kY; fpfdRlk bdkbZ] t;iqj¼16½</t>
  </si>
  <si>
    <t>;ksx% ek/;fed f'k{kk foHkkx] chdkusj¼13½</t>
  </si>
  <si>
    <t>;ksx % ;wukuh fpfdRlk foHkkx t;iqj¼226½</t>
  </si>
  <si>
    <t>;ksx% jfoUæ ukFk VSxksj vk;qfoZKku egkfo|ky; ,oa lEc) fpfdRlky; lewg] mn;iqj¼6½</t>
  </si>
  <si>
    <t>;ksx% jktLFkku vk;qosZn fo'ofo|ky;] tks/kiqj¼1½</t>
  </si>
  <si>
    <t>;ksx% jktLFkku LokLF; foKku fo'ofo|ky;] t;iqj ¼35½</t>
  </si>
  <si>
    <t>;ksx% jkT; chek ,oa çko/kk;h fuf/k foHkkx] t;iqj¼80½</t>
  </si>
  <si>
    <t>;ksx% jk"Vªh; xzkeh.k LokLF; fe'ku] t;iqj¼227½</t>
  </si>
  <si>
    <t>;ksx% laL—r f'k{kk foHkkx] t;iqj¼11½</t>
  </si>
  <si>
    <t>;ksx% ljnkj iVsy] vk;qfoZKku egkfo|ky; ,oa lEc) fpfdRlky; lewg] chdkusj¼4½</t>
  </si>
  <si>
    <t>;ksx% lokbZ ekuflag] vk;qfoZKku egkfo|ky; ,oa lEc) fpfdRlky; lewg] t;iqj¼14½</t>
  </si>
  <si>
    <t>;ksx% gksE;ksisfFkd fpfdRlk foHkkx t;iqj¼225½</t>
  </si>
  <si>
    <t>;ksx % LoLFk thou lqfuf'pr djuk vkSj lHkh ds fy, vkthou ranq:Lrh dks c&lt;+kok</t>
  </si>
  <si>
    <t>;ksx% vfHk;kaf=dh egkfo|ky;] djkSyh¼275½</t>
  </si>
  <si>
    <t>;ksx% vfHk;kaf=dh egkfo|ky;] /kkSyiqj¼273½</t>
  </si>
  <si>
    <t>1- vfHk;kaf=dh egkfo|ky;] ckjka¼2322½</t>
  </si>
  <si>
    <t>;ksx% vfHk;kaf=dh egkfo|ky;] ckjka¼274½</t>
  </si>
  <si>
    <t>;ksx% vfHk;kaf=dh egkfo|ky;] vtesj¼163½</t>
  </si>
  <si>
    <t>;ksx% vfHk;kaf=dh egkfo|ky;] &gt;kykokM¼167½</t>
  </si>
  <si>
    <t>;ksx% vfHk;kaf=dh egkfo|ky;] Hkjriqj¼166½</t>
  </si>
  <si>
    <t>;ksx% vfHk;kaf=dh egkfo/kky;]ckM+esj¼291½-</t>
  </si>
  <si>
    <t>;ksx% vfHk;kfU=dh egkfo|ky;] ok¡lokM+k¼260½</t>
  </si>
  <si>
    <t>;ksx% vYila[;d ekeykr foHkkx] t;iqj¼58½</t>
  </si>
  <si>
    <t>;ksx% mi lfpo rduhdh f'k{kk foHkkx] jktLFkku] t;iqj¼295½</t>
  </si>
  <si>
    <t>;ksx% mi lfpo f'k{kk foHkkx ¼lewg &amp;3½] jktLFkku] t;iqj¼294½</t>
  </si>
  <si>
    <t>;ksx% —f"k fo'ofo|ky;] dksVk¼264½</t>
  </si>
  <si>
    <t>;ksx% —f"k fo'ofo|ky;] tks/kiqj¼265½</t>
  </si>
  <si>
    <t>;ksx% —f"k fo'ofo|ky;] tkscusj¼263½</t>
  </si>
  <si>
    <t>;ksx% dksVk fo'ofo|ky;] dksVk¼173½</t>
  </si>
  <si>
    <t>;ksx% [ksy fo'ofo|ky;]&gt;qa&gt;quw ¼258½</t>
  </si>
  <si>
    <t>;ksx% xksfoUn xq: tutkrh; fo'ofo|ky;] ckalokM+k¼287½</t>
  </si>
  <si>
    <t>;ksx% t;ukjk;.k O;kl fo'ofo|ky;] tks/kiqj¼170½</t>
  </si>
  <si>
    <t>;ksx% Mk- Hkhejko vEcsMdj fof/k fo'ofon;ky;]t;iqj¼256½</t>
  </si>
  <si>
    <t>;ksx% rduhdh ¼çf'k{k.k½ f'k{kk] tks/kiqj¼150½</t>
  </si>
  <si>
    <t>;ksx% rduhdh fo'ofo|ky;] dksVk¼2½</t>
  </si>
  <si>
    <t>;ksx% ukxfjd mMq;u foHkkx] t;iqj¼108½</t>
  </si>
  <si>
    <t>;ksx% us'kuy dsfMV dksj] t;iqj¼8½</t>
  </si>
  <si>
    <t>;ksx% i;ZVu foHkkx] t;iqj¼111½</t>
  </si>
  <si>
    <t>;ksx% çkjafHkd f'k{kk foHkkx] chdkusj¼29½</t>
  </si>
  <si>
    <t>;ksx% chdkusj rduhdh fo'ofo|ky;¼261½</t>
  </si>
  <si>
    <t>;ksx% c`t fo'ofo|ky;] Hkjriqj¼250½</t>
  </si>
  <si>
    <t>;ksx% Hkkjr LdkmVl ,oa xkbZMl] t;iqj¼24½</t>
  </si>
  <si>
    <t>;ksx% eRL; fo'ofo|ky;] vyoj¼251½</t>
  </si>
  <si>
    <t>;ksx% egf"kZ n;kuUn ljLorh fo'ofo|ky;] vtesj¼162½</t>
  </si>
  <si>
    <t>;ksx% egkjk.kk çrki —f"k ,oa çkS|ksfxdh fo'ofo|ky;] mn;iqj¼159½</t>
  </si>
  <si>
    <t>;ksx% efgyk vfHk;af=dh egkfo|ky; ] vtesj¼164½</t>
  </si>
  <si>
    <t>;ksx% ekf.kD; yky oekZ VsDlVkby laLFkku HkhyokMk¼156½</t>
  </si>
  <si>
    <t>;ksx% feM Ms ehy ] jktLFkku¼284½</t>
  </si>
  <si>
    <t>;ksx% eksguyky lq[kkfM;k fo'ofo|ky;] mn;iqj¼171½</t>
  </si>
  <si>
    <t>;ksx% jktLFkku i'kq fpfdRlk ,oa i'kq foKku fo'ofo|ky;] chdkusj¼168½</t>
  </si>
  <si>
    <t>;ksx% jktLFkku oDQ cksMZ] t;iqj¼229½</t>
  </si>
  <si>
    <t>;ksx% jktLFkku fo'ofo|ky;] t;iqj¼169½</t>
  </si>
  <si>
    <t>;ksx% jkekuUnkpk;Z laL—r fo'ofo|ky;] t;iqj¼12½</t>
  </si>
  <si>
    <t>;ksx% jk"Vªh; fof/k fo'ofo|ky;] tks/kiqj¼175½</t>
  </si>
  <si>
    <t>;ksx% o/kZeku egkohj [kqyk fo'ofo|ky;] dksVk¼172½</t>
  </si>
  <si>
    <t>;ksx% 'ks[kkoVh fo'ofoíky;] lhdj¼252½</t>
  </si>
  <si>
    <t>;ksx% ljnkj iVsy iqfyl lqj{kk ,ao vkijkf/kd U;k; fo'ofoíky;] tks/kiqj¼255½</t>
  </si>
  <si>
    <t>;ksx% lk{kjrk ,oa lrr- f'k{kk foHkkx] t;iqj¼3½</t>
  </si>
  <si>
    <t>;ksx% Lokeh ds'kokuan jktLFkku —f"k fo'ofo|ky;] chdkusj¼20½</t>
  </si>
  <si>
    <t>;ksx % lekos'kh vkSj U;k;laxr xq.koÙkkiw.kZ f'k{kk lqfuf'pr djuk vkSj lHkh ds fy, vkthou f'k{kk&amp;çkfIr ds voljksa dks c&lt;+kok</t>
  </si>
  <si>
    <t>;ksx% —f"k foHkkx] t;iqj18½</t>
  </si>
  <si>
    <t>;ksx% iqfyl foHkkx] t;iqj¼94½</t>
  </si>
  <si>
    <t>;ksx% efgyk vf/kdkfjrk foHkkx] t;iqj¼56½</t>
  </si>
  <si>
    <t>;ksx% fof/k foKku ç;ksx'kkyk foHkkx] t;iqj¼103½</t>
  </si>
  <si>
    <t>;ksx% lesfdr cky fodkl lsok,] t;iqj¼42½</t>
  </si>
  <si>
    <t>;ksx% lgdkfjrk foHkkx] t;iqj¼09½</t>
  </si>
  <si>
    <t>;ksx% lSfud dY;k.k foHkkx] t;iqj¼61½</t>
  </si>
  <si>
    <t>;ksx % ySafxd lekurk gkfly djuk vkSj lHkh efgykvksa vkSj ckfydkvksa dk l'kfädj.k</t>
  </si>
  <si>
    <t>;ksx% vfHk;kaf=dh LVkQ çf'k{k.k laLFkku] t;iqj¼77½</t>
  </si>
  <si>
    <t>;ksx% bfUnjk xka/kh ugj ifj;kstuk] tSlyesj¼208½</t>
  </si>
  <si>
    <t>;ksx% bfUnjk xka/kh ugj cksMZ] t;iqj¼83½</t>
  </si>
  <si>
    <t>1- lq{e flapkbZ gsrq vfrfjä vuqnku ¼2730½</t>
  </si>
  <si>
    <t>;ksx% tu LokLF; vfHk;kaf=dh foHkkx] t;iqj¼88½</t>
  </si>
  <si>
    <t>;ksx% ty xzg.k fodkl ,oa Hkw&amp;laj{k.k foHkkx] t;iqj¼140½</t>
  </si>
  <si>
    <t>;ksx% ty lalk/ku ¼eq-v-- guqekux&lt;½¼210½</t>
  </si>
  <si>
    <t>;ksx% ty lalk/ku foHkkx] t;iqj¼70½</t>
  </si>
  <si>
    <t>;ksx% uxjh; fodkl ,oa vkoklu foHkkx] t;iqj¼85½</t>
  </si>
  <si>
    <t>;ksx% Hkw&amp;ty foHkkx] tks/kiqj¼64½</t>
  </si>
  <si>
    <t>;ksx% eq[; vfHk;ark] bfUnjk xka/kh ugj ifj;kstuk] chdkusj¼207½</t>
  </si>
  <si>
    <t>;ksx% eq[; ys[kkf/kdkjh] bfUnjk xka/kh ugj ifj;kstuk] chdkusj¼209½</t>
  </si>
  <si>
    <t>;ksx% jktLFkku jkT; vkS|ksfxd fodkl ,oa fofu;kstu fuxe fy- ¼jhdks½] t;iqj¼177½</t>
  </si>
  <si>
    <t>;ksx% jkT; ty lalk/ku v;kstuk foHkkx] t;iqj¼89½</t>
  </si>
  <si>
    <t>;ksx% flafpr {ks= fodkl foHkkx] vejflag tjlku]fl)eq[k] uksgj¼75½</t>
  </si>
  <si>
    <t>;ksx% flafpr {ks= fodkl foHkkx] pEcy] dksVk¼73½</t>
  </si>
  <si>
    <t>;ksx% flafpr {ks= fodkl foHkkx] lfpoky;¼71½</t>
  </si>
  <si>
    <t>;ksx % lHkh ds fy, ty vkSj LoPNrk dh miyC/krk vkSj lrr~ çca/ku lqfuf'pr djuk</t>
  </si>
  <si>
    <t>;ksx% ÅtkZ foHkkx ¼vkj-ch-ih-,u-,y-] vkj-ch-;w-,u-,y-] ts-ch-ch-,u-,y-] ,-ch-ch-,u-,y-]  ts-Mh-ch-ch-,u-,y-]  vkj-;w-oh-,u-,y-] vkj-oh-oh-oh-vu-,y- ¼125½</t>
  </si>
  <si>
    <t>;ksx% ck;ks¶;wy çkf/kdj.k] xzkeh.k fodkl ,oa iapk;rh jkt foHkkx] t;iqj¼223½</t>
  </si>
  <si>
    <t>;ksx% jktLFkku v{k; mtkZ fuxe] t;iqj¼93½</t>
  </si>
  <si>
    <t>;ksx% jktLFkku ÅtkZ fu;ked vk;ksx] t;iqj¼124½</t>
  </si>
  <si>
    <t>;ksx % lHkh ds fy, fdQk;rh] Hkjkslsean] lrr~ vkSj vk/kfud ÅtkZ dh miyC/krk lqfuf'pr djuk</t>
  </si>
  <si>
    <t>;ksx% vU; LosfPNd laLFkkvksa dks vuqnku@dkycsfy;k Mkal Ldwy ¼228½</t>
  </si>
  <si>
    <t>;ksx% vfHkys[kkxkj foHkkx] chdkusj¼186½</t>
  </si>
  <si>
    <t>;ksx% vjch] Qkjlh 'kks/k laLFkku] Vksd¼95½</t>
  </si>
  <si>
    <t>;ksx% vkfFkZd ,oa lkaf[;dh foHkkx] t;iqj¼62½</t>
  </si>
  <si>
    <t>;ksx% ,l-th-,l-ckbZ] xzkeh.k fodkl ,oa iapk;rh jkt foHkkx¼217½</t>
  </si>
  <si>
    <t>;ksx% xzkeh.k xSj —f"k fodkl vf/kdj.k ¼:Mk½] t;iqj¼181½</t>
  </si>
  <si>
    <t>;ksx% tokgj dyk dsUæ] t;iqj 113½</t>
  </si>
  <si>
    <t>;ksx% jktLFkku [kknh rFkk xzkeks|ksx cksMZ] t;iqj¼179½</t>
  </si>
  <si>
    <t>;ksx% jktLFkku jkT; gkFkdj?kk fodkl fuxe] t;iqj¼178½</t>
  </si>
  <si>
    <t>;ksx% jktLFkku y?kq m|ksx fuxe] t;iqj¼182½</t>
  </si>
  <si>
    <t>;ksx% jktLFkku foÙk fuxe] t;iqj¼176½</t>
  </si>
  <si>
    <t>;ksx% jkstxkj lsok foHkkx ,oa vkjeksy] t;iqj¼135½</t>
  </si>
  <si>
    <t>;ksx% okf.kfT;d dj foHkkx] t;iqj¼69½</t>
  </si>
  <si>
    <t>;ksx% Je foHkkx] t;iqj¼134½</t>
  </si>
  <si>
    <t>;ksx% lwpuk çkS|ksfxdh ,oa lapkj foHkkx] t;iqj¼68½</t>
  </si>
  <si>
    <t>;ksx% ,l-,-ih] xzkeh.k fodkl ,oa iapk;rh jkt foHkkx¼218½</t>
  </si>
  <si>
    <t>;ksx% dkj[kkuk ,oa ck;ylZ foHkkx] t;iqj¼133½</t>
  </si>
  <si>
    <t>;ksx% [kku ,oa Hkw&amp;foKku foHkkx] mn;iqj¼129½</t>
  </si>
  <si>
    <t>;ksx% fnYyh eqEcbZ b.MLVªh;y d‚fjMksj ¼DMIC½ Jaipur¼272½</t>
  </si>
  <si>
    <t>;ksx% funs'kky; ukxfjd mMîu foHkkx] t;iqj¼249½</t>
  </si>
  <si>
    <t>1-,p-ih-lh-,y-&amp; jktLFkku fjQk;ujh fy-¼2107½</t>
  </si>
  <si>
    <t>;ksx% isVªksfy;e funs'kky;] t;iqj¼149½</t>
  </si>
  <si>
    <t>;ksx% Hkw&amp;çcU/k foHkkx] t;iqj¼50½</t>
  </si>
  <si>
    <t>;ksx% jktLFkku jktLFkku 'kgjh vk/kkjHkwr fodkl ifj;kstuk¼240½</t>
  </si>
  <si>
    <t>;ksx% jktLFkku jkT; vkS|ksfxd fodkl ,oa fofu;kstu fuxe fy- ¼jhdks½ t;iqj¼177½</t>
  </si>
  <si>
    <t>;ksx% lkcZtfud fuekZ.k foHkkx] t;iqj¼87½</t>
  </si>
  <si>
    <t>;ksx % leqRFkku'khy volajpuk dk fuekZ.k djuk] lekos'kh vkSj la/kkj.kh; vkS|ksxhdj.k dks c&lt;+kok nsuk vkSj uoksUes"k dks çksRlkfgr djuk</t>
  </si>
  <si>
    <t>;ksx% dkjkxkj foHkkx] t;iqj¼101½</t>
  </si>
  <si>
    <t>;ksx% dkfeZd foHkkx ¼'kklu lfpoky;] jkT; vk;kstuk e'khujh] jktLFkku vk;kstuk cksMZ xfr½] t;iqj¼52½</t>
  </si>
  <si>
    <t>;ksx% x`g ¼xzqi 2½ foHkkx] lfpoky;¼206½</t>
  </si>
  <si>
    <t>24- tutkfr dY;k.k fuf/k ds vUrxZr fc[kjs {ks= oks vH;fFkZ;ksa dks ih-,e-Vh-@ih-bZ-Vh-@vkbZ-vkbZ-Vh- vkfn dh ços'k ijh{k gsrq vuqf'k{k.k ¼dksfpax½¼1602½</t>
  </si>
  <si>
    <t>;ksx% tutkfr {ks= fodkl foHkkx] mn;iqj¼59½</t>
  </si>
  <si>
    <t>;ksx% nsoLFkku foHkkx] mn;iqj¼48½</t>
  </si>
  <si>
    <t>;ksx% lwpuk ,oa tu lEidZ foHkkx] t;iqj¼128½</t>
  </si>
  <si>
    <t>;ksx % jk"Vªksa ds vanj vkSj muds chp vlekurk dks de djuk</t>
  </si>
  <si>
    <t>;ksx% vkink çcU/ku ,oa lgk;rk foHkkx ,oa ukxfjd lqj{kk] t;iqj¼126½</t>
  </si>
  <si>
    <t>;ksx% vkesj fodkl ,oa çcU/k çkf/kdj.k] t;iqj¼100½</t>
  </si>
  <si>
    <t>;ksx% uxj fu;kstu foHkkx] t;iqj¼73½</t>
  </si>
  <si>
    <t>;ksx% ukxfjd lqj{kk foHkkx] t;iqj¼276½</t>
  </si>
  <si>
    <t>;ksx% funs'kky; ukxfjd mì;u foHkkx] t;iqj¼249½</t>
  </si>
  <si>
    <t>;ksx% iqjkrRo ,oa laxzgky; foHkkx] t;iqj¼185½</t>
  </si>
  <si>
    <t>;ksx% jktLFkku /kjksgj lja{k.k ,oa çksUufr çkf/kdj.k¼270½</t>
  </si>
  <si>
    <t>;ksx% lkekU; ç'kklu foHkkx] t;iqj¼39½</t>
  </si>
  <si>
    <t>;ksx% lkoZtfud fuekZ.k foHkkx] t;iqj¼07½</t>
  </si>
  <si>
    <t>;ksx% Lok;Ùk 'kklu foHkkx ¼mi 'kklu lfpo½ ¼215½</t>
  </si>
  <si>
    <t>;ksx % 'kgjksa vkSj ekuc cfLrvksa dks lekos'kh] lqjf{kr] leqRFkku'khy vkSj la{kkj.kh; cukuk</t>
  </si>
  <si>
    <t>;ksx% —f"k foHkkx] t;iqj¼18½</t>
  </si>
  <si>
    <t>;ksx% i;kZoj.k foHkkx] t;iqj¼67½</t>
  </si>
  <si>
    <t>;ksx% flafpr {ks= fodkl foHkkx] b-xk-u-i-] chdkusj ¼72½</t>
  </si>
  <si>
    <t>;ksx % lrr~ miHkksx vkSj mRiknu iSVuZ lqfuf'pr djuk</t>
  </si>
  <si>
    <t>;ksx % tyok;q ifjorZu vkSj blds çHkkoksa ls fuiVus ds fy, rkRdkfyd dk;Zokgh djuk</t>
  </si>
  <si>
    <t>;ksx% ou foHkkx] t;iqj¼65½</t>
  </si>
  <si>
    <t>;ksx % LFkyh; ikfjfLFkdh&amp;ra=ksa dk laj{k.k vkSj iqu#)kj djuk vkSj buds lrr~ mi;ksx dks c&lt;+kok nsuk] ouksa dk lrr~ rjhds ls çca/ku djuk] e#LFky&amp;jks/kh mik; djuk] Hkwfe voØe.k dks jksduk vkSj çfrofrZr djuk vkSj tSo&amp;fofo/krk dh gkfu dks jksduk</t>
  </si>
  <si>
    <t>;ksx% vfHk;kstu foHkkx] t;iqj¼106½</t>
  </si>
  <si>
    <t>;ksx% vk;kstuk ¼tu 'kfä½ foHkkx] t;iqj¼38½</t>
  </si>
  <si>
    <t>lfpoky; esa fuekZ.k dk;Z¼26½</t>
  </si>
  <si>
    <t>;ksx% dkfeZd foHkkx ¼'kklu lfpoky;] jkT; vk;kstuk e'khujh] jktLFkku vk;kstuk cksMZ lfgr½] t;iqj¼52½</t>
  </si>
  <si>
    <t>;ksx% dks"k ,oa ys[kk foHkkx] t;iqj¼116½</t>
  </si>
  <si>
    <t>;ksx% isa'ku ,oa isa'kulZ osyQs;j foHkkx] t;iqj¼115½</t>
  </si>
  <si>
    <t>;ksx% çkstsDV eks fuVfjax ;wfuV] t;iqj66½</t>
  </si>
  <si>
    <t>;ksx% Hkz"Vkpkj fujks/kd C;wjks] t;iqj¼104½</t>
  </si>
  <si>
    <t>;ksx% ekuokf/kdkj vk;ksx] t;iqj¼120½</t>
  </si>
  <si>
    <t>;ksx% eqæ.k ,oa ys[ku lkexzh foHkkx] t;iqj¼136½</t>
  </si>
  <si>
    <t>;ksx% ewY;kadu laxBu] t;iqj¼37½</t>
  </si>
  <si>
    <t>;ksx% jktLFkku yksd lsok vk;ksx] vtesj¼53½</t>
  </si>
  <si>
    <t>;ksx% jktLFkku fof/k lsok çkf/kdj.k] t;iqj¼211½</t>
  </si>
  <si>
    <t>;ksx% jktLo vuqla/kku ,oa çf'k{k.k laLFkku] vtesj¼47½</t>
  </si>
  <si>
    <t>;ksx% jktLo e.My ] vtesj¼60½</t>
  </si>
  <si>
    <t>;ksx% jkT; jktLo vklwpuk funs'kky;] t;iqj¼81½</t>
  </si>
  <si>
    <t>jkT; lwpuk vk;ksx dks lgk;rk vuqnke¼2858½</t>
  </si>
  <si>
    <t>;ksx% jkT; lwpuk vk;ksx] t;ij¼57½</t>
  </si>
  <si>
    <t>;ksx jkT;iky lfpoky;] t;iqj¼123½</t>
  </si>
  <si>
    <t>;ksx% fof/k ¼jktLFkku mPp U;k;ky; flfoy vkSj lslUl U;k;ky;] O;ogkj rFkk vfrfjä O;ogkj142½</t>
  </si>
  <si>
    <t>;ksx% gfj'paæ ekFkqj jktLFkku yksd ç'kklu laLFkku] t;iqj¼127½</t>
  </si>
  <si>
    <t>;ksx% gksexkMZl] t;iqj¼102½</t>
  </si>
  <si>
    <t>;ksx % laoguh; fodkl ds fy, 'kkafriw.kZ vkSj lekos'kh lkslkbfV;ksa dks c&lt;+kok nsuk] lHkh dks U;k; miyC/k djkuk rFkk lHkh Lrjksa ij dkjxj] tokcnsg vkSj lekos'kh laLFkkvksa dk fuekZ.k djuk</t>
  </si>
  <si>
    <t>;ksx% vkcdkjh foHkkx] mn;iqj¼66½</t>
  </si>
  <si>
    <t>;ksx% vkfFkZd ,oa  lkaf[;dh foHkkx] t;iqj¼62½</t>
  </si>
  <si>
    <t>;ksx% ,l-ih-,Q-,e- ,oa ih-,e-;w- foÙk Hkou t;iqj¼288½</t>
  </si>
  <si>
    <t>;ksx% dkfeZd foHkkx ¼'kklu lfpoky;] jkT; vk;kstuk e'khujh] jktLFkku vk;kstuk cksMZ lfgr½]t;iqj</t>
  </si>
  <si>
    <t>;ksx% iath;u ,oa eqækad foHkkx] vtesj¼92½</t>
  </si>
  <si>
    <t>;ksx% foKku ,oa çkS|ksfxdh foHkkx] t;iqj¼82½</t>
  </si>
  <si>
    <t>;ksx% fofuos'k lao/kZu O;wjks ¼ch- vkbZ- ih-½] t;iqj¼180½</t>
  </si>
  <si>
    <t>;ksx % dk;kZUo;u ds mik;ksa dk lq–&lt;hdj.k djuk vkSj laoghu fodkl ds fy, oSf'od Hkkxhnkjh dk iqu#)kj djuk</t>
  </si>
  <si>
    <t>;ksx % vU; ;kstuk,a tks lrr~ fodkl y{;ksa ls lEcfU/kr ugha dh xbZ gS</t>
  </si>
  <si>
    <t>2020&amp;21</t>
  </si>
  <si>
    <t>jkT; fuf/k</t>
  </si>
  <si>
    <t>dsUnzh; lgk;rk</t>
  </si>
  <si>
    <t xml:space="preserve">2- Hkq[kejh lekIr djuk] [kk| lqj{kk vkSj csgrj iks"k.k ,oa lrr~ d`f"k dks c&lt;+kok </t>
  </si>
  <si>
    <t xml:space="preserve"> </t>
  </si>
  <si>
    <t>3- LoLFk thou lqfuf'pr djuk vkSj lHkh ds fy, vkthou rnq:Lrh dks c&lt;+kok</t>
  </si>
  <si>
    <t xml:space="preserve">                      </t>
  </si>
  <si>
    <t>4- lekos'kh vkSj U;k;laxr xq.koÙkkiw.kZ f'k{kk lqfuf'pr djuk vkSj lHkh ds fy, vkthou f'k{kk&amp; izkfIr ds voljksa dks c&lt;+kok</t>
  </si>
  <si>
    <t>5- ySafxd lekurk gkfly djuk vkSj lHkh efgykvksa vkSj ckfydkvksa dk l'kfDrdj.k</t>
  </si>
  <si>
    <t>6- lHkh ds fy, ty vkSj LoPNrk dh miyC/krk vkSj lrr~ izfa/ku lqfuf'pr djuk</t>
  </si>
  <si>
    <t>;ksx% flafpr {ks= fodkl foHkkx] chlyiqj ¼Vkad½&amp;155</t>
  </si>
  <si>
    <t>7- lHkh ds fy, fdQk;rh] Hkjkslsean] lrr~ vkSj vk/kfud mtkZ dh miyC/krk lqfuf'pr djuk</t>
  </si>
  <si>
    <t>8- lHkh ds fy, lrr~ lekos'kh vkSj la/kkj.kh; vkfFkZd fodkl] iw.kZ vkSj ykHkdkjh jkstxkj mfpr dk;Z dks c&lt;+kok</t>
  </si>
  <si>
    <t>9- leqRFkku'khy volajpuk dk fuekZ.k djuk] lekos'kh vkSj la/kkj.kh; vkS|ksxhdj.k dks c&lt;+kok nsuk vkSj uoUes"k dks izksRlkfgr djuk</t>
  </si>
  <si>
    <t>11- 'kgjksa vkSj ekuo cfLr;ksa dks lekos'kh] lqjf{kr] leqRFkku'khy vkSj la/kkj.kh; cukuk</t>
  </si>
  <si>
    <t>12- lrr~ miHkkx vkSj mRiknu iSVuZ lqfuf'pr djuk</t>
  </si>
  <si>
    <t>13- tyok;q ifjorZu vkSj blds izHkkoksa ls fuiVus ds fy, rkRdkfyd dk;Zokgh djuk</t>
  </si>
  <si>
    <t>15- LFkyh; ikfjfLFkdh&amp;ra=ksa dk laj{k.k vkSj iqu:)kj djuk vkSj buds lrr~ mi;ksx dks c&lt;+kok nsuk] ouksa dk lrr~ rjhds ls izca/ku djuk] e:Lfky&amp;jks/kh mik; djuk] Hkwfe voØe.k dks jksduk vkSj izfrorZr djuk vkSj tSo&amp;fofo/krk dh gkfu dks jksduk</t>
  </si>
  <si>
    <t>17- dk;kZUo;u ds mik;ksa dk l`n`&lt;+hdj.k djuk vkSj laoghu fodkl ds fy, oSfJod Hkkxhnkjh dk iqu:)kj djuk</t>
  </si>
  <si>
    <t xml:space="preserve">jkT; fuf/k </t>
  </si>
  <si>
    <t xml:space="preserve">dsaæh; lgk;rk </t>
  </si>
  <si>
    <t>2021&amp;22</t>
  </si>
  <si>
    <t xml:space="preserve"> lrr` fodkl y{;] foHkkx vkSj ;kstuk</t>
  </si>
  <si>
    <t xml:space="preserve">16 - laoguh; fodkl ds fy, 'kkafriw.kZ vkSj lekos'kh lkslkbfV;ksa dks c&lt;+kok nsuk] lHkh dks U;k; miyCèk djkuk </t>
  </si>
  <si>
    <t>18- vU; ;kstuk,a tks lrr~ fodkl y{;ksa ls lEcf/kr ugha dh xbZ gS</t>
  </si>
  <si>
    <t xml:space="preserve">dqy ;ksx  </t>
  </si>
  <si>
    <t>lrr fodkl y{; la;qä jk"Vª la?k }kjk fuèkkZfjr 17 y{; gSa] ftUgsa lnL; ns'kksa dks o"kZ 2030 rd çkIr djuk gSA jktLFkku ljdkj us bl fn'kk esa igy djrs gq, vius ctV esa lrr fodkl y{; ds lHkh 17 y{;ksa ds fy, vkoafVr ctV dk fooj.k o"kZ 2020&amp;21 ls nsuk vkjEHk fd;k gS ftls ;gk¡ miyCèk djk;k tk jgk gSA</t>
  </si>
  <si>
    <t>2022&amp;23</t>
  </si>
  <si>
    <t xml:space="preserve">14- laoguh; fodkl ds fy, egkuxjksa] leqnzksa vkSj leqnk; vkSj leqnzh; lalk/kuksa dk laj{k.k djuk vkSj budk la?kkj.kh; rjhds ls mi;ksx djukA </t>
  </si>
  <si>
    <t>;ksx % ,l-,-ih- xzkeh.k fodkl ,oa iapk;rh jkt foHkkx ¼218½</t>
  </si>
  <si>
    <t>;ksx % d`f"k foHkkx] t;iqj ¼18½</t>
  </si>
  <si>
    <t xml:space="preserve"> lc txg xjhch dk blds lHkh :iksa esa var</t>
  </si>
  <si>
    <t>vYi la[;d ekeykr foHkkx] t;iqj¼58½</t>
  </si>
  <si>
    <t xml:space="preserve"> vYila[;d ckydksa vkSj ckfydkvksa ds fy, jkstxkj ;kstuk¼1390½</t>
  </si>
  <si>
    <t>vkoke fdjk;k dh çfriwfrZ¼1854½</t>
  </si>
  <si>
    <t>bZ-th-,l] xzkeh.k fodkl ,oa iapk;rh jkt foHkkx¼216½</t>
  </si>
  <si>
    <t>jk"Vªh; xzkeh.k jkstxkj xkj.Vh ;kstuk¼519½</t>
  </si>
  <si>
    <t>m|ksx foHkkx] t;iqj¼183½</t>
  </si>
  <si>
    <t xml:space="preserve"> dkjiksjsV ekekftd nkf;R; ¼2325½</t>
  </si>
  <si>
    <t xml:space="preserve"> xzkeh.k uxjh; gkV&amp;vkorhZ O;;646½</t>
  </si>
  <si>
    <t xml:space="preserve"> 'kgjh gkV fuekZ.k¼2743½</t>
  </si>
  <si>
    <t>,l-,-ih- xzkeh.k fodkl ,oa iapk;rh jkt foHkkx ¼218½</t>
  </si>
  <si>
    <t>1 xzkeh.k jkstxkj gsrq jkT; vuqnku ¼3094½</t>
  </si>
  <si>
    <t xml:space="preserve"> ,l-th-,l-ckbZ] xkeh.k fodkl ,oa iapk;rh jkt foHkkx¼217½</t>
  </si>
  <si>
    <t xml:space="preserve"> jk"Vªh; xzkeh.k vkthfodk fe'ku ¼,u vkj ,y ,e½¼1246½</t>
  </si>
  <si>
    <t xml:space="preserve"> d`f"k foHkkx] t;iqj ¼18½</t>
  </si>
  <si>
    <t>Hkqfeghu Jfedksa dks lgk;rk ¼3077½</t>
  </si>
  <si>
    <t xml:space="preserve"> xzkeh.k fodkl ,oa iapk;rh jkt foHkkx ¼foÙk ,ao ys[kk½¼221½</t>
  </si>
  <si>
    <t>ftyk xzkeh.k fodkl vfHkdj.k ¼Mh-vkj-Mh-,-½ ç'kklu¼527½</t>
  </si>
  <si>
    <t>xzkeh.k fodkl foHkkx] t;iqj¼137½</t>
  </si>
  <si>
    <t xml:space="preserve"> ç/kkuea=h vkokl ;kstuk&amp;xzkeh.k¼2467½</t>
  </si>
  <si>
    <t xml:space="preserve"> funs'kky; fo'ks"k ;ksX;tu] t;iqj¼244½</t>
  </si>
  <si>
    <t xml:space="preserve"> vkLFkk ;kstuk¼2744½</t>
  </si>
  <si>
    <t xml:space="preserve"> fo'ks"k ;ksX;tu dks Lojkstxkj gsrq vuqnku ¼vuq-tkfr tutkfr fuxe ds ek/;e es½¼1935½</t>
  </si>
  <si>
    <t xml:space="preserve"> iapk;rh jkt foHkkx] t;iqj¼139½</t>
  </si>
  <si>
    <t>14osa foÙk vk;ksx dh flQkfj'kksa ds rgr xzke iapk;rksa ds fy, lkekU; fu iknu vuqnku¼2583½</t>
  </si>
  <si>
    <t>14osa foÙk vk;ksx dh feQkfj'kksa ds rgr xzke iapk;rksa ds fy, lkekU; cqfu;knh vuqnku¼2582½</t>
  </si>
  <si>
    <t xml:space="preserve"> dsaæh; foÙk vk;ksx dh flQkfj'kksa ds rgr iapk;r jkt laLFkkuksa ds fy, lkek; fu".kknu vuqnku¼2771½</t>
  </si>
  <si>
    <t>dsaæh; foÙk vk;ksx dh flQkfj'kksa ds rgr iapk;r jkt laLFkkuksa ds fy, lkekU; cqfu;knh vuqnku¼2770½</t>
  </si>
  <si>
    <t>jkT; foÙk vk;ksx dh flQkfj'kksa ds vUrxZr iapk;rh jkt laLFkkvksa dks vuqnku¼526½</t>
  </si>
  <si>
    <t>eRL; foHkkx] t;iqj¼31½</t>
  </si>
  <si>
    <t xml:space="preserve"> eRL; ikydksa ds dY;k.k gsrq jk"Vªh; ;kstuk½</t>
  </si>
  <si>
    <t>lfØ; eRL; ikydksa ds fy, lewg nq?kZVuk chek¼007½</t>
  </si>
  <si>
    <t>Je foHkkx] t;iqj¼134½</t>
  </si>
  <si>
    <t xml:space="preserve"> Hkou ,oa vU; lafuekZ.k Jfed dY;k.k e.My] jktLFkku ¼2843½</t>
  </si>
  <si>
    <t>lgdkfjrk foHkkx] t;iqj¼99½</t>
  </si>
  <si>
    <t xml:space="preserve"> —f"k _.k ekQh ;kstuk¼2668½</t>
  </si>
  <si>
    <t xml:space="preserve"> lkekftd U;k; ,oa vf/kdkfjrk foHkkx] t;iqj¼43½</t>
  </si>
  <si>
    <t>vuqlwfpr tkfr;ksa ds fy;s eq[;ea=h o`/ntu lEeku isa'ku ;kstuk¼2414½</t>
  </si>
  <si>
    <t>dksfoM&amp;19 ds varxZr t:jrean ¼xSj isU'kuj½ O;fÙk;ksa dks egk;rk¼2825½</t>
  </si>
  <si>
    <t>uothou ;kstuk¼1141½</t>
  </si>
  <si>
    <t>ikyugkj ;kstuk¼288½</t>
  </si>
  <si>
    <t>ç/kkuea=h vkn'kZ xzke ;kstuk¼1214½</t>
  </si>
  <si>
    <t>eqX;ea=h fo'ks"k ;ksX;tu lEeku isa'ku ;kstuk¼2419½</t>
  </si>
  <si>
    <t>jktLFkku vU; fiNM+k oxZ fou ,oa fodkl egdkjh fuxe ¼vkj-vks-ch-lh-,Q-Mh-lh-lh-½ dks fo'ks"k fiNMk oxZ gsrq lgk;rk¼1380½</t>
  </si>
  <si>
    <t>lEcy xzkeksa dk fodkl¼282½</t>
  </si>
  <si>
    <t>fHk[kkfj;ksa dk iquokZe¼1842½</t>
  </si>
  <si>
    <t>Lok;r 'kklu foHkkx] t;iqj¼91½</t>
  </si>
  <si>
    <t xml:space="preserve"> bfUnjk xka/kh 'kgjh jkstxkj xkjaVh ;kstuk ¼3093½</t>
  </si>
  <si>
    <t>jk"Vªh; 'kgjh vkthfodk fe'ku¼2059½</t>
  </si>
  <si>
    <t>Lok;Ùk 'kklu foHkkx ¼mi 'kklu lfpo½¼215½</t>
  </si>
  <si>
    <t>ç/kkuea=h vkokl ;kstuk¼2377½</t>
  </si>
  <si>
    <t>Hkq[kejh lekIr djuk] [kk| lqj{kk vkSj csgrj iks"k.k ,oa lrr~ —f"k dks c&lt;+kok</t>
  </si>
  <si>
    <t>m|ku foHkkx] t;iqj¼23½</t>
  </si>
  <si>
    <t>vfHkuo ;kstuk,a¼1416½</t>
  </si>
  <si>
    <t>vkVkses'ku ij lgk;rk¼2149½</t>
  </si>
  <si>
    <t>mR—"Vrk dsUæksa dk lapkyu¼2653½</t>
  </si>
  <si>
    <t>m|ku Hkouksa dk th.kksZ)kj¼442½</t>
  </si>
  <si>
    <t>m|kfudh gsrq funs'ku vkSj ç'kklu¼2173½</t>
  </si>
  <si>
    <t>xzhu gkml ij vfrfjä vuqnku¼1415½</t>
  </si>
  <si>
    <t>ih-ih- mik;ksa gsrq lgk;rk¼1414½</t>
  </si>
  <si>
    <t>Qy&amp;m|kuksa dh LFkkiuk¼1412½</t>
  </si>
  <si>
    <t xml:space="preserve"> ckxokuh dk fodke¼422½</t>
  </si>
  <si>
    <t>cwan&amp;cwan flapkbZ ;kstuk gsrq vfrfjä vuqnku¼994½</t>
  </si>
  <si>
    <t>jktLFkku elkyk cksMZ&amp;2739</t>
  </si>
  <si>
    <t>jk"Vªh; ckxokuh fe'ku¼423½</t>
  </si>
  <si>
    <t>lw{e flapkbZ ;kstuk ¼424½</t>
  </si>
  <si>
    <t>lksyj iEi lsV gsrq vfrfjDr vuqnku&amp;2148</t>
  </si>
  <si>
    <t>—f"k x.kuk foHkkx] t;iqj¼45½</t>
  </si>
  <si>
    <t>—f"k x.kuk¼6½</t>
  </si>
  <si>
    <t>y?kq flapkbZ x.kuk¼578½</t>
  </si>
  <si>
    <t>y?kq flapkbZ ekaf[;dh dk foosdhdj.k¼577½</t>
  </si>
  <si>
    <t>—f"k foi.ku foHkkx] t;iqj¼19½</t>
  </si>
  <si>
    <t xml:space="preserve"> —"kd dY;k.k¼2942½</t>
  </si>
  <si>
    <t>—"kd dY;k.k dks"k ¼K&amp;3½¼2762½</t>
  </si>
  <si>
    <t>jktLFkku jkT; —f"k foi.ku cksMZ dks fodkl ;kstukvksa gsrq lgk;rk¼2923½</t>
  </si>
  <si>
    <t>d`f"k mRikn Hk.Mkj.k gsrq lgk;rk&amp;3076</t>
  </si>
  <si>
    <t>d`f"k ;a=hdj.k ij vuqnku&amp;3075</t>
  </si>
  <si>
    <t>tSfod mRikn cksMZ&amp;3072</t>
  </si>
  <si>
    <t>rkjcUnh }kjk Qly lqj{kk gsrq vuqnku&amp;3096</t>
  </si>
  <si>
    <t>jktLFkku LVsV ,xzks bUMLVªht msoyiesaV ckSMZ&amp;3062</t>
  </si>
  <si>
    <t xml:space="preserve"> —f"k foHkkx] t;iqj¼18½</t>
  </si>
  <si>
    <t>vfHkuo dk;ZØe ¼414½</t>
  </si>
  <si>
    <t>d`f"k çn'kZu¼413½</t>
  </si>
  <si>
    <t>—f"k esa bZ&amp;xoZusal ;kstuk¼2298½</t>
  </si>
  <si>
    <t>—f"k foHkkx ds Hkouksa dk fuekZ.k¼1312½</t>
  </si>
  <si>
    <t>—f"k lwpuk¼412½</t>
  </si>
  <si>
    <t>[kkn rFkk moZjd¼405½</t>
  </si>
  <si>
    <t>xSj egkekjh {ks=ksa esa dhV ,oa chekfj;ksa dk mUewyu ¼407½</t>
  </si>
  <si>
    <t>ty çca/k¼428½</t>
  </si>
  <si>
    <t>ijEijxr —f"k fodkl ;kstuk¼2366½</t>
  </si>
  <si>
    <t>ç/kkuea=h —f"k flapkbZ ;kstuk¼2367½</t>
  </si>
  <si>
    <t>ç/kkuea=h Qly chek ;kstuk vkSj iquxZfBr ekSle vk/kkfjr Qly chek ;kstuk¼417½</t>
  </si>
  <si>
    <t>ç;ksx'kkykvksa dk fuekZ.k rFkk th.kksZ)kj¼444½</t>
  </si>
  <si>
    <t>ç'kklu ,oa funsZ'ku¼2179½</t>
  </si>
  <si>
    <t>cht fodkl¼404½</t>
  </si>
  <si>
    <t>jktLFkku —f"k çfrLi/kkZRed ;kstuk¼1435½</t>
  </si>
  <si>
    <t>jkT; fdlku vk;ksx ¼403½</t>
  </si>
  <si>
    <t>jk"Vªh; —f"k fodkl ;kstuk ¼vkj-ds-ch-ckbZ-½¼439½</t>
  </si>
  <si>
    <t>jk"Vªh; —f"k foLrkj ,ce rdfudh fe'ku ¼—f"k vfHk;kaf=dh½¼2222½</t>
  </si>
  <si>
    <t>jk"Vªh; —f"k foLrkj ,ue rdfudh fe'ku ¼—f"k foLrkj½¼2220½</t>
  </si>
  <si>
    <t>jk"Vªh; —f"k foLrkj ,oe rdfudh fe'ku ¼cht ,oe jkSi.k ekexzh½¼2221½</t>
  </si>
  <si>
    <t>jk"Vªh; [kk| lqj{kk fe'ku &amp; frygu¼2710½</t>
  </si>
  <si>
    <t>jk"Vªh; [kk| lqj{kk fe'ku &amp; U;wVªhflfj;y¼2693½</t>
  </si>
  <si>
    <t>jk"Vªh; [kk| lqj{kk fe'ku &amp; o`{k tfuu fuygu¼2711½</t>
  </si>
  <si>
    <t>jk"Vªh; [kk| lqj{kk fe'ku ¼xsag½¼2214½</t>
  </si>
  <si>
    <t>jk"Vªh; [kk| lqj{kk fe'ku ¼nygu½¼2215½</t>
  </si>
  <si>
    <t>jk"Vªh; [kk| lqj{kk fe'ku ¼eksVs vukt½¼2217½</t>
  </si>
  <si>
    <t>jk"Vªh; [kk| lqj{kk fu'ku ¼okf.kfT;d Qly½¼2216½</t>
  </si>
  <si>
    <t>jk"Vªh; fVdkm [ksrh fe'ku ¼—f"k okfudh½¼2551½</t>
  </si>
  <si>
    <t>jk"Vªh; fVdkm [ksrh fu'ku ¼ckjkuh {ks= fodke½¼2224½</t>
  </si>
  <si>
    <t>jk"Vªh; fVdkm [ksrh fe'ku ¼e`nk LokLF; çcU/ku½¼2225½</t>
  </si>
  <si>
    <t xml:space="preserve"> 'kwU; 'kklu vk/kkfjr —f"k ¼2740½</t>
  </si>
  <si>
    <t>[kk| lqj{kk vihyh; vf/kdj.k] t;iqj¼285½</t>
  </si>
  <si>
    <t>[kk| laj{kk ,oa ekud çkf/kdj.k¼2425½</t>
  </si>
  <si>
    <t>jk"Vªh; [kk| lqj{kk ;kstuk¼2134½</t>
  </si>
  <si>
    <t>yf{kr lkoZtfud forj.k ç.kkyh dk dEI;wVjhdj.k¼1774½</t>
  </si>
  <si>
    <t>funs'kky;] xkS ikyu] t;iqj¼267½</t>
  </si>
  <si>
    <t>xksikyu funs'kky;¼2108½</t>
  </si>
  <si>
    <t>xks'kkykvksa dks vuqnku¼2146½</t>
  </si>
  <si>
    <t>eq[;ea=h nqX/k mRiknd lacy ;kstuk¼2721½</t>
  </si>
  <si>
    <t>jktLFkku xkS laj{k.k ,oa lao/kZu fuf/k dks vUrj.k¼2674½</t>
  </si>
  <si>
    <t>jktLFkku xksxaj{k.k ,oa lao/kZu vkjf{kr dks"k¼2704½</t>
  </si>
  <si>
    <t>jktLFkku xkSeaj{k.k ,oa lao/kZu fuf/k çfriwfrZ¼2644½</t>
  </si>
  <si>
    <t>jktLFkku xkSeaj{k.k ,oa lao/kZu fuf/k ls ç'kklfud O;;¼2774½</t>
  </si>
  <si>
    <t>jktLFkku xkSxaj{k.k ,oa lao/kZu fuf/k ls lapkfyr ;kstuk,s¼2819½</t>
  </si>
  <si>
    <t>o/k ls cuk;s xkS oa'k dks lgk;rk¼2273½</t>
  </si>
  <si>
    <t>ty lalk/ku foHkkx] t;iqj&amp;70</t>
  </si>
  <si>
    <t>lkSj mtkZ vk/kkfjr y?kq flapkbZ ifj;kstuk&amp;3070</t>
  </si>
  <si>
    <t>;ksx% ty lalk/ku foHkkx] t;iqj&amp;70</t>
  </si>
  <si>
    <t>i'kqikyu foHkkx] t;iqj¼21½</t>
  </si>
  <si>
    <t>vkj-vkbZ-Mh-,Q- ds vUrxZr ukckMZ }kjk iksf"kr Hkouksa dk fuekZ.k¼1792½</t>
  </si>
  <si>
    <t>dqDdqV mRiknu fodkl¼2559½</t>
  </si>
  <si>
    <t>dkS'ky fodkl ,oa foLrkj¼2489½</t>
  </si>
  <si>
    <t>pjkxkg fodkl dk;ZØe¼1235½</t>
  </si>
  <si>
    <t>funs'ku vkSj ç'kklu¼1236½</t>
  </si>
  <si>
    <t>i'kq fpfdRlky; ,oa ftyk dk;kZy;ksa dk fuekZ.k dk;Z¼2432½</t>
  </si>
  <si>
    <r>
      <t>i'kq fpfdRlky; ,oa i'kq fpfdRlky; midaUæksa dk fuekZ.k &amp; ukckMZ iksf"kr vkj-vkbZ-Mh-,Q-</t>
    </r>
    <r>
      <rPr>
        <sz val="14"/>
        <color theme="1"/>
        <rFont val="Calibri"/>
        <family val="2"/>
        <scheme val="minor"/>
      </rPr>
      <t>TXXIV</t>
    </r>
    <r>
      <rPr>
        <sz val="14"/>
        <color theme="1"/>
        <rFont val="DevLys 010"/>
      </rPr>
      <t>¼2706½</t>
    </r>
  </si>
  <si>
    <t>i'kq fpfdRlky;ksa ,oa mi dsaæksa dk fuekZ.k¼2907½</t>
  </si>
  <si>
    <t>i'kq/ku ,oa i'kqikyd chek¼2175½</t>
  </si>
  <si>
    <t>i'kq/ku dh x.kuk ¼xtEc e.My ds ek/;e es½860½</t>
  </si>
  <si>
    <t>ih-ih-vkj- jksx fu;=a.k dk;ZØe¼2256½</t>
  </si>
  <si>
    <t>Iysx mUewyu dk;ZokbZ¼55½</t>
  </si>
  <si>
    <t>HksM ,oa cdjh vkuqokaf'kd lq/kkj ;kstuk¼2558½</t>
  </si>
  <si>
    <t>eq[; i'kq/ku mRiknksa ds vuqeku gsrq uewuk losZ{k.k¼61½</t>
  </si>
  <si>
    <t>eq[;ea=h fu'kqYd nok ;kstuk¼1791½</t>
  </si>
  <si>
    <r>
      <t>jkT; Lrj] ftyk i‚yhfDyfuDl] i'kq fpfdRlk vLirkyksa vksj mi&amp;dsaæksa vkS"k/kky;ksa dk fuekZ.k ukckMZ ¼</t>
    </r>
    <r>
      <rPr>
        <sz val="14"/>
        <color theme="1"/>
        <rFont val="Calibri"/>
        <family val="2"/>
        <scheme val="minor"/>
      </rPr>
      <t>RIDF&amp;XXVI</t>
    </r>
    <r>
      <rPr>
        <sz val="14"/>
        <color theme="1"/>
        <rFont val="DevLys 010"/>
      </rPr>
      <t>½ &amp;2820</t>
    </r>
  </si>
  <si>
    <t>uhyh Økafr% lefUor fodkl ,oa eRL; çca/ku¼2506½</t>
  </si>
  <si>
    <t>i;Zos{kh deZpkjh oxZ&amp;funs'ku ,oa ç'kklu¼1758½</t>
  </si>
  <si>
    <t>eRL; ikyu tyk'k;ksa dk fodkl¼1677½</t>
  </si>
  <si>
    <t xml:space="preserve">eRL; ikyu gsrq MsVk csl ,oa lwpukra= dk lq)hZdj.k 167½ </t>
  </si>
  <si>
    <t>eRL; çf'k{k.k¼468½</t>
  </si>
  <si>
    <t>eRL; cht mRiknu¼1678½</t>
  </si>
  <si>
    <t>lwpuk ,oa çkS|ksfxdh ¼1676½</t>
  </si>
  <si>
    <t>jk"Vªh; ekfRL;dh fodkl cksMZ¼2137½</t>
  </si>
  <si>
    <t>lesfdr cky fodkl lsok,a] t;iqj¼42½</t>
  </si>
  <si>
    <t>vkaxuckM+h dsUæ vixzsMs'ku ,oa j[k j[kko e; Øsp fuekZ.k vkbZ-lh-Mh-,l- fe'ku eksM ¼1762½</t>
  </si>
  <si>
    <t>vkbZ-lh-Mh-,l- fe'ku eksM ds varxZr vkaxkuckM+h dsUæ Hkouksa dk fuekZ.k¼1761½</t>
  </si>
  <si>
    <t>bafnjk efgyk 'kfä ;kstuk¼2772½</t>
  </si>
  <si>
    <t>iwjd iks"kkgkj ¼391½</t>
  </si>
  <si>
    <t>jktho xka/kh fd'kksjh ckfydk l'kähdj.k ;kstuk ¼lcyk½¼1072½</t>
  </si>
  <si>
    <t>jk"Vªh; iks"kkgkj fe'ku¼2650½</t>
  </si>
  <si>
    <t>lesfdr cky fodkl esok,a ¼vkbZ-lh-Mh-,l-½¼1230½</t>
  </si>
  <si>
    <t>lesfdr cky fodkl esok,a foHkkx ds fy, dk;kZy; Hkou¼1140½</t>
  </si>
  <si>
    <t>jktQSM dks lgk;rk¼2881½</t>
  </si>
  <si>
    <t>flafpr {ks= fodkl foHkkx] xk-u-i- chdkusj¼72½</t>
  </si>
  <si>
    <t>xax ugj QSt AA¼2308½</t>
  </si>
  <si>
    <t xml:space="preserve"> Lok;r 'kklu foHkkx] t;iqj¼91½</t>
  </si>
  <si>
    <t>vUuiw.kkZ ;kstuk¼2478½</t>
  </si>
  <si>
    <t>bafnjk xka/kh jlksbZ ;kstuk¼2767½</t>
  </si>
  <si>
    <t>LoLFk thou lqfuf'pr djuk vkSj lHkh ds fy, vkthou ranq:Lrh dks c&lt;+kok</t>
  </si>
  <si>
    <t>vYi la[;d ekeykr fcHkkx] t;iqj¼50½</t>
  </si>
  <si>
    <t>vYila[;d fodkl fuf/k 1942½</t>
  </si>
  <si>
    <t>vk;qfoZKku egkfo|ky; ,oa lEc) fpfdRlky; lewg ] dksVk¼5½</t>
  </si>
  <si>
    <t>fufdRlk egkfo|ky;] dksVk esa vU; O;;¼849½</t>
  </si>
  <si>
    <t>fpfdRlk egkfo|ky;] dksVk esa fuekZ.k dk;Z¼844½</t>
  </si>
  <si>
    <t>ts-ds- yksu vLirky] dksVk¼119½</t>
  </si>
  <si>
    <t>uohu vLirky] dksVk¼120½</t>
  </si>
  <si>
    <t>fu'kqYd t‚u ;kstuk&amp;fpfdRlk egkfo|ky; ,oa lEc) fpfdRlky; lewg] dksVk¼1884½</t>
  </si>
  <si>
    <t>ih-,e-,e-,l-okbZ- ds varxZr fpfdRek egkfo|ky; dk mUu;u Qst 111¼2699½</t>
  </si>
  <si>
    <t>ih-th- lhVksa esa vfHko`f) ds fy, jkT; xjdkj esa esfMdy d‚ystksa dk lqn~&lt;hdj.k vkSj mUu;u Qst &amp; 11¼2725½</t>
  </si>
  <si>
    <t>egkjko Hkhe flag fpfdRlky;] dksVk¼1118½</t>
  </si>
  <si>
    <t>;w- th- lhV~l esa vfHko`f)¼2609½</t>
  </si>
  <si>
    <t>ljdkjh ftyk vLirky] jkeiqjk] dksVk¼2525½</t>
  </si>
  <si>
    <t>dsaæh; for vk;ksx }kjk vuq'kaflr vuqnku ls eapkfyr ;kstuk,a ¼2929½</t>
  </si>
  <si>
    <t>vk;qosZn foHkkx] vtesj¼32½</t>
  </si>
  <si>
    <t>vk;qosZn vLirky o vkS"k/kky; ¼xzkeh.k½¼1490½</t>
  </si>
  <si>
    <t>vk;qosZn vLirky o vkS"k/kky; ¼'kgjh½¼135½</t>
  </si>
  <si>
    <t>vk;qosZn QkesZlh¼138½</t>
  </si>
  <si>
    <t>vk;qosZn foHkkx dk vk/kqfudhdj.k] lq–&lt;hdj.k] uohuhdj.k ,oa mUu;u¼167½</t>
  </si>
  <si>
    <t>vk;qosZn foHkkx dk uohu fuekZ.k dk;Z¼166½</t>
  </si>
  <si>
    <t>vk;qosZn foHkkx ds ek/;e ls fofo/k fuekZ.k dk;Z¼168½</t>
  </si>
  <si>
    <t>/kUorajh vk;qi Lojkstxkj ;kstuk¼2950½</t>
  </si>
  <si>
    <t>funs'ku vkSj ç'kklu&amp;vk;qosZn ¼134½</t>
  </si>
  <si>
    <t>çk—frd fpfdRek¼2142½</t>
  </si>
  <si>
    <t>Hkze.k'khy vk;qosZn vkS"k/kky;¼1300½</t>
  </si>
  <si>
    <t>jk"Vªh; vk;q"k fe'ku¼194½</t>
  </si>
  <si>
    <t>f'k{k.k laLFkku dh LFkkiuk¼2952½</t>
  </si>
  <si>
    <t>f'k{k.k laLFkku dks lgk;rk¼2951½</t>
  </si>
  <si>
    <t>vkS"kf/k fu;a=d] jktLFkku] t;iqj¼290½</t>
  </si>
  <si>
    <t>dkyst f'k{kk foHkkx] t;iqj¼7½</t>
  </si>
  <si>
    <t>f'k{k.k laLFkkvksa dh LFkkiuk¼2956½</t>
  </si>
  <si>
    <t>f'k{k.k laLFkkvksa dks lgk;rk¼2955½</t>
  </si>
  <si>
    <t>[ksy foHkkx ¼ØhMk ifj"kn lfgr½] t;iqj¼130½</t>
  </si>
  <si>
    <t>jktLFkku ØhM+k ifj"kn106½</t>
  </si>
  <si>
    <t>fpfdRlk ,oa LokLF; lsok,a] t;iqj¼28½</t>
  </si>
  <si>
    <t>vLirkyksa dk vk/kqfudhdj.k] lq–&lt;hdj.k] uohuhdj.k ,oa mUu;u ¼'kgjh½¼1243½</t>
  </si>
  <si>
    <t>vkj-vkbZ-Mh-,Q- ds vUrxZr ukckMZ }kjk foÙk iksf"kr çkFkfed LokLF; dsUæksa dk fuekZ.k ¼85%15½¼1880½</t>
  </si>
  <si>
    <t>vkS"k/kky;¼1131½</t>
  </si>
  <si>
    <t>dsaæh; foÙk vk;ksx }kjk vuq'kaflr vuqnku ls lapkfyr ;kstuk,a ¼2929½</t>
  </si>
  <si>
    <t>{k; jksx mipkj dsUæ¼1130½</t>
  </si>
  <si>
    <t>[k.Mh; eq[; fpfdRek vf/kdkjh¼1182½</t>
  </si>
  <si>
    <t>fpfdRlk ,oa LokLF; lsok,a&amp;eq[;ky;¼125½</t>
  </si>
  <si>
    <t>tu LokLF; chek ;kstuk¼2318½</t>
  </si>
  <si>
    <t>turk Dyhfud¼2839½</t>
  </si>
  <si>
    <t>ftyk vLirky Hkouksa dk fuekZ.k¼169½</t>
  </si>
  <si>
    <t>thok.kq ç;ksx'kkyk ¼1183½</t>
  </si>
  <si>
    <t>funs'kd] fpfdRlk ,oa LokLF; ds ek/;e ls fu%'kqYd tk¡p ;kstuk¼1878½</t>
  </si>
  <si>
    <t>funs'kd] LokLF; ,oa fpfdRlk lsok,a ds ek/;e ls fu%'kqYd nok forj.k ;kstuk¼1673½</t>
  </si>
  <si>
    <t>fujksxh jktLFkku¼2838½</t>
  </si>
  <si>
    <t>ih-ih-ih- eksM ij çkFkfed LokLF; dsUæksa dk lapkyu¼2357½</t>
  </si>
  <si>
    <t>çk—frd vkinkvksa ls QSyh chekfj;ksa ij fu;U=.k¼132½</t>
  </si>
  <si>
    <t>çkFkfed LokLF; dsUæ ¼xzkeh.k½¼1503½</t>
  </si>
  <si>
    <t>çkFkfed LokLF; dsUæ ¼'kgjh½¼145½</t>
  </si>
  <si>
    <t>çkFkfed LokLF; dsUæ Hkou¼173½</t>
  </si>
  <si>
    <t>jk"Vªh; dej fu;a=.k dk;ZØe¼157½</t>
  </si>
  <si>
    <t>jk"Vªh; eysfj;k mUewyu dk;ZØe ¼xzkeh.k½¼152½</t>
  </si>
  <si>
    <t>lkekU; vLirky¼129½</t>
  </si>
  <si>
    <t>ekeqnkf;d LokLF; dsUæ ¼xzkeh.k½¼1495½</t>
  </si>
  <si>
    <t>ekeqnkf;d LokLF; dsUæ ¼'kgjh½¼146½</t>
  </si>
  <si>
    <t>Lokbu ¶yw fu;a=.k dk;ZØe ¼}kjk funs'kd fp- ,oa Lok- lsok,¡] jktLFkku] t;iqj ¼2426½</t>
  </si>
  <si>
    <t>LokLF; mi dsUæ ¼xzkeh.k½¼1496½</t>
  </si>
  <si>
    <t>LokLF; mi dsUæ ¼'kgjh½¼144½</t>
  </si>
  <si>
    <t>fpfdRlk f'k{kk¼242½</t>
  </si>
  <si>
    <t>dkfMZ;ksyksth laLFkku ¼2939½</t>
  </si>
  <si>
    <t>fpfdRlk f'k{kk funs'kky; ds v/khu uohu fpfdRlk egkfo|ky;¼1969½</t>
  </si>
  <si>
    <t>fpfdRlk f'k{kk funs'kky; esa vU; O;;¼2522½</t>
  </si>
  <si>
    <t>&gt;kykoM+ vLirky ,oa esMhdy d‚yst lkslk;Vh dks lgk;rkFkZ vuqnku¼2274½</t>
  </si>
  <si>
    <t xml:space="preserve">VlZjh dSalj ds;j lsaVj¼2007½ </t>
  </si>
  <si>
    <t>Vªkfidy esfMflu ,oa ok;jksyksth laLFkku¼2938½</t>
  </si>
  <si>
    <t>uohu uflaZx egkfo|ky;¼2936½</t>
  </si>
  <si>
    <t>uohu ifCyd gSYV d‚yst¼2937½</t>
  </si>
  <si>
    <t>funs'kd] fufdRlk f'k{kk¼1181½</t>
  </si>
  <si>
    <t>;w- th- l-V~l esa vfHko`f)¼2609½</t>
  </si>
  <si>
    <t>LokLF; f'k{kk&amp;Hkou¼1100½</t>
  </si>
  <si>
    <t>tokgj yky usg: vk;qfoZKku egkfo|ky; ,oa lEc) fpfdRlky; lewg] vtesj¼33½</t>
  </si>
  <si>
    <t>vkn'kZ uxj lSVsykbV vLirky] vtesj ¼2510½</t>
  </si>
  <si>
    <t>fpfdRlk egkfo|ky;] vtesj ¼835½</t>
  </si>
  <si>
    <t>fpfdRlk egkfo|ky;] vtesj esa fuekZ.k dk;Z¼842½</t>
  </si>
  <si>
    <t>tokgj yky usg: vLirky] vtesj¼1104½</t>
  </si>
  <si>
    <t>fu'kqYd t‚u ;kstuk&amp;fpfdRlk egkfo|ky; ,oa lEc) fpfdRlky; lewg] vtesj¼1886½</t>
  </si>
  <si>
    <t>ih-th- ehVksa esa vfHko`f) ds fy, jktz ljdkj esa esfMdy d‚ystksa dk lq–&lt;hdj.k vkSj mUu;u Qst &amp; 11¼2725½</t>
  </si>
  <si>
    <t>;w- th- ehV~e esa vfHko`f)¼2609½</t>
  </si>
  <si>
    <t>Mk- lEiw.kkZuUn vk;qfoZKku egkfo|ky; ,oa lEc) fpfdRlky; lewg] tks/kiqj¼25½</t>
  </si>
  <si>
    <t>{k; ,oa o{k vLirky¼1784½</t>
  </si>
  <si>
    <t>{ks=h; dSUlj laLFkku¼2941½</t>
  </si>
  <si>
    <t>fpfdRlk egkfo|ky; ] tks/kiqj¼836½</t>
  </si>
  <si>
    <t>fpfdRlk egkfo|ky;] tks/kiqj esa vU; O;;¼848½</t>
  </si>
  <si>
    <t>fpfdRlk egkfo|ky;] tks/kiqj esa fuekZ.k dk;Z¼843½</t>
  </si>
  <si>
    <t>pkikeuh lVsykbV vLirky] tks/kiqj¼2516½</t>
  </si>
  <si>
    <t>ftyk vLirky] ikoVk] tks/kiqj¼2514½</t>
  </si>
  <si>
    <t>ftyk efgyk vLirky] tks/kiqj¼2515½</t>
  </si>
  <si>
    <t>fu'kqYd tk¡p ;kstuk&amp;fufdRek egkfo|ky; ,oa lEc) fpfdRlky; lewg] tks/kiqj¼1883½</t>
  </si>
  <si>
    <t>ih-th- ehVksa esa vfHko`f) ds fy, jkT; ljdkj es esfMdy d‚ystksa dk lq–&lt;hdj.k vkSj mUu;u Qst &amp; 11¼2725½</t>
  </si>
  <si>
    <t>ihth esVjfuVh ,oa fu;ksuksjksyksth laLFkku¼2940½</t>
  </si>
  <si>
    <t>çrkiuxj lSVykbV vLirky] tks/kiqj¼2517½</t>
  </si>
  <si>
    <t>eFkqjk nkl ekFkqj vLirky ] tks/kiqj¼1115½</t>
  </si>
  <si>
    <t>euksfpfdRek vLirky¼1787½</t>
  </si>
  <si>
    <t>egkRek xka/kh vLirky] tks/kiqj¼1171½</t>
  </si>
  <si>
    <t>f'kojke ukFkwjke V‚d vLirky] e.Mksj] tks/kiqj¼2518½</t>
  </si>
  <si>
    <t>rduhdh f'k{kk foHkkx] tks/kiqj¼15½</t>
  </si>
  <si>
    <t>f'k{k.k laLFkkvksa dks egk;rk¼2955½</t>
  </si>
  <si>
    <t>funs'kky; cky vf/kdkfjrk foHkkx¼259½</t>
  </si>
  <si>
    <t>funs'kky; fo'ks"k ;ksX;tu] t;iqj¼244½</t>
  </si>
  <si>
    <t>dks&lt; ihfMr x`g¼2586½</t>
  </si>
  <si>
    <t>iksfy;ks lq/kkj f'kfoj ¼340½</t>
  </si>
  <si>
    <t>fo'ks"k ;ksX;tu dks Lojkstxkj gsrq C;kt vuqnku¼1937½</t>
  </si>
  <si>
    <t xml:space="preserve"> 'kkjhfjd rFkk ekufld ihMhrksa ds {ks= es dk;Zdkjh LoSfPNd vfHkdj.kksa dks vuqnku¼2565½</t>
  </si>
  <si>
    <t xml:space="preserve"> 'kkjhfjd rFkk ekufld ihMhrksa ds {ks= es dk;Zdkjh Lofpæd vfHkdj.kksa dks lgk;rk¼2589½</t>
  </si>
  <si>
    <t>i- enu eksgu ekyoh; jktdh; vk;qosZn egkfo|ky;] mn;iqj¼22½</t>
  </si>
  <si>
    <t>iapk;rh jkt foHkkx] t;iqj¼139½</t>
  </si>
  <si>
    <t>vk;qosZn egkfo|ky;] mn;iqj¼136½</t>
  </si>
  <si>
    <t>dsaæh; foÙk vk;ksx }kjk vuq'kaflr vuqnku ls lapkfyr ;kstuk,a¼2929½</t>
  </si>
  <si>
    <t>ifjogu foHkkx] t;iqj¼44½</t>
  </si>
  <si>
    <t>jktLFkku lefiZr lM+d lqj{kk fuf/k¼2527½</t>
  </si>
  <si>
    <t>ifjokj dY;k.k foHkkx] t;iqj¼30½</t>
  </si>
  <si>
    <t>vlQy ulcanh çdj.kksa esa eqvkotk¼2060½</t>
  </si>
  <si>
    <t>{ks=h; fpfdRek ,oa ifjokj dY;k.k çf'k{k.k dsUæ81½</t>
  </si>
  <si>
    <t>xzkeh.k mi dsUæ ¼183½</t>
  </si>
  <si>
    <t>ftyk ifjokj dY;k.k C;wjks¼187½</t>
  </si>
  <si>
    <t>ubZ tula[;k uhfr dk fØ;kUo;u852½</t>
  </si>
  <si>
    <t>ijEijkxr xHkZ fujks/kd¼191½</t>
  </si>
  <si>
    <t>çFke eaLFkkxr çlo ij ch- ih- ,y- efgykvksa dks egk;rk¼853½</t>
  </si>
  <si>
    <t>çlwrh dsUæksa dks fodflr djus dh ;kstuk¼2369½</t>
  </si>
  <si>
    <t>jktdh; vLirkyksa esa uotkr ckfydkvksa dks csch fdV forj.k¼2738½</t>
  </si>
  <si>
    <t>jkty{eh bdkbZ ;katuk] eq[;ea=h ckfydk lacy ;kstuk¼189½</t>
  </si>
  <si>
    <t>jkT; ifjokj dY;k.k C;ksjks¼850½</t>
  </si>
  <si>
    <t>jkT; lfpoky; çdks"B ¼78½</t>
  </si>
  <si>
    <t>jkT; lqokLF; ifjogu laxBu ¼02½</t>
  </si>
  <si>
    <t>leuqnk; vk/kkfju vfrdqiksf"kr cPoksa dk çca/ku¼2370½</t>
  </si>
  <si>
    <t>lgk;d ulZ] feMokbQ] nkbZ ,oa efgyk lqokLF; i;Zos{kd çf'k{k.k dsan ¼182½</t>
  </si>
  <si>
    <t xml:space="preserve"> 'kqHky{eh ;kstuk¼2153½</t>
  </si>
  <si>
    <t xml:space="preserve"> 'kgjh ifjokj dY;k.k dsUæ¼184½</t>
  </si>
  <si>
    <t>isa'ku ,oa isa'kulZ csyQs;j foHkkx] t;iqj 115½</t>
  </si>
  <si>
    <t>jktLFkku isa'kulZ esfMdj Q.M dks m/kkj¼2501½</t>
  </si>
  <si>
    <t>jkT; ljdkj ds isa'kulZ dks fpfdRlk lqfo/kk gsrq vuqnku¼2877½</t>
  </si>
  <si>
    <t>çkjafHkd f'k{kk foHkkx] chdkusj¼29½</t>
  </si>
  <si>
    <t>f'k{k.k laLFkkvksa dks lgk;uk¼2055½</t>
  </si>
  <si>
    <t>Hkze.k'khy 'kY; fpfdRlk bdkbZ] t;iqj¼16½</t>
  </si>
  <si>
    <t>Hkze.k'khu 'kY; fpfdRlk bdkbZ] t;iqj 1123½</t>
  </si>
  <si>
    <t>ek/;fed f'k{kk foHkkx] chdkusj¼13½</t>
  </si>
  <si>
    <t>;wukuh fpfdRlk foHkkx t;iqj¼226½</t>
  </si>
  <si>
    <t>funs'ku vkSj ç'kklu&amp; ;wukuh¼1178½</t>
  </si>
  <si>
    <t>;wukuh vLirky rFkk vkS"k/kky; ¼xzkeh.k½¼1505½</t>
  </si>
  <si>
    <t>;wukuh vXirky rFkk vkS"k/kky; ¼'kgjh½¼141½</t>
  </si>
  <si>
    <t>jfoUæ ukFk VSxksj vk;qfoZKku egkfo|ky; ,oa lEc) fpfdRlky; lewg] mn;iqj¼6½</t>
  </si>
  <si>
    <t>dsaæh; foÙk vk;ksx }kjk vuq'kaflr vuqnku ls lapkfyr ;kstuk¼2929½</t>
  </si>
  <si>
    <t>{k; fpfdRlky; cM+h] mn;iqj 1780½</t>
  </si>
  <si>
    <t>fpfdRlk egkfo|ky; ] mn;iqj¼834½</t>
  </si>
  <si>
    <t>fpfdRek egkfo|ky;] mn;iqj esa vU; O;;¼846½</t>
  </si>
  <si>
    <t>fpfdRlk egkfo|ky;] mn;iqj esa fuekZ.k dk;Z¼841½</t>
  </si>
  <si>
    <t>tukuk vLirky ] mn;iqj¼1117½</t>
  </si>
  <si>
    <t>fu%'kqYd t‚u ;kstuk&amp;fpfdRlk egkfo|ky; ,oa lEc) fpfdRlky; lewg] mn;iqj 1889½</t>
  </si>
  <si>
    <t>ih-,e-,e-,l-okbZ- ds varxZu fpfdRlk egkfo|ky; dk mUu;u Qst 1¼2699½</t>
  </si>
  <si>
    <t>ih-th- ehVksa esa vfHko`f) ds fy, jkT; ljdkj esa esfMdy dkxtksa dk lq–&lt;hdj.k vkSj mUu;u Qst &amp; I1¼2725½</t>
  </si>
  <si>
    <t>egkjk.kk Hkwiky flag vLirky] mn;iqj¼1116½</t>
  </si>
  <si>
    <t>iw- th] ehV~e esa vfHko`f/k¼2609½</t>
  </si>
  <si>
    <t>Jh [ksejkt dVkjk ljdkjh eSVsykbV vLirky] mn;iqj¼2519½</t>
  </si>
  <si>
    <t>lqanj flag HkaMkjh lSVsykbV vLirky] mn;iqj ¼2520½</t>
  </si>
  <si>
    <t>jktLFkku vk;qosZn fo'ofo|ky;] tks/kiqj¼1½</t>
  </si>
  <si>
    <t>jktLFkku vk;qosZn fo'ofo|ky; ] tks/kiqj¼139½</t>
  </si>
  <si>
    <t>jktLFkku LokLF; foKku fo'ofo|ky;] t;iqj¼35½</t>
  </si>
  <si>
    <t>jktLFkku LokLF; foKku fo'ofo|ky; ] t;iqj¼150½</t>
  </si>
  <si>
    <t>jkT; chek ,oa çko/kk;h fuf/k foHkkx] t;iqj¼80½</t>
  </si>
  <si>
    <t>jk"Vªh; xzkeh.k LokLF; fe'ku] t;iqj¼227½</t>
  </si>
  <si>
    <t>jktO;kih vkikrdkyhu jksxh okgu lsok ¼b ,e vkj vkbZ½¼1050½</t>
  </si>
  <si>
    <t>laL—r f'k{kk foHkkx] t;iqj¼11½</t>
  </si>
  <si>
    <t>ljnkj iVsy] vk;qfoZKku egkfo|ky; ,oa lEc) fpfdRlky; lewg] chdkusj¼4½</t>
  </si>
  <si>
    <t>xaxk'kgj eSVsykbV vLirky] chdkusj¼2523½</t>
  </si>
  <si>
    <t>fpfdRlk egkfo|ky; ] chdkusj¼833½</t>
  </si>
  <si>
    <t>fpfdRlk egkfo|ky;] chdkusj esa fuekZ.k dk;Z¼840½</t>
  </si>
  <si>
    <t>ftyk vLirky] chdkusj¼2524½</t>
  </si>
  <si>
    <t>th-th-ts- {k; jksx vLirky] chdkusj¼2190½</t>
  </si>
  <si>
    <t>fu%'kqYd t‚p ;kstuk&amp;fpfdRlk egkfo|ky; ,oa lEc) fpfdRlky; lewg] chdkusj¼1887½</t>
  </si>
  <si>
    <t>ih ch ,e tukuk vLirky] chdkusj¼1107½</t>
  </si>
  <si>
    <t>ih ch ,e iq#"k vLirky] chdkusj1106½</t>
  </si>
  <si>
    <t>ih-,e-,l-,l-ckbZ- ds varxZr fufdRlk egkfo|ky; dk mUu;u Qst 11¼2699½</t>
  </si>
  <si>
    <t>ih-th- lhVksa esa vfHko`f) ds fy, jkT; ljdkj esa esfMdy d‚ystksa dk lq–&lt;hdj.k vkSj mUu;u Qst &amp; 11¼2725½</t>
  </si>
  <si>
    <t>ekufld vLirky] chdkusj ¼2191½</t>
  </si>
  <si>
    <t>jk"Vªh; ekufld LokLF; ;kstuk¼2608½</t>
  </si>
  <si>
    <t>lokbZ ekuflag] vk;qfoZKku egkfo|ky; ,oa lEc) fpfdRlky; lewg] t;iqj¼14½</t>
  </si>
  <si>
    <t>dkaofV;k vLirky] t;iqj¼2512½</t>
  </si>
  <si>
    <t>{k; jksx vLirky ] t;iqj¼1110½</t>
  </si>
  <si>
    <t>fpfdRlk egkfo|ky; ] t;iqj¼149½</t>
  </si>
  <si>
    <t>fpfdRlk egkfo|ky;] t;iqj esa vU; O;;¼177½</t>
  </si>
  <si>
    <t>fpfdRlk egkfo|ky;] t;iqj esa fuekZ.k dk;Z¼176½</t>
  </si>
  <si>
    <t>tukuk vLirky ] t;iqj¼1170½</t>
  </si>
  <si>
    <t>fu'kqYd tk¡p ;kstuk&amp;fpfdRlk egkfo|ky; ,oa lEc)fpfdRlky; lewg] t;iqj ¼1885½</t>
  </si>
  <si>
    <t>iafMr nhu n;ky mik/;k; vLirky x.kxkSjh cktkj] t;iqj¼1122½</t>
  </si>
  <si>
    <t>ih-,e-,l-,l-okbZ ¼2716½</t>
  </si>
  <si>
    <t>ih-th- xhVksa esa vfHko`f) ds fy, jkT; ljdkj esa esfMdy d‚ystksa dk lq–&lt;hdj.k vkSj mUuiu Qst &amp; 1¼2725½</t>
  </si>
  <si>
    <t>iquokZl vuqla/kku dsUæ] t;iqjA 109½</t>
  </si>
  <si>
    <t>cuhikdZ eSVsykbV vLirky] t;iqj¼2513½</t>
  </si>
  <si>
    <t>euksfpfdRlk dsUæ] t;iqj 111½</t>
  </si>
  <si>
    <t>efgyk vLirky] t;iqj¼1113½</t>
  </si>
  <si>
    <t>lj ineir ekr` ,oa f'k'kq LokLF; laLFkku] t;iqj¼1112½</t>
  </si>
  <si>
    <t>eokbZ ekuflag vLirky] t;iqj¼1108½</t>
  </si>
  <si>
    <t>lsBh d‚yksuh] eSVsykbV vLirky] t;iqj¼2511½</t>
  </si>
  <si>
    <t>LVsV dSalj baLVhVîwV dh LFkkiuk¼2319½</t>
  </si>
  <si>
    <t>lkekftd U;k; ,oa vf/kdkfjrk foHkkx] t;iqj¼43½</t>
  </si>
  <si>
    <t>u'kk eqfä ¼mUewyu½ dk;ZØe868½</t>
  </si>
  <si>
    <t>fHk{kko`fÙk ,oa vU; vokafNr dk;ksaZ esa fyIr O;fä;ksa ds cPpksa ds fy, vkoklh; fo|ky; Hkou%87½</t>
  </si>
  <si>
    <t>eq[;ea=h o`/ntu lEeku isa'ku ;kstuk¼2413½</t>
  </si>
  <si>
    <t>y?kq ,oa lhekUr o`)tu] —"kd lEeku isa'ku ;kstuk¼2720½</t>
  </si>
  <si>
    <t>gksE;ksisfFkd fpfdRlk foHkkx t;iqj¼225½</t>
  </si>
  <si>
    <t>funs'ku vkSj ç'kklu&amp;gksE;ksiSFkh ¼1177½</t>
  </si>
  <si>
    <t>gksE;ksiSFkh vLirky ,oa vkS"k/kky; ¼xzkeh.k½¼1497½</t>
  </si>
  <si>
    <t>gksE;ksiSFkh vLirky rFkk vkS"k/kky; ¼'kgjh½¼140½</t>
  </si>
  <si>
    <t>gksE;ksiSFkh vLirkyksa dk fuekZ.k¼1184½</t>
  </si>
  <si>
    <t>gksE;ksiSFkh vkS"k/kky;ksa ds fy, fuekZ.k dk;Z¼2504½</t>
  </si>
  <si>
    <t>lekos'kh vkSj U;k;laxr xq.koÙkkiw.kZ f'k{kk lqfuf'pr djuk vkSj lHkh ds fy, vkthou f'k{kk&amp;çkfIr ds voljks es cM+kok</t>
  </si>
  <si>
    <t>vfHk;kaf=dh egkfo|ky;] djkSyh¼275½</t>
  </si>
  <si>
    <t>vfHk;kaf=dh egkfo|ky;] djkSyh¼2323½</t>
  </si>
  <si>
    <t>vfHk;kaf=dh egkfo|ky;] /kkSyiqj¼273½</t>
  </si>
  <si>
    <t>vfHk;kaf=dh egkfo|ky;] /kkSyiqj¼2321½</t>
  </si>
  <si>
    <t>vfHk;kaf=dh egkfo|ky;] ckjka¼274½</t>
  </si>
  <si>
    <t>vfHk;kaf=dh egkfo|ky;] vtesj¼163½</t>
  </si>
  <si>
    <t>vfHk;kaf=dh egkfo|ky^] vtesj¼818½</t>
  </si>
  <si>
    <t>vfHk;kaf=dh egkfo|ky;] &gt;kykokM¼167½</t>
  </si>
  <si>
    <t xml:space="preserve"> vfHk;kaf=dh egkfo|ky;] &gt;kykokM+¼820½</t>
  </si>
  <si>
    <t xml:space="preserve"> vfHk;kaf=dh egkfo|ky;] Hkjriqj¼166½</t>
  </si>
  <si>
    <t xml:space="preserve"> vfHk;kaf=dh egkfo|ky;] Hkjriqj¼821½</t>
  </si>
  <si>
    <t>vfHk;kaf=dh egkfo/kky;]ckM+esj¼291½</t>
  </si>
  <si>
    <t xml:space="preserve"> vfHk;fU=dh egkfo|ky; ckM+esj¼2714½</t>
  </si>
  <si>
    <t>vfHk;kfU=dh egkfo|ky;] ck¡lokM+k¼260½</t>
  </si>
  <si>
    <t>vfHk;kaf=dh egkfo|ky; ckalokMk¼2104½</t>
  </si>
  <si>
    <t>vYila[;d ckyd Nk=koklks dk lapkyu¼1944½</t>
  </si>
  <si>
    <t>vYila[;d vH;fFkZ;ksa ds fy, jkT; rduhdh Nk=o`fÙk ;kstuk¼1391½</t>
  </si>
  <si>
    <t>vYila[;d Nk=ksa dks O;kolkf;d ,oa rduhdh f'k{kk ds fy, Nk=o`fu¼1065½</t>
  </si>
  <si>
    <t>vYila[;d ckfydkvksa ds fy, Nk=kokl¼1392½</t>
  </si>
  <si>
    <t>vYila[;d fo|kfFkZ;ksa gsrq t;iqj esa eqfLye Ldwy eksrh Mwaxjh jksM ds ifjlj esa vkoklh e‚My mPp ek/;fed fo|ky; vaxzsth ek/;e lh-ch-,l-lh-¼2092½</t>
  </si>
  <si>
    <t>vYila[;dksa ds fy, Nk=koke Hkuu ¼1229½</t>
  </si>
  <si>
    <t>vYila[;dksa ds vH;fFkZ;ksa ds fy, vuqçfr ;kstuk¼1389½</t>
  </si>
  <si>
    <t>Vîw'ku Qhl dh çfriwfrZ¼1855½</t>
  </si>
  <si>
    <t>jktLFkku vUi la[;d foÙk ,oa fodkl lgdkjh fuxe dks _.k ¼vkj-,e-,Q-Vh-lh-lh-½¼317½</t>
  </si>
  <si>
    <t>mi lfpo rduhdh f'k{kk foHkkx] jktLFkku] t;iqj¼295½</t>
  </si>
  <si>
    <t xml:space="preserve"> mi lfpo f'k{kk foHkkx ¼lewg &amp;3½] jktLFkku] t;iqj¼294½</t>
  </si>
  <si>
    <t>,e-ch-,e- fo'ofo|ky;] tks/kiqj dks vuqnku¼2932½</t>
  </si>
  <si>
    <t xml:space="preserve"> dkyst f'k{kk foHkkx] t;iqj¼7½</t>
  </si>
  <si>
    <t>mPp f'k{kk Hkou¼91½</t>
  </si>
  <si>
    <t>dsaæh; for vk;ksx }kjk vuq'kafer vuqnku es eapkfyr ;kstuk,a¼2929½</t>
  </si>
  <si>
    <t>d‚yst f'k{kk foHkkx dh uokpkj | uohu ;kstuk,a¼2004½</t>
  </si>
  <si>
    <t>funs'kky;] egkfo|ky; f'k{kk¼62½</t>
  </si>
  <si>
    <t>ckydksa ds fy, jktdh; egkfo|ky;¼65½</t>
  </si>
  <si>
    <t>ckfydkvksa ds fy, jktdh; egkfo|ky;¼66½</t>
  </si>
  <si>
    <t xml:space="preserve"> egkfo|ky; f'k{kk Hkou¼1167½</t>
  </si>
  <si>
    <t xml:space="preserve"> eq[;ea=h mPpk f'k{kk Nk=o`fÙk¼1858½</t>
  </si>
  <si>
    <t>jktdh; ,oa futh {ks= dh lgHkkfxrk vk/kkj ij egkfo|ky; LFkkiuk¼1843½</t>
  </si>
  <si>
    <t>jk"Vªh; mPprj f'k{kk vfHk;ku¼2326½</t>
  </si>
  <si>
    <t>lwpuk ,oa lapkj çkS|ksfxdh ds ek/;e ls f'k{kk ds fy, jk"Vªh; vfHk;ku¼164½</t>
  </si>
  <si>
    <t>jktdh; egkfo|ky;ksa esa çFke o"kZ esa v/;;ujr es?kkoh Nk=kvksa dks LdwVh forj.k ;kstuk¼2364½</t>
  </si>
  <si>
    <t>;qok fodkl dsUæ ¼811½</t>
  </si>
  <si>
    <t xml:space="preserve"> —f"k fo'ofo|ky;] dksVk¼264½</t>
  </si>
  <si>
    <t>—f"k fo'ofo|ky;] dksVk¼2122½</t>
  </si>
  <si>
    <t>—f"k fo'ofo|ky;] dksVk&amp;—f"k vuqla/kku gsrq lgk;rk¼2158½</t>
  </si>
  <si>
    <t>lekos'kh vkSj U;kxlaxr xq.koÙkkiw.kZ f'k{kk lqfuf'pr djuk vkSj lHkh ds fy, vkthou f'k{kk&amp;çkfIr ds</t>
  </si>
  <si>
    <t>—f"k fo'ofo|ky;] tks/kiqj¼265½</t>
  </si>
  <si>
    <t>—f"k fo'ofo|ky;] tks/kiqj&amp;—f"k vuqla/kku gsrq lgk;rk¼2159½</t>
  </si>
  <si>
    <t>—f"k fo'ofo|ky;] tks/kiqj¼2121½</t>
  </si>
  <si>
    <t xml:space="preserve"> —f"k fo'ofo|ky;] tkscusj¼263½</t>
  </si>
  <si>
    <t>Jh d.kZ ujsUæ] —f"k fo'ofo|ky;] tkscusj¼2123½</t>
  </si>
  <si>
    <t>Jh d.kZ ujsUæ] —f"k fo'ofo|ky;] tkscusj&amp;—f"k vuqla/kku gsrq lgk;rk¼2157½</t>
  </si>
  <si>
    <t>dksVk fo'ofo|ky;] dksVk¼173½</t>
  </si>
  <si>
    <t>dksVk fo'ofo|ky;¼808½</t>
  </si>
  <si>
    <t>[ksy foHkkx ¼ØhMk ikjs"kn lfgr½] t;iqj¼130½</t>
  </si>
  <si>
    <t>ofHkUu [ksydwn dk;ZØe¼102½</t>
  </si>
  <si>
    <t>[ksy fo'ofo|ky; ] &gt;qa&gt;quwa ¼258½</t>
  </si>
  <si>
    <t>[ksy fo'ofo|ky;] &gt;qa&gt;uq¼1917½</t>
  </si>
  <si>
    <t>xksfoUn xq: tutkrh; fo'ofo|ky;] ckalokM+k¼287½</t>
  </si>
  <si>
    <t xml:space="preserve"> xksfoan xq: tutkrh; fo'ofo|ky;] ckalokM+k¼2497½</t>
  </si>
  <si>
    <t xml:space="preserve"> t;ukjk;.k O;kl fo'ofo|ky;] tks/kiqj¼170½</t>
  </si>
  <si>
    <t>fo'ofo|ky;ksa dks vuqnku¼2837½</t>
  </si>
  <si>
    <t>Mk- Hkhejko vEcsMdj fof/k fo'ofon;ky;]t;iqj¼256½</t>
  </si>
  <si>
    <t>M‚- Hkhe jko vEcsMdj fof/k fo'o fo|ky;] t;iqj ¼1836½</t>
  </si>
  <si>
    <t>rduhdh ¼çf'k{k.k½ f'k{kk] tks/kiqj¼150½</t>
  </si>
  <si>
    <t>vYila[;d {ks=ksa esa uohu vkS|ksfxd çf'k{k.k laLFkku ¼vkbZ-Vh-vkbZ-½ dh LFkkiuk¼1479½</t>
  </si>
  <si>
    <t>vkS|ksfxdh çf'k{k.k laLFkku ¼vkbZ-Vh-vkbZ-½¼299½</t>
  </si>
  <si>
    <t>uohu vkS|ksfxd çf'k{k.k laLFkku ¼vkbZ-Vh-vkbZ-½ dh LFkkiuk¼1483½</t>
  </si>
  <si>
    <t>uohu vkS|ksfxd çf'k{k.k laLFkkuksa dk [kksyuk¼1476½</t>
  </si>
  <si>
    <t>fo'o cSad lgk;rk ds vUrxZr O;kolkf;d çf'k{k.k lq/kkj ifj;kstuk¼063½</t>
  </si>
  <si>
    <t>f'kYih çf'k{k.k ;kstuk 830½</t>
  </si>
  <si>
    <t>LVªkbo ¼fLdy LVªsfUMax Q‚j b.MLVªhiy oSY;w ,UgslesaV½¼2727½</t>
  </si>
  <si>
    <t>LVªkbd ¼fLdy LVªsfUFkax QkWj b.MLVªh;y oSY;w ,UgslesaV&amp;2727</t>
  </si>
  <si>
    <t>ljdkjh vkS|ksfxd çf'k{k.k laLFkkuksa dk e‚My vkbZVhvkbZ esa mU;u¼2284½</t>
  </si>
  <si>
    <t>rduhdh fo'ofo|ky;] dksVk¼2½</t>
  </si>
  <si>
    <t>jktLFkku rduhdh fo'ofo|ky; ]dksVk¼817½</t>
  </si>
  <si>
    <t>lsaVj Qksj bysDVªksfud xouZUl] t;iqj¼2931½</t>
  </si>
  <si>
    <t>mn;iqj ,oa dsyokM+k esa uohu cgqf'kYih egkfo|ky; dk [kksyuk¼1781½</t>
  </si>
  <si>
    <t>m|ksx ,oa laLFkku vU;ksU; vf/kxeu çdks"B dh LFkkiuk¼2288½</t>
  </si>
  <si>
    <t>dsUæ ljdkj dh lgk;rk es cgqf'kYi f'k{k.kky; [kksyuk¼1477½</t>
  </si>
  <si>
    <t>rduhdh f'k{kk funs'kky; dk lq–&lt;+hdj.k¼1473½</t>
  </si>
  <si>
    <t>cgqf'kYi f'k{k.kky;ksa ds fy, vU; lsok,a¼1480½</t>
  </si>
  <si>
    <t>cgqf'kYih fo|ky;¼1180½</t>
  </si>
  <si>
    <t>cgqf'kYih f'k{kk.kky; Hkou¼93½</t>
  </si>
  <si>
    <t>cgqf'kYih laLFkkuksa ds fy, Nk=kokl lqfo/kk¼1782½</t>
  </si>
  <si>
    <t>efgyk cgqf'kYi egk fo|ky;ksa dk [kksyuk¼1478½</t>
  </si>
  <si>
    <t>–f"Vckf/krksa ds v/;kidksa dks çf'k{k.k¼2588½</t>
  </si>
  <si>
    <t>foeafnrksa ds fy, fMIyksek gsrq çf'k{k.k¼2486½</t>
  </si>
  <si>
    <t>us'kuy dsfMV dksj] t;iqj¼8½</t>
  </si>
  <si>
    <t>;qok lsok,a¼1507½</t>
  </si>
  <si>
    <t>i;ZVu foHkkx] t;iqj¼111½</t>
  </si>
  <si>
    <t xml:space="preserve"> çkjafHkd f'k{kk foHkkx] chdkusj¼29½</t>
  </si>
  <si>
    <t>xSj ljdkjh fo|ky;ksa dks lgk;rkFkZ vuqnku¼2888½</t>
  </si>
  <si>
    <t>funs'ku vkSj ç'kklu¼33½</t>
  </si>
  <si>
    <t>iapk;r jkt foHkkx }kjk xzkeh.k çkFkfed fo|ky;ksa dks lgk;rkFkZ¼2890½</t>
  </si>
  <si>
    <t>çkFkfed fo|ky;¼2170½</t>
  </si>
  <si>
    <t>ckydksa ds fy, mPp çkFkfed fo|ky; 84½</t>
  </si>
  <si>
    <t>ckfydkvksa ds fy, mjp çkFkfed fo|ky; 85½</t>
  </si>
  <si>
    <t>fofHkUu oxksaZ ds Nk=ksa gsrq iwoZ eSfVªd Nk=o`fÙk¼2477½</t>
  </si>
  <si>
    <t>jktdh; fo|ky;ksa ds d{kk 1 ls 8 rd ds fo|kfFkZ;ksa dks ikBîiqLrdksa dk fu%'kqYd forj.k¼2479½</t>
  </si>
  <si>
    <t>f'k{kk ds vf/kdkj ds vUrxZr futh fo|ky;ksa dks iquHkZj.k ¼vkj-Vh-bZ-½¼1486½</t>
  </si>
  <si>
    <t>f'k{kkdehZ cksMZ¼2889½</t>
  </si>
  <si>
    <t>lexz f'k{kk &amp; LVkj ifj;kstuk¼2859½</t>
  </si>
  <si>
    <t>lexz f'k{kk vfHk;ku¼2775½</t>
  </si>
  <si>
    <t>chdkusj rduhdh fo'ofo|ky;¼261½</t>
  </si>
  <si>
    <t>chdkusj rduhdh fo'ofo|ky; chdkusj¼210c½</t>
  </si>
  <si>
    <t>c`t fo'ofo|ky;] Hkjriqj¼250½</t>
  </si>
  <si>
    <t>c`t fo'ofo|ky;] Hkjriqj¼1768½</t>
  </si>
  <si>
    <t>lekos'kh vkSj U;k;laxr xq.koÙkkiw.kZ f'k{kk lqfuf'pr djuk vkSj lHkh ds fy, vkthou f'k{kk&amp;çkfIr ds volj</t>
  </si>
  <si>
    <t xml:space="preserve"> Hkkjr LdkmVl ,oa xkbZMl] t;iqj¼24½</t>
  </si>
  <si>
    <t>jktLFkku jkT; Hkkjr LdkmVl ,oa xkbM~l105½</t>
  </si>
  <si>
    <t>eRL; fo'ofo|ky;] vyoj¼251½</t>
  </si>
  <si>
    <t>eY; fo'ofo|ky;] vyoj¼1783½</t>
  </si>
  <si>
    <t>egf"kZ n;kuUn ljLorh fo'ofo|ky;] vtesj¼162½</t>
  </si>
  <si>
    <t>egkjk.kk çrki o`f"k ,oa çkS|ksfxdh fo'ofo|ky;] mn;iqj¼159½</t>
  </si>
  <si>
    <t>—f"k vuqla/kku gsrq egkjk.kk çrki —f"k ,oa çkS|ksfxdh fo'ofo|ky;] mn;iqj dh lgk;rk¼495½</t>
  </si>
  <si>
    <t>—f"k f'k{kk gsrq egkjk.kk çrki —f"k ,oa çkS|ksfxdh fo'ofo|ky;] mn;iqj dks lgk;rk¼1313½</t>
  </si>
  <si>
    <t>i'kqikyu gsrq egkjk.kk çrki —f"k ,oa çkS|ksfxdh fo'ofo|ky;] mn;iqj dks lgk;rk¼1314½</t>
  </si>
  <si>
    <t>efgyk vfHk;kaf=dh egkfo|ky; ] vtesj¼164½</t>
  </si>
  <si>
    <t>efgyk vfHk;kfU=dh egkfo|ky;] vtesj¼822½</t>
  </si>
  <si>
    <t>ekf.kD; yky oekZ VsDlVkby laLFkku HkhyokMk¼156½</t>
  </si>
  <si>
    <t>ekf.kD; yky oekZ VSDlVkbZy bULVhV;wV] HkhyokMk¼1754½</t>
  </si>
  <si>
    <t>vuqlwfpr tu tkfr ds Nk=ksa dks iwoZ eSfVªd Nk=o`fÙk ¼52½</t>
  </si>
  <si>
    <t>vuqlwfpr tkfr ds Nk=ksa dks iwoZ eSfVªd Nk=o`fÙk¼51½</t>
  </si>
  <si>
    <t>vU; fiNM+h tkfr ds Nk=ksa dks iwoZ eSfVªd Nk=o`fÙk ¼53½</t>
  </si>
  <si>
    <t xml:space="preserve"> vU; laLFkkuksa ds Nk=ksa ds fy, Nk=o`fÙk ¼2500½</t>
  </si>
  <si>
    <t>vLoPN dk;Z djus okyksa ds ckyd ,oa ckfydkvksa dks iwoZ eSfVªd Nk=o`fÙk ¼162½</t>
  </si>
  <si>
    <t>vkfFkZd fiNMk lkekU; oxZ ds es/kkoh Nk=&amp;Nk=kvksa dks ,deq'u udn iq:Ldkj ,oa LdwVh forj.k ;kstuk¼2553½</t>
  </si>
  <si>
    <t>mPp xq.koÙkk ds rkSj ij [k.Mh; Lrj ij e‚My fo|ky;ksa dh LFkkiuk dh ;kstuk ¼jelk046½</t>
  </si>
  <si>
    <t>mifuns'kd ,oa ftyk f'k{kk vf/kdkfj;ksa ds fy, thi fdjk;k@uchu thi¼1453½</t>
  </si>
  <si>
    <t>dLrwjck xka/kh ckfydk fo|ky;ksa dh LFkkiuk¼2830½</t>
  </si>
  <si>
    <t>dLrwjck fo|ky;ksa dh Nk=kvksa ds fy, cSad fe;knh tek¼1451½</t>
  </si>
  <si>
    <t>xSj ljdkjh ek/;fed f'k{kk fo|ky;ksa dks lgk;rkFkZ vuqnku¼2885½</t>
  </si>
  <si>
    <t>xzkeh.k ckfydkvksa ds fy, ekbfdy forj.k¼1457½</t>
  </si>
  <si>
    <t>Nk= chek¼1459½</t>
  </si>
  <si>
    <r>
      <t xml:space="preserve">ukckMZ </t>
    </r>
    <r>
      <rPr>
        <sz val="14"/>
        <color theme="1"/>
        <rFont val="Calibri"/>
        <family val="2"/>
        <scheme val="minor"/>
      </rPr>
      <t>RIDF XXIII</t>
    </r>
    <r>
      <rPr>
        <sz val="14"/>
        <color theme="1"/>
        <rFont val="DevLys 010"/>
      </rPr>
      <t xml:space="preserve"> ds rgr ek/;fed fo|ky;ksa ds fuekZ.k dk;Z¼2562½</t>
    </r>
  </si>
  <si>
    <r>
      <t xml:space="preserve">ukckMZ </t>
    </r>
    <r>
      <rPr>
        <sz val="14"/>
        <color theme="1"/>
        <rFont val="Calibri"/>
        <family val="2"/>
        <scheme val="minor"/>
      </rPr>
      <t>RIDF XXIV</t>
    </r>
    <r>
      <rPr>
        <sz val="14"/>
        <color theme="1"/>
        <rFont val="DevLys 010"/>
      </rPr>
      <t xml:space="preserve"> ds rgr ek/;fed fo|ky;ksa esa fuekZ.k dk;Z¼2698½</t>
    </r>
  </si>
  <si>
    <r>
      <t>ukckMZ</t>
    </r>
    <r>
      <rPr>
        <sz val="14"/>
        <color theme="1"/>
        <rFont val="Calibri"/>
        <family val="2"/>
        <scheme val="minor"/>
      </rPr>
      <t xml:space="preserve"> RIDF XXV</t>
    </r>
    <r>
      <rPr>
        <sz val="14"/>
        <color theme="1"/>
        <rFont val="DevLys 010"/>
      </rPr>
      <t xml:space="preserve"> ds rgr ek/;fxd fo|ky;ksa esa fuekZ.k dk;Z¼2723½</t>
    </r>
  </si>
  <si>
    <t>ckydksa ds fy, ek/;fed fo|ky;¼55½</t>
  </si>
  <si>
    <t xml:space="preserve"> ckfydk Nk=koklksa dh LFkkiuk¼1455½</t>
  </si>
  <si>
    <t>ckfydkvksa ds fy;s ek/;fed fo|ky;¼56½</t>
  </si>
  <si>
    <t xml:space="preserve"> ek/;fed fo|ky; Hkou ¼89½</t>
  </si>
  <si>
    <t>ek/;fed fo|ky;ksa ds ttZj Hkouksa dk iqu#)kj¼2554½</t>
  </si>
  <si>
    <t>ek/;fed f'k{kk dk dEI;wVjhdj.k¼1449½</t>
  </si>
  <si>
    <t>eq[;ea=h tu lgHkkfxrk fo|ky; fodkl ;kstuk¼2491½</t>
  </si>
  <si>
    <t>ewQ] cf/kj ,oa vU/k fo|ky;ksa gsrq l‚¶Vos;j¼1875½</t>
  </si>
  <si>
    <t>jktdh; fo|ky;ksa ds d{kk 9 ls 12 rd ds fo|kfFkZ;ksa dks ikBîiqLrdksa dk fu%'kqYd forj.k¼2492½</t>
  </si>
  <si>
    <t>jkT; çfrHkk [kkst ifj{kk Nk=o`fr¼2316½</t>
  </si>
  <si>
    <t>jk"Vªh; çfrHkk [kkst ijh{kk dk vk;kstu¼1166½</t>
  </si>
  <si>
    <t>ysiVksi forj.k ¼ek/;fed f'k{kk½¼1733½</t>
  </si>
  <si>
    <t>fo|kFkhZ iqfyl dSMsV ifj;kstuk¼1876½</t>
  </si>
  <si>
    <t>eexz f'k{kk vfHk;ku¼2775½</t>
  </si>
  <si>
    <t>ljkguh; ¼esfjVksfj;e½ Nk=kvksa gsrq çksRekgu¼1450½</t>
  </si>
  <si>
    <t>lkaL—frd 'kSf{kd Hkze.k¼1460½</t>
  </si>
  <si>
    <t>lSfud Ldwy fpÙkkSM+x&lt;+¼2654½</t>
  </si>
  <si>
    <t>lSfud Ldwy fpÙkkSM+x&lt;+ dks m/kkj¼2887½</t>
  </si>
  <si>
    <t>fganqLrku LdkmV ,.M xkbZM dks lgk;rkFkZ vuqnku¼2886½</t>
  </si>
  <si>
    <t>feM Ms ehy ] jktLFkku ¼284½</t>
  </si>
  <si>
    <t>jktLFkku nqX/k iks"kkgkj dk;ZØe ¼feM Ms ehy½¼2670½</t>
  </si>
  <si>
    <t>jk"Vªh; iks"kkgkj lgk;rk dk;ZØe &amp; feM Ms ehy ¼530½</t>
  </si>
  <si>
    <t>eksguyky lq[kkfM;k fo'ofo|ky;] mn;iqj¼171½</t>
  </si>
  <si>
    <t xml:space="preserve"> jktLFkku i'kq fpfdRlk ,oa i'kq foKku fo'ofo|ky;] chdkusj¼168½</t>
  </si>
  <si>
    <t>jktLFkku oDQ cksMZ] t;iqj¼229½</t>
  </si>
  <si>
    <t>enjlk cksMZ¼46½</t>
  </si>
  <si>
    <t>enjlk Ldwy¼43½</t>
  </si>
  <si>
    <t>jktLFkku fo'ofo|ky;] t;iqj¼169½</t>
  </si>
  <si>
    <t>jkekuUnkpk;Z laL—r fo'ofo|ky;] t;iqj ¼12½</t>
  </si>
  <si>
    <t>jkekuUnkpk;Z laL—r fo'ofo|ky;] t;iqj¼63½</t>
  </si>
  <si>
    <t>jk"Vªh; fof/k fo'ofo|ky;] tks/kiqj¼175½</t>
  </si>
  <si>
    <t>jk"Vªh; fof/k fo'ofo|ky; ] tks/kiqj¼310½</t>
  </si>
  <si>
    <t>o/kZeku egkohj [kqyk fo'ofo|ky;] dksVk¼172½</t>
  </si>
  <si>
    <t>xSj ljdkjh laL—r fo|ky;ksa dks egk;rkFkZ vuqnku¼2878½</t>
  </si>
  <si>
    <t>funs'kky;] laL—r f'k{kk¼80½</t>
  </si>
  <si>
    <t>jktLFkku jkT; laL—r vuqlU/kku ,oa çf'k{k.k laLFkku¼2499½</t>
  </si>
  <si>
    <t>fo/kok]ifjR;kxrk gsrq eq[;ea=h lacy ;kstuk¼1848½</t>
  </si>
  <si>
    <t>f'k{kk ds vf/kdkj ;s vUrxZr futh fo|ky;ksa dks iquHkZj.k ¼vkj-Vh-bZ-½¼1486½</t>
  </si>
  <si>
    <t>laL—r egkfo|ky;¼1472½</t>
  </si>
  <si>
    <t>laL—r egkfo|ky; ds Hkou dk fuekZ.k¼1961½</t>
  </si>
  <si>
    <t>laL—r fo|kfFkZ;ksa ds fy, ijEijkxr Nk=o`fr¼2482½</t>
  </si>
  <si>
    <t>laL—r fo|ky;¼81½</t>
  </si>
  <si>
    <t>ljnkj iVsy iqfyl lqj{kk ,ao vkijkf/kd U;k; fo'ofoíky;] tks/kiqj¼255½</t>
  </si>
  <si>
    <t>ljnkj iVsy iqfyl laj{k.k ,oa nkf.Md U;k; fo'ofo|ky;] tks/kiqj¼1845½</t>
  </si>
  <si>
    <t>lk{kjrk ,oa lrr- f'k{kk foHkkx] t;iqj¼3½</t>
  </si>
  <si>
    <t>i&lt;+uk fy[kuk vfHk;ku¼2862½</t>
  </si>
  <si>
    <t>egkRek xka/kh iqLrdky; ,oa okpuky;¼2181½</t>
  </si>
  <si>
    <t>efgyk f'k{k.k fogkj ¼74½</t>
  </si>
  <si>
    <t>lrr f'k{kk dk;ZØe¼72½</t>
  </si>
  <si>
    <t>lk{kj Hkkjr vfHk;ku¼1047½</t>
  </si>
  <si>
    <t>vtk@vttk xSj vf/klwfpr tkfr;ksa ds cPpksa ds fy, O;fäxr ;k lkekU; Nk=koke¼379½</t>
  </si>
  <si>
    <t>vuqlwfpr tutkfr ds fy, mÙkj Nk=o`fÙk¼2529½</t>
  </si>
  <si>
    <t>vuqlwfpr tkfr vk;ksx dks vuqnku¼2568½</t>
  </si>
  <si>
    <t>vuqlwfpr tkfr ds fy, mÙkj Nk=o`fÙk¼2528½</t>
  </si>
  <si>
    <t>vuqlwfpr tkfr;ksa ds fy;s eq[;ea=h fo'ks"k ;ksX;tu lEeku isa'ku ;kstuk¼2420½</t>
  </si>
  <si>
    <t>vkfFkZd fiNM+k oxZ ds Nk=ksa ds fy, muj eSVªhd Nk=o`fÙk ;kstuk¼2700½</t>
  </si>
  <si>
    <t>uo thou ;kstuk ds vUrxZr ykHkkfUor ifjokjksa ds cPpksa ds fy, Nk=koklksa dk fuekZ.k ¼1395½</t>
  </si>
  <si>
    <t>iqLrd cSad ¼279½</t>
  </si>
  <si>
    <t>i'kqikydksa ds cPpksa ds fy, vkoklh; fo|ky;¼373½</t>
  </si>
  <si>
    <t>ckyd Nk=kokl Hkou¼305½</t>
  </si>
  <si>
    <t>ckfydk Nk=kokl Hkou¼304½</t>
  </si>
  <si>
    <t>eq[; ljdkjh lsokvksa dh eq[; ijh{kk gsrq iwoZ&amp;çf'k{k.k ,oa Nk=kokl lqfo/kk,a¼1840½</t>
  </si>
  <si>
    <t>e[;ea=h fo/kok lEeku isa'ku ;kstuk¼2416½</t>
  </si>
  <si>
    <t>eq[k;ky;@ftyk Lrjh; dk;kZy;ksa dk dEI;wVjhdj.k¼4½</t>
  </si>
  <si>
    <t>jktLFkku jkT; i'kq&amp;ikyu dY;k.k cksMZ dks vuqnku¼2572½</t>
  </si>
  <si>
    <t>jsckjh ,oa vU; Hkze.k'khy leqnk;ksa ds ifjokjksa ds cPpksa ds fy, vkoklh; fo|ky;¼388½</t>
  </si>
  <si>
    <t>ykokfjl yk'kksa dk nkglaLdkj gsrq ;kstuk¼2542½</t>
  </si>
  <si>
    <t>Lokeh ds'kokuan jktLFkku —f"k fo'ofo|ky;] chdkusj¼20½</t>
  </si>
  <si>
    <t>—f"k vuqla/kku gsrq Lokeh ds'kokuUn jktLFkku —f"k fo'ofo|ky;] chdkusj dks lgk;rk</t>
  </si>
  <si>
    <t>Lokeh ds'kokuUn jktLFkku —f"k fo'ofo|ky;] chdkusj dks dtZ ¼2658½</t>
  </si>
  <si>
    <t>—f"k f'k{kk Lokeh ds'kokuUn jktLFkku —f"k fo'ofo|ky;] chdkusj dks lgk;rk</t>
  </si>
  <si>
    <t>gfjnso tks'kh tulEidZ i=dkfjrk fo'ofo|ky; 1777½</t>
  </si>
  <si>
    <t>;ksx% gfjnso tks'kh i=dkfjrk ,oa tulapkj fo'ofo|ky;]t;iqj¼254½</t>
  </si>
  <si>
    <t>gfjnso tks'kh i=dkfjrk ,oa tulapkj fo'ofo|ky;]t;iqj¼254½</t>
  </si>
  <si>
    <t>ySafxd lekurk gkfly djuk vkSj lHkh efgykvksa vkSj ckfydkvksa dk l'kfädj.k</t>
  </si>
  <si>
    <t>—f"k foHkkx] t;iqj¼18½</t>
  </si>
  <si>
    <t>—f"k f'k{kk gsrq ckfydkvksa dks çksRlkgu¼1670½</t>
  </si>
  <si>
    <t>iqfyl foHkkx] t;iqj¼94½</t>
  </si>
  <si>
    <t xml:space="preserve"> fuHkZ;k Q.M es lapkfyr ;kstuk,a ¼2867½</t>
  </si>
  <si>
    <t>efgyk vf/kdkfjrk foHkkx] t;iqj¼56½</t>
  </si>
  <si>
    <t>,dhØr efgyk l'kfädj.k dk;ZØe¼981½</t>
  </si>
  <si>
    <t>ftyk efgyk vf/kdkfjrk foHkkx ds Lrj ds dk;ZØeksa ,oa xfrfof/k;ksa gsrq¼1223½</t>
  </si>
  <si>
    <t>ftyk efgyk lgk;rk lfefr¼2283½</t>
  </si>
  <si>
    <t>ftyk Lrfj; efgyk vf/kdkfjrk foHkkx ds LFkkiuk O;; gsrq¼222½</t>
  </si>
  <si>
    <t>csVh cpkvks&amp;csVh i&lt;kvks¼2352½</t>
  </si>
  <si>
    <t>efgyk fodkl dk;ZØe¼353½</t>
  </si>
  <si>
    <t>efgyk 'kfä dsUæ¼2702½</t>
  </si>
  <si>
    <t>efgyk lqj{kk ,oa lykg dsaæ¼2281½</t>
  </si>
  <si>
    <t>efgyk Lo;a lgk;rk lewg xaLFkku854½</t>
  </si>
  <si>
    <t>efgyk Lo;a lgk;rk lewg laLFkku Hkou 385½</t>
  </si>
  <si>
    <t>fe'ku xzke 'kfä¼1764½</t>
  </si>
  <si>
    <t>eq[;ea=h jktJh ;kstuk¼2460½</t>
  </si>
  <si>
    <t>jktLFkku jkT; efgyk vk;ksx dks vuqnku ¼2842½</t>
  </si>
  <si>
    <t>ouu LV‚i lsaVj¼2493½</t>
  </si>
  <si>
    <t>lkewfgd fookg vuqnku ;kstuk¼2282½</t>
  </si>
  <si>
    <t xml:space="preserve"> 'kkjhfjd ,oa ;kSu fgalk ls ihfM+r efgyk dk iquokZl&amp;2745</t>
  </si>
  <si>
    <t>lkewfgd fookg vuqnku ;kstuk&amp;2282</t>
  </si>
  <si>
    <t>fof/k foKku ç;ksx'kkyk foHkkx] t;iqj¼103½</t>
  </si>
  <si>
    <t>fuHkZ;k Q.M es lapkfyr ;kstuk¼2781½</t>
  </si>
  <si>
    <t>iqfyl vk/kqfudhdj.k ds varxZr fof/k&amp;foKku ç;ksx'kkyk¼15½</t>
  </si>
  <si>
    <t>ç/kkuea=h ekr`Ro oanuk ;kstuk¼2651½</t>
  </si>
  <si>
    <t>efgyk dY;k.k dks"k¼357½</t>
  </si>
  <si>
    <t>ekrk ;'kksnk iqjLdkj ;kstuk¼2272½</t>
  </si>
  <si>
    <t>lgdkfjrk foHkkx] t;iqj99½</t>
  </si>
  <si>
    <t>efgyk lgdkjh lfefr;ksa dks egk;rk¼501½</t>
  </si>
  <si>
    <t>efgyk Lo;a lgk;rk lewgksa dks çf'k{k.k605½</t>
  </si>
  <si>
    <t>vuqlwfpr tutkfr;ksa ds fy;s eq[;ea=h fo/kok lEeku isa'ku ;kstuk¼2418½</t>
  </si>
  <si>
    <t>vuqlwfpr tkfr;ksa ds fy;s eq[;ea=h fo/kok lEeku isa'ku ;kstuk¼2417½</t>
  </si>
  <si>
    <t>bfUnjk xka/kh jk"Vªh; fo/kok isa'ku ;kstuk,84½</t>
  </si>
  <si>
    <t>mToyk ;kstuk¼2557½</t>
  </si>
  <si>
    <t>u'kk fojks/kh ,oa vU; dq&amp;jhfrfjoktksa dh jksdFkke gsrq tutkxj.k] vuqla/kku] çdk'ku rFkk çpkj969½</t>
  </si>
  <si>
    <t>ukjh fudsru dk lapkyu¼2234½</t>
  </si>
  <si>
    <t>isa'ku/kkjh ;k isa'ku dh gdnkj efgykvksa dks iqufoZokg gsrq çksRlkgu¼378½</t>
  </si>
  <si>
    <t>jktLFkku Vªkalts.Mj dY;k.k cksMZ¼2509½</t>
  </si>
  <si>
    <t>lSfud dY;k.k foHkkx] t;iqj¼61½</t>
  </si>
  <si>
    <t xml:space="preserve"> ;q) fo/kok Nk=kokl ,oa iquokZl dsUæ dk fuekZ.k890½</t>
  </si>
  <si>
    <t>;q) fo/kok Nk=kokl ,oa iquokZl dsUæksa ds lapkyu gsrq xfBr dksjil Q.M esa va'knku¼1941½</t>
  </si>
  <si>
    <t>lHkh ds fy, ty vkSj LoPNrk dh miyC/krk vkSj lrr~ çca/ku lqfuf'pr djuk</t>
  </si>
  <si>
    <t xml:space="preserve"> vfHk;kaf=dh LVkQ çf'k{k.k laLFkku] t;iqj¼77½</t>
  </si>
  <si>
    <t xml:space="preserve"> v/khuLFk vfHk;kaf=dh çf'k{k.k laLFkku¼195½</t>
  </si>
  <si>
    <t>bfUnjk xka/kh ugj ifj;kstuk] tSlyesj¼208½</t>
  </si>
  <si>
    <t>bfUnjk xka/kh ugj ifj;kstuk] tSlyesj&amp;f}rh; pj.k¼1080½</t>
  </si>
  <si>
    <t>bfUnjk xka/kh ugj cksMZ] t;iqj¼83½</t>
  </si>
  <si>
    <t>bfUnjk xka/kh ugj e.My] t;iqj 319½</t>
  </si>
  <si>
    <t>m|ku foHkkx] t;iqj¼23½-</t>
  </si>
  <si>
    <t>xq.kork fu;a=.k] ty lalk/ku foHkkx] jktLFkku t;iqj¼230½</t>
  </si>
  <si>
    <r>
      <t>jktLFkku ty {ks= vkthfodk lq/kkj ifj;kstuk ¼</t>
    </r>
    <r>
      <rPr>
        <sz val="14"/>
        <color theme="1"/>
        <rFont val="Calibri"/>
        <family val="2"/>
        <scheme val="minor"/>
      </rPr>
      <t>RWSLIP</t>
    </r>
    <r>
      <rPr>
        <sz val="14"/>
        <color theme="1"/>
        <rFont val="DevLys 010"/>
      </rPr>
      <t>½¼2378½</t>
    </r>
  </si>
  <si>
    <t>tu LokLF; vfHk;kaf=dh foHkkx] t;iqj¼88½</t>
  </si>
  <si>
    <t>vark&amp;ekaxjksy rglhy ftyk ckjka dh lksuok is;ty ifj;kstuk¼2809½</t>
  </si>
  <si>
    <t>vtesj &amp; chlyiqj ty iwfrZ ;kstuk ds fy, lqj{kk mik; ¼1206½</t>
  </si>
  <si>
    <t>vtesj&amp;chlyiqj ty iwfrZ ;kstuk&amp;f}rh; pj.k ¼ts-,u-,u-;w-vkj-,e-½¼875½</t>
  </si>
  <si>
    <t>vV: jxr tykiwfrZ ifjtkstuk] ftyk ckjka ¼xzkeh.k½¼2456½</t>
  </si>
  <si>
    <t>vV: 'ksjx&lt;+ tykiwfrZ ifj;kstuk] ftyk ckjka ¼'kgjh½¼2458½</t>
  </si>
  <si>
    <t>vf/k-&amp;vfHk-@v/kh-&amp;vfHk-@vfr-eq-v-@eq-v- ds ç'kklfud dk;kZy;ksa dk foLrkj] ifjorZu uohuhdj.k¼863½</t>
  </si>
  <si>
    <t>vuqlwfpr tkfr dh cfLr;ksa esa 'kgjh ty iwfrZ¼1205½</t>
  </si>
  <si>
    <t>vuqlwfpr tkfr cLrh esa xzkeh.k ty iwfrZ ¼1204½</t>
  </si>
  <si>
    <t>vU; xzkeh.k ty iwfrZ dk lapkyu ,oa la/kkj.k¼1360½</t>
  </si>
  <si>
    <t>vU; xzkeh.k ty iwfrZ ;kstuk,a¼208½</t>
  </si>
  <si>
    <t>vU; lhojst ;kstuk¼246½</t>
  </si>
  <si>
    <t>vki.kh ;kstuk&amp;f}rh; pj.k ¼pq: o &gt;qa&gt;quq ty iwfrZ ifj;kstuk½ ¼'kgjh½¼221½</t>
  </si>
  <si>
    <t>vklsZfud ,oa ¶yksjkbZM çHkkfor xk¡oksa esa leqnkf;d ty'kks/ku la;= LFkkfir djuk¼2449½</t>
  </si>
  <si>
    <t>bUæksadk&amp;ek.kdyko&amp;nkafrokM+k ty iwfrZ ifj;kstuk ¼ukckMZ½¼817½</t>
  </si>
  <si>
    <t>bUæksadk&amp;ek.kdyko&amp;[kkaxVk ty iwfrZ ifj;kstuk ¼ukckMZ½¼938½</t>
  </si>
  <si>
    <t>bUæksadk&amp;ek.kdyko&amp;nkafrokM+k ty iwfrZ ifj;kstuk¼884½</t>
  </si>
  <si>
    <t>bljnk cka/k dk fuekZ.k ¼flapkbZ foHkkx ds ek/;e ls½ ¼xzkeh.k½¼1988½</t>
  </si>
  <si>
    <t>bljnk cka/k dk fuekZ.k ¼flapkbZ foHkkx ds ek/;e ls½ ¼'kgjh½¼2184½</t>
  </si>
  <si>
    <t>bZljnk nkSlk is;ty ifj;kstuk¼2811½</t>
  </si>
  <si>
    <t>bZljnk nkSlk is;ty ifj;kstuk ¼'kgjh½¼2814½</t>
  </si>
  <si>
    <t>mEesn lkxj /kkok lenM+h [kaMi ty çnk; ifj;kstuk ¼'kgjh½¼1796½</t>
  </si>
  <si>
    <t>mEean lkxj /kkok lenM+h ty iwfrZ ifj;kstuk ¼ukckMZ½¼918½</t>
  </si>
  <si>
    <t>,d fnolh; {kerk LoPN tyk'k;] vtesj¼893½</t>
  </si>
  <si>
    <t xml:space="preserve"> dNkou is;ty ifj;kstuk¼2687½</t>
  </si>
  <si>
    <t>dEI;wVjhdj.k / Lo‚M flLVe/bZ&amp;xousZl bR;kfn¼1197½</t>
  </si>
  <si>
    <t>dyLVj fMLVªhC;w'ku C;koj tcktk¼2791½</t>
  </si>
  <si>
    <t>dqaHkkjke fy¶V ifj;kstuk ds varZxr lhdj] &gt;qa&gt;quw] [ksrMh ,dh—r ty iwfrZ ijh;kstuk ¼xzkeh.k½¼2044½</t>
  </si>
  <si>
    <t>dqaHkkjke fy¶V ifj;kstuk ds varZxr lhdj] &gt;qa&gt;quw] [ksrMh ,dhiu tky iwfrZ ijh;kstuk ¼'kgjh½¼2053½</t>
  </si>
  <si>
    <t>ds- ,Q-McY;w- teZuh dh lgk;rk ls &gt;qa&gt;quw] pq:] Jhxaxkuxj rFkk guqekux&lt;+ ds yo.kh; {ks= esa xzkeh.k ty iwfrZ gsrq ,dh—r ifj;kstuk¼209½</t>
  </si>
  <si>
    <t>dslk&amp;cs#&amp;tksfy;kyh ty iwfrZ ifj;kstuk&amp;f}rh; pj.k ¼ukckMZ½¼933½</t>
  </si>
  <si>
    <t>dksVk 'kgj dks ikbi ykbu es forj.k gsrq vo'ks"k dk;Z¼892½</t>
  </si>
  <si>
    <t>dksyk;r rglhy ty iwfrZ ifj;kstuk¼924½</t>
  </si>
  <si>
    <t>dksyk;r uks[kk ty iwfrZ ifj;kstuk¼923½</t>
  </si>
  <si>
    <t>dyLVj fMLVªhC;w'ku is;ty ifj;kstuk ftyk cwanh ¼foLrkj pEcy HkhyokM+k is;ty ifj;kstuk½ ¼xzkeh.k½¼2536½</t>
  </si>
  <si>
    <t>{ks=h; tyçnk; ;kstuk ukoka rglhy ¼2803½</t>
  </si>
  <si>
    <t>[kqfM+;kyk&amp;ft;kcsjh&amp;vxksykbZ tUu iwfrZ ifj;kstuk¼932½</t>
  </si>
  <si>
    <t>xjMnk is;ty ifj;kstuk¼2686½</t>
  </si>
  <si>
    <t>xkxjhu is;ty ifj;kstuk¼2792½</t>
  </si>
  <si>
    <t xml:space="preserve"> xzkeh.k {ks= ds Ldwyksa esa 'kq) is;ty i)fr dh LFkkiuk¼942½</t>
  </si>
  <si>
    <t>xzkeh.k {ks= esa miHkksäkvksa dks csgrj is;ty lqfo/kk gsrq vU; lq/kkj rFkk iqjkuh nks"kiw.kZ ,oa çnwf"kr ikbi ykbuksa dks cnyuk¼214½</t>
  </si>
  <si>
    <t>xzkeh.k {ks= esa i;kZoj.k lq/kkj gsrq lwpuk f'k{kk ,oa lapkj¼215½</t>
  </si>
  <si>
    <t>xzkeh.k {ks= gsrq xzh"edkyhu vkdfLedrk¼211½</t>
  </si>
  <si>
    <t>xzkeh.k ty iwfrZ&amp; eapkyu ,oa la/kkj.k¼1361½</t>
  </si>
  <si>
    <t>xzkeh.k tyiwfrZ dkuflag dh fe)&amp;fdnFkZ e.Mksj QykSnh ¼jk"Vªh; xzkeh.k is;ty dk;ZØe 100 çfr'kr dsUæ½¼2241½</t>
  </si>
  <si>
    <t>xzkeh.k tyiwfrZ ifj;kstuk ihyok lkxjh&amp;tEcs'oj uxj&amp;vkjth,ylhls vkj-Mh-111 ¼jk"Vªh; xzkeh.k is;ty dk;ZØe½</t>
  </si>
  <si>
    <t>xzkeh.k tyiwfrZ ifj;kstuk eykj tksM&amp;fgaxkMksy QykSnh ¼jk"Vªh; xzkeh.k is;ty dk;ZØe 100 çfr'kr dsUæ½¼2242½</t>
  </si>
  <si>
    <t>xzkeh.k is; ty xkstukvksa ds fofHkUu ?kVdksa dk lqíhdj.k ,oa uohdj.k¼1201½</t>
  </si>
  <si>
    <t>pEcy &amp; /kkSyiqj &amp; Hkjriqj tyçnk; ;kstuk¼2785½</t>
  </si>
  <si>
    <t>pEcu HkhyokM+k dyLVj ifj;kstuk ¼ukckMZ½¼2794½</t>
  </si>
  <si>
    <t>pEcy ls cwUnh dLcs rd fyad çlkj.k eq[; ,oa vU; vk/kkjHkwr ljapuk ¼xzkeh.k½¼1857½</t>
  </si>
  <si>
    <t>pEcy ls cwUnh dLcs rd fyad çlkj.k&amp;eq[; ,oa vU; vk/kkjHkwr ljapuk ¼'kgjh½¼1864½</t>
  </si>
  <si>
    <t>pEcy&amp;/kkSyiqj&amp;Hkjriqj ty iwfrZ ifj;kstuk¼864½</t>
  </si>
  <si>
    <t>pEcy&amp;cwanh dyLVj is;ty ifj;kstuk¼2800½</t>
  </si>
  <si>
    <t>pEcy&amp;Hkjriqj dyLVj ifj;kstuk &amp;çFke pj.k Hkkx&amp;f}rh;¼ukckMZ½¼2795½</t>
  </si>
  <si>
    <t>pEcy&amp;HkhyokM+k ty iwfrZ ifj;kstuk ¼xzkeh.k½¼1493½</t>
  </si>
  <si>
    <t>pEcy&amp;HkhyokM+k ty iwfrZ ifj;kstuk ¼'kgjh½¼1051½</t>
  </si>
  <si>
    <t>pEcy&amp;HkhyokM+k ty iwfrZ ;kstuk&amp;DyLVj ¼'kgjh½¼1984½</t>
  </si>
  <si>
    <t>pEcy&amp;HkhyokM+k is;ty ifj;kstuk &amp; pj.k çFke es cwanh ftys dks fgaMksyh&amp;uSuok is;ty ifj;kstuk¼2331½</t>
  </si>
  <si>
    <t>pEcy&amp;HkhyokM+k is;ty ifj;kstuk &amp; pju çFke ls cwanh ftys dh fgaMkSyh&amp;uSuok is;ty ifj;kstuk¼2834½</t>
  </si>
  <si>
    <t>pEcy&amp;lokbZek/kksiqj&amp;ckysj ty iwfrZ ifj;kstuk ¼'kgjh½¼220½</t>
  </si>
  <si>
    <t>pkdu cka/k es bUæx&lt;+ is;ty ifj;kstuk] ftyk cwanh ¼xzkeh.k½¼2535½</t>
  </si>
  <si>
    <t>ukdu cka/k es bUæx&lt;+ is;ty ifj;kstuk] ftyk cwanh ¼'kgjh½¼2532½</t>
  </si>
  <si>
    <t>pEcy&amp;xokbZek/kksiqj&amp;ckysj tu iwfrZ ifj;kstuk ¼xzkeh.k½¼1494½</t>
  </si>
  <si>
    <t>pq:&amp;fclkÅ ty iwfrZ ;kstuk¼213½ @</t>
  </si>
  <si>
    <t>pw: &amp; &gt;qa&gt;quq is;ty ifj;kstuk &amp; f}rh; pj.k vki.kks ;kstuk¼2787½</t>
  </si>
  <si>
    <t>pkSngosa foÙk vk;ksx ds varxZr ¼xzkeh.k½ tyçnk; ;kstuk,¡¼2311½</t>
  </si>
  <si>
    <t>pkSngosa foÙk vk;ksx ds varxZr 'kgjh tyçnk; ;kstuk,¡¼2309½</t>
  </si>
  <si>
    <t>NksVs ,oa e/;e dLcksa dh 'kgjh vk/kkjHkwr fodkl ;kstuk }kjk iksfiu ;kstuk,a@ifj;kstuk,a ¼;w-Mh-,l-,l-,e-Vh½¼890½</t>
  </si>
  <si>
    <t>taokbZ&amp;ikyh&amp;tks/kiqj ikbZi ykbZu ifj;kstuk Qst&amp;1 ¼lewg ifj;kstuk½ ¼xzkeh.k½¼1806½</t>
  </si>
  <si>
    <t>tutkrh; {ks= esa 'kgjh ty iwfrZ¼1208½</t>
  </si>
  <si>
    <t>tutkrh; fodkl {ks= esa xzkeh.k tu iwfrZ ¼1207½</t>
  </si>
  <si>
    <t>turk ty ;kstuk¼222½</t>
  </si>
  <si>
    <t>ty thou fe'ku dh lgk;d xfrfof/k;ka ¼2784½</t>
  </si>
  <si>
    <t>ty thou fe'ku ds varxZr ty ;kstukvksa dk lao/kZu ,oa iquxZBu ¼2782½</t>
  </si>
  <si>
    <t>ty thou fe'ku ds vUrxZr ty vkiwfrZ ;kstukvksa dk iquZxBu¼2930½</t>
  </si>
  <si>
    <t>ty lja{k.k midj dks"k ls O;; ¼xzkeh.k½¼2502½</t>
  </si>
  <si>
    <t>ty lja{k.k midj dks"k ls O;; ¼'kgjh½¼2501½</t>
  </si>
  <si>
    <t>tokbZ dyLVj ifj;kstuk] ikVZ&amp; prqFkZ¼2801½</t>
  </si>
  <si>
    <t>tokbZ DyLVj ifj;kstuk&amp;11 ¼xzkeh½¼1976½</t>
  </si>
  <si>
    <t>tokbZ ikyh ikbZi ykbZu ifj;kstuk Qst&amp;|| ikVZ&amp;ch ¼'kgjh½¼2186½</t>
  </si>
  <si>
    <t>tokbZ&amp;ikyh ikbi ykbu ifj;kstuk¼866½</t>
  </si>
  <si>
    <t>tokbZ&amp;ikyh&amp;tkyksj ikbiykbu ifj;kstuk ¼ukckMZ½¼905½</t>
  </si>
  <si>
    <t>tokbZ&amp;ikyh&amp;tks/kiqj ikbiykbu ifj;kstuk&amp;f}rh; pj.k ¼lewg ifj;kstuk½¼1687½</t>
  </si>
  <si>
    <t>tokgjyky esgj jk"Vªh; 'kgjh uohuhdj.k vfHk;ku }kjk iksf"kr ;kstuk ifj;kstuk,a ¼ts-,u-,u-x-Hkkj-,e½¼889½</t>
  </si>
  <si>
    <t>tkap çdks"B¼200½</t>
  </si>
  <si>
    <t>tk[ke cka/k esa ftyk çrkix&lt;+ ds xksok dh is;ty ifj;kstuk ¼xzkeh.k½¼2553½</t>
  </si>
  <si>
    <t>&gt;kyhth dk cjkuk is;ty ifj;kstuk¼2685½</t>
  </si>
  <si>
    <t>&gt;qu&gt;quq ftys dh vyhlhlj iapk;r lfefr dh pq: fclkm ifj;kstuk¼2800½</t>
  </si>
  <si>
    <t>Mkax 'ks= tu iwfrZ ifj;kstuk&amp;/kkSyiqj ¼ukckMZ½¼914½</t>
  </si>
  <si>
    <t>Mhx tu iwfrZ ifj;kstuk¼1193½</t>
  </si>
  <si>
    <t>Mhx is;ty ifj;kstuk¼2788½</t>
  </si>
  <si>
    <t>Mwaxjiqj  vkliqj ,oa nksoMk is;ty ifj;kstuk¼2689½</t>
  </si>
  <si>
    <t>fraojh&amp;eFkkfu;k&amp;vksfl;k&amp;ckcjh&amp;Hkksikyx&lt;+ ty iwrhZ ifj;kstuk ¼ukckMZ½¼934½</t>
  </si>
  <si>
    <t>Fkksd ,oa miHkksÙkk ehVj dh vkiwfrZ¼1992½</t>
  </si>
  <si>
    <t>nsokfu;k&amp;'ksjx&lt;&amp;pCck ty iwfrZ ifj;kstuk¼930½</t>
  </si>
  <si>
    <t>nsokl ifj;kstuk&amp;f}rh; pj.k ¼ukckMZ½¼937½</t>
  </si>
  <si>
    <t>ueZnk ,Q-vkj- DyLVj ifj;kstuk ¼xzkeh.k½¼1985½</t>
  </si>
  <si>
    <t>ueZnk ty iwfrZ ifj;kstuk¼883½</t>
  </si>
  <si>
    <t>ueZnk ty çnk; ifj;kstuk ¼ukckMZ ½¼237½</t>
  </si>
  <si>
    <t>ueZnk ty çnk; ifj;kstuk ¼Mh-vkj-½ ¼'kgjh½¼1797½</t>
  </si>
  <si>
    <t>ueZnk ty çnk; ifj;kstuk ¼Mh-vkj-½¼xzkeh.k½¼1803½</t>
  </si>
  <si>
    <t>ueZnk Mh-vkj- dyLVj ¼ukckMZ½¼2797½</t>
  </si>
  <si>
    <t>ueZnk ugj esa tu LokLF; vfHk;kaf=dh foHkkx dks is;ty gsrq fgLlk jkf'k¼2408½</t>
  </si>
  <si>
    <t>ueZnk ugj esa ty lalk/ku foHkkx dks is;ty gsrq fgLlk jkf'k¼2619½</t>
  </si>
  <si>
    <t>ueZnk ls f'ko rglhy ftyk ckMesj ty iwfrZ ijh;kstuk ¼205 xkao½¼xzkeh.k½¼2045½</t>
  </si>
  <si>
    <t>ueZnk&amp;xqM+kekykuh ty iwfrZ ifj;kstuk¼941½</t>
  </si>
  <si>
    <t>ugjksa dk vk/kqfudhdj.k] mUu;u ,oa lq–&lt;hdj.k ¼chdkusj½¼2616½</t>
  </si>
  <si>
    <t>ukxnk&amp;vUrk&amp; ckynsoiqjk ty iwfrZ ifj;kstuk ¼xzkih.k½¼1502½</t>
  </si>
  <si>
    <t>ukxnk&amp;vUrk&amp; ckynsoiqjk ty iwfrZ ifj;kstuk ¼'kgjh½¼1196½</t>
  </si>
  <si>
    <t>ukxkSj fy¶V dSuky ifj;kstuk Qst&amp;f}rh; ¼MhMhih½ xzkeh.k¼2314½</t>
  </si>
  <si>
    <t>ukxkSj fy¶V ugj ty iwfrZ ifj;kstuk &amp; çFke pj.k ¼'kgjh½¼239½</t>
  </si>
  <si>
    <t>ukxkSj fy¶V ugj&amp;f}rh; pj.k ¼xzkeh.k½¼1500½</t>
  </si>
  <si>
    <t>ukxkSj fy¶V ugj&amp;f}rh; pj.k ¼'kgjh½¼1052½</t>
  </si>
  <si>
    <t>ukxhj fy¶V ;kstuk pj.k&amp; çFke¼2802½</t>
  </si>
  <si>
    <r>
      <t>ukckMZ iksf"kr is;ty ifj;kstuk,¡ ¼</t>
    </r>
    <r>
      <rPr>
        <sz val="14"/>
        <color theme="1"/>
        <rFont val="Calibri"/>
        <family val="2"/>
        <scheme val="minor"/>
      </rPr>
      <t>RIDF XXVI</t>
    </r>
    <r>
      <rPr>
        <sz val="14"/>
        <color theme="1"/>
        <rFont val="DevLys 010"/>
      </rPr>
      <t>½¼2813½</t>
    </r>
  </si>
  <si>
    <r>
      <t>ukckMZ iksf"kr is;ty ifj;kstuk,a ¼</t>
    </r>
    <r>
      <rPr>
        <sz val="14"/>
        <color theme="1"/>
        <rFont val="Calibri"/>
        <family val="2"/>
        <scheme val="minor"/>
      </rPr>
      <t>RIDF XXI</t>
    </r>
    <r>
      <rPr>
        <sz val="14"/>
        <color theme="1"/>
        <rFont val="DevLys 010"/>
      </rPr>
      <t>½¼2902½</t>
    </r>
  </si>
  <si>
    <r>
      <t>ukckMZ iksf"kr is;ty ifj;kstuk,a ¼</t>
    </r>
    <r>
      <rPr>
        <sz val="14"/>
        <color theme="1"/>
        <rFont val="Calibri"/>
        <family val="2"/>
        <scheme val="minor"/>
      </rPr>
      <t>RIDF XXII</t>
    </r>
    <r>
      <rPr>
        <sz val="14"/>
        <color theme="1"/>
        <rFont val="DevLys 010"/>
      </rPr>
      <t>½¼2903½</t>
    </r>
  </si>
  <si>
    <r>
      <t>ukckMZ iksf"kr is;ty ifj;kstuk,a ¼</t>
    </r>
    <r>
      <rPr>
        <sz val="14"/>
        <color theme="1"/>
        <rFont val="Calibri"/>
        <family val="2"/>
        <scheme val="minor"/>
      </rPr>
      <t>RIDF XXIII</t>
    </r>
    <r>
      <rPr>
        <sz val="14"/>
        <color theme="1"/>
        <rFont val="DevLys 010"/>
      </rPr>
      <t>½¼2904½</t>
    </r>
  </si>
  <si>
    <r>
      <t>ukckMZ iksf"kr is;ty ifj;kstuk,a ¼</t>
    </r>
    <r>
      <rPr>
        <sz val="14"/>
        <color theme="1"/>
        <rFont val="CG Times"/>
        <family val="1"/>
      </rPr>
      <t>RIDE XXIV</t>
    </r>
    <r>
      <rPr>
        <sz val="14"/>
        <color theme="1"/>
        <rFont val="DevLys 010"/>
      </rPr>
      <t>½¼2905½</t>
    </r>
  </si>
  <si>
    <r>
      <t>ukckMZ iksf"kr is;ty ifj;kstuk,a ¼</t>
    </r>
    <r>
      <rPr>
        <sz val="14"/>
        <color theme="1"/>
        <rFont val="Consolas"/>
        <family val="3"/>
      </rPr>
      <t>RIDF XXV</t>
    </r>
    <r>
      <rPr>
        <sz val="14"/>
        <color theme="1"/>
        <rFont val="DevLys 010"/>
      </rPr>
      <t>½¼2906½</t>
    </r>
  </si>
  <si>
    <t>funs'ku¼1303½</t>
  </si>
  <si>
    <t>fuokbZ rFkk Vksad rglhy ds 199 xkaoksa dks {ks=h; tyçnk; ;kstuk¼2804½</t>
  </si>
  <si>
    <t>fuLrkj.k¼1304½</t>
  </si>
  <si>
    <t>iEi ,oa eksVlZ dh çfrLFkkiuk¼212½</t>
  </si>
  <si>
    <t>ijou&amp;vdkokn is;ty ifj;kstuk¼2688½</t>
  </si>
  <si>
    <t>ikapyk&amp;nsojk&amp;fpjkbZ ty iwfrZ ifj;kstuk¼939½</t>
  </si>
  <si>
    <t>ikbi ykbuksa }kjk xzkeh.k ty iwfrZ ;kstuk,a¼207½</t>
  </si>
  <si>
    <r>
      <t xml:space="preserve">ikyh ftys ds lkstu rglhy ds 01 xzke iapk;rksa dh tks/kiqj ds nkarhokMk </t>
    </r>
    <r>
      <rPr>
        <sz val="14"/>
        <color theme="1"/>
        <rFont val="CG Times"/>
        <family val="1"/>
      </rPr>
      <t xml:space="preserve">IGNP </t>
    </r>
    <r>
      <rPr>
        <sz val="14"/>
        <color theme="1"/>
        <rFont val="DevLys 010"/>
      </rPr>
      <t>ckVj fMLVªhC;w'ku tyk'k; es {ks=h; tyçn; ifj;kstuk ¼2833½</t>
    </r>
  </si>
  <si>
    <t>fiiykn ty iwfrZ ;kstuk ¼xzkeh.k½¼1972½</t>
  </si>
  <si>
    <t>fiiykn ty iwfrZ ;kstuk ¼'kgjh½¼1974½</t>
  </si>
  <si>
    <t>iquxZfBV 'kgjh is;ty ifj;kstuk] chdkusj¼2818½</t>
  </si>
  <si>
    <t>iquZm)kj 'kgjh ty çnk; ;kstu fd'kux&lt;+ dLcs dh¼2618½</t>
  </si>
  <si>
    <t>iquZ:)kj 'kgjh tyçnk; ;kstuk fd'kux&lt;+ dLcs dh¼2410½</t>
  </si>
  <si>
    <t>iquZ:)kj 'kgjh tyçnk; ;kstuk çrkix&lt;+ dEcs dh¼2412½</t>
  </si>
  <si>
    <t>iwathxr dk;Z jktLFkku ty çnk; ,oa flojst fuxe ds ek/;e ls¼2815½</t>
  </si>
  <si>
    <t>iksdj.k &amp; Qylw.M ¼QykSnh½ ty iwfrZ ifj;kstuk ¼582½</t>
  </si>
  <si>
    <t>iksdj.k &amp; Qyew.M ty iwfrZ ;kstuk ¼ukckMZ½¼240½</t>
  </si>
  <si>
    <t>Qrsgiqj&amp;y{ex&lt;+ ty iwfrZ ifj;kstuk ¼'kgjh½¼1863½</t>
  </si>
  <si>
    <t>Qrsgiqj&amp;y{e.kx&lt;+ tyiwfrZ ifj;kstuk ¼xzkeh.k½¼1856½</t>
  </si>
  <si>
    <t>fQYVj IykUV~l nks fy, miLdj Ø; lfgr e'khujh] fQYVj IykUV~l ,oa 'kh"kZ dk;ksaZ dk vk/kqfudhdj.k] iquhachdj.k ,oa uohdj.k¼210½</t>
  </si>
  <si>
    <t>¶yksjkbM fu;U=.k ifj;kstuk dsykMh&amp;ejckg ¼f}rh; pj.k½¼911½</t>
  </si>
  <si>
    <t>¶yksjkbM fu;U=.k ifj;kstuk] vtesj&amp;ihlkaxu ¼929½</t>
  </si>
  <si>
    <t>¶yksjkbM fu;U=.k ifj;kstuk] vjkbZ&amp;fd'kux&lt;+¼912½</t>
  </si>
  <si>
    <t>¶yksjkbM fu;U=.k ifj;kstuk] Hkhuk;&amp;eewnk ¼f}rh; pj.k½¼913½</t>
  </si>
  <si>
    <t>ctV 'kh"kZ 4215&amp;01&amp;101&amp;01½&amp;¼97] ds varxZr tylaj{k.k midj O;; dk ctV 'kh"kZ 8229&amp;00&amp;200&amp;¼11½ es iquHkZj.k 83&amp; fuf/k ls varj.k¼2612½</t>
  </si>
  <si>
    <t>ctV 'kh"kZ 4215&amp;01&amp;102&amp;¼01½&amp;[53] ds varxZr tyea{k.k midj O;; dk ctV 'kh"kZ 8229&amp;00&amp;200&amp;¼11½ es iquHkZj.k 83&amp; fuf/k ls varj.k ¼2613½</t>
  </si>
  <si>
    <t>ctV 'kh"kZ 8115 ewY; ºzkl uohdj.k ] vkjf{kr fuf/k &amp; 103 ewY; gkl vkjf{kr fuf/k &amp; ¼01½ tynk; foHkkx 83 &amp; fuf/k ls varj.k¼2611½</t>
  </si>
  <si>
    <t>ckalokMk ty iwfrZ ifj;kstuk ¼xzkeh.k½¼1981½</t>
  </si>
  <si>
    <t>ckalokM+k&amp;çrkix&lt;+ is;ty ifj;kstuk ¼ukckMZ½¼2796½</t>
  </si>
  <si>
    <t>ckM+esj fy¶V dSuky ifj;kstuk f}rh; pj.k Hkkx Mh¼2498½</t>
  </si>
  <si>
    <t>ckM+esj fy¶V ugj ty iwfrZ ifj;kstuk&amp;f}rh; pj.k¼1203½</t>
  </si>
  <si>
    <t>ckM+esj fy¶V ugj ty iwfrZ ifj;kstuk&amp;çFke pj.k ¼xzkeh.k½¼1491½</t>
  </si>
  <si>
    <t>ckM+esj fy¶V ugj ty iwfrZ ifj;kstuk&amp;çFke pj.k ¼'kgjh½¼217½</t>
  </si>
  <si>
    <t>ckjka dyLVj ifj;kstuk¼2793½</t>
  </si>
  <si>
    <t>chlyiqj &amp; nwnw &amp; Qwysjk is;ty ifj;kstuk¼2786½</t>
  </si>
  <si>
    <t>chlyiqj &amp; pkdlw ifj;kstuk¼2807½</t>
  </si>
  <si>
    <t>chlyiqj &amp; nwnw ifj;kstuk ds vUrxZr 108 xkaoksa dh {ks=h; tyçnk; ;kstuk¼2810½</t>
  </si>
  <si>
    <t>chlyiqj &amp; Qkxh ifj;kstuk¼2808½</t>
  </si>
  <si>
    <t>chlyiqj cka/k ls Vksad&amp;mfu;kjk&amp;nsoyh ty iwfrZ ifj;kstuk ¼'kgjh½¼885½</t>
  </si>
  <si>
    <t>chlyiqj esa t;iqj ty iwfrZ ifj;kstuk ¼ts-ch-vkbZ-eh-½¼856½</t>
  </si>
  <si>
    <t>chlyiqj&amp;t;iqj ty çnk; ifj;kstuk ikst&amp;11 ¼'kgjh½¼2617½</t>
  </si>
  <si>
    <t>chlyiqj&amp;t;iqj tyçnk; ifj;kstuk&amp;f}rh; pj.k ¼'kgjh½¼2691½</t>
  </si>
  <si>
    <t>chlyiqj&amp;Vksad&amp;mfu;kjk is;ty ifj;kstuk¼2805½</t>
  </si>
  <si>
    <t>chlyiqj&amp;nwæ ty iwfrZ ifj;kstuk¼869½</t>
  </si>
  <si>
    <t>chlyiqj&amp;nwnw ifj;kstuk&amp;ukde] Qkxh ,oa cLlh ¼xzkeh.k½¼1977½</t>
  </si>
  <si>
    <t>cksjkokl&amp;e.Mkuk tu iwfrZ ifj;kstuk ¼xzkeh.k½¼1492½</t>
  </si>
  <si>
    <t>gfjiqjk eka&gt;h is;ty ifj;kstuk] ftyk dksVk¼2695½</t>
  </si>
  <si>
    <t>lkse&amp;deyk&amp;vEck cka/k ls vkliqj&amp;baxjiqj o lkxok&lt;k ty iwfrZ ifj;kstuk¼926½</t>
  </si>
  <si>
    <t>lwjtiqj esa t;iqj&amp;chlyiqj ifj;kstuk gsrq 200 ,e-,y-Vh- ty 'kks/ku ea;kj ¼ukgjh½¼1794½</t>
  </si>
  <si>
    <t>lq–f&lt;dj.k 'kgjh tyçnk; ;kstuk tkyksj ds varxZr vkus okys 14 xzkeh.k xkao ¼jk"Vªh; xzkeh.k is;ty dk;Z=ke 100</t>
  </si>
  <si>
    <t>fljksgh ftyk ¼'kgjh½ ds fy, ihus ds ikuh ds fy, cuhlk ukyk cka/k dk fuekZ.kk2459½</t>
  </si>
  <si>
    <t xml:space="preserve"> fljksgh ftyk ¼xzkeh.k½ ds fy, ihus ds ikuh ds fy, cuhlk ukyk cka/k dk fuekZ.k¼2457½</t>
  </si>
  <si>
    <t>lgHkkfxrk ;kstuk ds vUrxZr uxjh; ty iwfrZ O;oLFkk ¼202½</t>
  </si>
  <si>
    <t>lgHkkfxrk ;kstuk ds vUrxZr xzkeh.k tu iwfrZ O;oLFkk ¼218½</t>
  </si>
  <si>
    <t>f'kYi'kkyk¼1305½</t>
  </si>
  <si>
    <t xml:space="preserve"> 'kks/ku la;=ksa dk fujhdj.k ,oa mUu;u¼860½</t>
  </si>
  <si>
    <t xml:space="preserve"> 'kksHkkej 'ksD'ku es40 ,e-,y-nh- ty 'kks/ku la;= dk fuekZ.k ,oa pkyw djuk rFkk chdkusj ty iwfrZ ;kstuk ds varxZr vU; lgk;d dk;Z ¼ 1195½</t>
  </si>
  <si>
    <t xml:space="preserve"> 'kgjh ty ;kstuk ckoMh dy‚] [kkjk] tyksnk ¼vkj-th-,y-lh-ls½ ¼'kgjh½¼2187½</t>
  </si>
  <si>
    <t xml:space="preserve"> 'kgjh tyçnk; ;kstuk ds fy, t;lean is;ty lao/kZu ;kstuk¼2832½</t>
  </si>
  <si>
    <t xml:space="preserve"> 'kgjh ty çnk; ;kstuk&amp;tkykSj¼1795½</t>
  </si>
  <si>
    <t xml:space="preserve"> 'kgjh ty iwfrZ ;kstuk] tks/kiqj dk iquxZBu¼896½</t>
  </si>
  <si>
    <t xml:space="preserve"> 'kgjh {ks= gsrq xzh"edkyhu vkdfLedrk¼899½</t>
  </si>
  <si>
    <t xml:space="preserve"> 'kgjh {ks= esa i;kZoj.k lq/kkj gsrq lwpuk f'k{kk ,oa lapkj ¼862½</t>
  </si>
  <si>
    <t xml:space="preserve"> 'kgjh {ks= esa miHkksäkvksa dks csgrj is;ty lqfo/kk gsrq vU; lq/kkj rFkk iqjkuh nksiiw.kZ ,oa çnwf"kr ikbi ykbuksa dks cnyuk¼858½</t>
  </si>
  <si>
    <t xml:space="preserve"> 'kgjh {ks= ty iwfrZ ;kstukvksa dk uohdj.k] vk/kqfudhdj.k ,oa iquthZohdj.k¼859½</t>
  </si>
  <si>
    <t xml:space="preserve"> jsok&amp;&gt;kykokM ty iwfrZ ifj;kstuk¼936½</t>
  </si>
  <si>
    <t xml:space="preserve"> fjXl dh [kjhn ,oa uohdj.k¼236½</t>
  </si>
  <si>
    <r>
      <t xml:space="preserve"> jk"Vªh; jkt/kkuh {ks= ;kstuk cksMZ ¼</t>
    </r>
    <r>
      <rPr>
        <sz val="14"/>
        <color theme="1"/>
        <rFont val="CG Times"/>
        <family val="1"/>
      </rPr>
      <t>NCRPB</t>
    </r>
    <r>
      <rPr>
        <sz val="14"/>
        <color theme="1"/>
        <rFont val="DevLys 010"/>
      </rPr>
      <t>½ ls lgk;rk çkIr tyçnk; ;kstuk,a¼2096½</t>
    </r>
  </si>
  <si>
    <t>jk"Vªh; xzkeh.k is;ty xq.koÙkk fufj{k.k ,oa vuqJo.k ¼2783½</t>
  </si>
  <si>
    <t>jk"Vªh; xzkeh.k is;ty dk;ZØe ty xq.kouk ds fy, 5 çfr'kr fuf'pr jkf'k¼2238½</t>
  </si>
  <si>
    <t>jk"Vªh; xzkeh.k is;ty dk;ZØe ds fy, eapkyu ,oa la/kkj.k çfr'krrk O;;¼2239½</t>
  </si>
  <si>
    <t>jk"Vªh; xzkeh.k is;ty dk;ZØe ¼Mh-Mh-ih-½¼2237½</t>
  </si>
  <si>
    <t>jk.kk çrki lkxj ck¡/k ls jkexat eUMh] ipigkM+ ,oa HkSaljksM+x&lt;+ ty iwfrZ ifj;kstuk ¼ukckMZ½¼909½</t>
  </si>
  <si>
    <t>jktho xka/kh fy¶V ugj] tks/kiqj&amp;f}rh; pj.k¼867½</t>
  </si>
  <si>
    <t>jktho xka/kh fy¶V dSuky is;ty ifj;kstuk] pj.k r`rh; ¼'kgjh½¼2815½</t>
  </si>
  <si>
    <t>jktho xka/kh fy¶V dSuky is;ty ifj;kstuk] pj.k r`rh;¼2812½</t>
  </si>
  <si>
    <t>jktho xk¡/kh fy¶V dSuky ;kstuk es ckoMhdyka [kkjk ,oa tyksMk ty iwfrZ ijh;kstuk ¼xzkeh.k½¼2046½</t>
  </si>
  <si>
    <t>jktho xka/kh fy¶V dsuky ;kstuk ls ?kVksj] dkuklj] ,oa cki ty iwfrZ ijh;kstuk ¼xzkeh.k½¼2048½</t>
  </si>
  <si>
    <t>jktLFkku xzkeh.k ty çnk; ,oa ¶yksjkbM fuokj.k ifj;kstuk] f}rh; pj.k¼2901½</t>
  </si>
  <si>
    <t>jktxM is;ty ifj;kstuk] rglhy ipigkM] ftyk &gt;kykckM¼2409½</t>
  </si>
  <si>
    <t>jktx&lt;+ &amp; cwaxh ty iwfrZ ifj;kstuk¼887½</t>
  </si>
  <si>
    <t>;kstukvksa ds i;Zos{k.k gsrq okgu fdjk;k ¼'kgjh½¼1793½</t>
  </si>
  <si>
    <t>;kstukvksa ds i;Zos{k.k gsrq okgu fdjk;k ¼xzkeh.k½¼1800½</t>
  </si>
  <si>
    <t>ekgh cka/k es ftyk ckalokM+k ds ltux&lt;+ ,oa dq'kyx&lt;+ Cy‚d ds xkaoksa dh is;ty ifj;kstuk ¼xzkeh.k½¼2534½</t>
  </si>
  <si>
    <t>ekgh ctkt lkxj&amp;t;lean ty LFkkukarj.k ifj;kstuk¼2690½</t>
  </si>
  <si>
    <t>ek/koh xzkeh.k ty iwfrZ ;kstuk¼1691½</t>
  </si>
  <si>
    <t>ekrklq[k tk;y ty iwfrZ ifj;kstuk ¼ukckMZ½¼928½^^</t>
  </si>
  <si>
    <t>Hkhueku 'kkgj ,oa Hkhueky rglhy ds 256 xkap gsrq ty iwfrZ ijh;kstuk ¼'kgjh½¼2054½</t>
  </si>
  <si>
    <t>Hkhueku ,oa 256 xzkeksa dks is;ty miyC/k djkus dh ;kstuk¼2799½</t>
  </si>
  <si>
    <t>fHkeuh xzkeh.k tu iwfrZ ;kstuk¼1690½</t>
  </si>
  <si>
    <t>Hkj&amp;gjek;k&amp;Hknokfl;k ty iwfrZ ifj;kstuk¼940½</t>
  </si>
  <si>
    <t>czkãe.kh &amp; chlyiqj baVjfudhax ifj;kstuk ¼'kgjh½¼2719½</t>
  </si>
  <si>
    <t>cksjkokl&amp;e.Mkuk tu iwfrZ ifj;kstuk ¼'kgja ¼1194½</t>
  </si>
  <si>
    <t>ty xzg.k fodkl ,oa Hkw&amp;laj{k.k foHkkx] t;iqj¼140½</t>
  </si>
  <si>
    <r>
      <t>ç/kkuea=h —f"k flapkbZ ;kstuk ¼</t>
    </r>
    <r>
      <rPr>
        <sz val="14"/>
        <color theme="1"/>
        <rFont val="Calibri"/>
        <family val="2"/>
        <scheme val="minor"/>
      </rPr>
      <t>PMKSY)Watershed Component</t>
    </r>
    <r>
      <rPr>
        <sz val="14"/>
        <color theme="1"/>
        <rFont val="DevLys 010"/>
      </rPr>
      <t>¼2388½</t>
    </r>
  </si>
  <si>
    <t>e`nk laj{k.k dk;Z¼451½</t>
  </si>
  <si>
    <t>jktho xka/kh ty lap; ;kstuk¼2753½</t>
  </si>
  <si>
    <t>bafnjk xk¡/kh eq[; ugj fd-eh- 74 ls 139&amp;çFke pj.k¼1926½</t>
  </si>
  <si>
    <t>bfUnjk xka/kh eq[; ugj fd-eh-0 ls 74&amp;çFke pj.k¼1853½</t>
  </si>
  <si>
    <t>xax ugj¼569½</t>
  </si>
  <si>
    <t>?kj ?kj ck&lt;+ fu;U=.k dk;Z623½</t>
  </si>
  <si>
    <t>iatkc esa bfUnjk xka/kh QksMj vkSj lacaf/kr fuekZ.k dk;Z1253½</t>
  </si>
  <si>
    <t>Hkk[kM+k ukaxy ifj;kstuk¼549½</t>
  </si>
  <si>
    <t>jktLFkku okVj lsDVj jh&amp;LVªDpfjax çkstsDV Qksj MstVZ ,jh;k¼2407½</t>
  </si>
  <si>
    <t>fl) eq[k ifj;kstuk&amp; jruiqjk forfjdk ¼565½</t>
  </si>
  <si>
    <t>ty lalk/ku foHkkx] t;iqj¼70½</t>
  </si>
  <si>
    <t>va/ksjh ifj;kstuk¼602½</t>
  </si>
  <si>
    <t>vukl cka/k ij vij gkbZ ysoy dSuky¼ekgh unh½ ¼ckf.kfT;d½¼2683½</t>
  </si>
  <si>
    <t>vij gkbZ ysoy dSuky v‚u ekgh MSe ¼ckf.kfT;d½¼2684½</t>
  </si>
  <si>
    <t>,e-vkbZ- vfHkuu ;kstuk ¼vkj-vkj-vkj-½¼1475½</t>
  </si>
  <si>
    <t>dkyh fla/k ifj;kstuk ¼571½</t>
  </si>
  <si>
    <t>dksVk cSjkt ¼550½</t>
  </si>
  <si>
    <t>xjnM+k ifj;kstuk ¼ukckMZ½¼593½</t>
  </si>
  <si>
    <t>xkxfju ifj;kstuk ¼ukckMZ½¼600½</t>
  </si>
  <si>
    <t>xq.koÙkk fu;a=.k¼1839½</t>
  </si>
  <si>
    <t>pEcy fy¶V feapkbZ ;kstuk¼607½</t>
  </si>
  <si>
    <t>t;leUn ifj;kstuk¼2643½</t>
  </si>
  <si>
    <t>ty laj{k.k lajpuk ¼Qksj okVj d‚lsIV½¼2328½</t>
  </si>
  <si>
    <t>tokgj ekxj¼1011½</t>
  </si>
  <si>
    <t>tk[ke ifj;kstuk¼2127½</t>
  </si>
  <si>
    <t>udyh ifj;kstuk ¼ukckMZ½¼595½</t>
  </si>
  <si>
    <t>rstkckyk gSV es ljIle o‚Vj dks pq:&amp;&gt;qatuq ykus dh ;kstuk ¼okf.kfT;d½¼2680½</t>
  </si>
  <si>
    <t>Rofjr flpkbZ ykHk dk;ZØe ¼,-vkbZ-ch-ih-½ ds vUrxZr ej {ks= esa y?kq flapkbZ fuekZ.k dk;Z¼85½</t>
  </si>
  <si>
    <t>/kkSyiqj fy¶V ifj;kstuk¼572½</t>
  </si>
  <si>
    <t>ueZnk ifj;kstuk ¼, vkbZ oh ih ½¼564½</t>
  </si>
  <si>
    <t>iapk;rhjkt laLFkkvksa esa LFkkukarfjr deZpkfj;ksa ds laLFkkiu O;; gsrq lgk;rk¼2872½</t>
  </si>
  <si>
    <t>ijou ifj;kstuk¼570½</t>
  </si>
  <si>
    <t>ikoZrh cka/k¼2128½</t>
  </si>
  <si>
    <t>iwohZ jktLFkku ugj ifj;kstuk ¼okf.kfT;d ½¼2495½</t>
  </si>
  <si>
    <t>chlyiqj ifj;kstuk¼567½</t>
  </si>
  <si>
    <t>e/;e flapkbZ ifj;kstuk dk vk/kqfudhdj.k@iquthZohdj.k@mUu;u@uohuhdj.k 92½</t>
  </si>
  <si>
    <t>euksgjFkkuk] ifj;kstuk¼597½</t>
  </si>
  <si>
    <t>ekgh ifj;kstuk¼566½</t>
  </si>
  <si>
    <t>eq[; flapkbZ ifj;kstukvksa dk iquthZohdj.k@mUu;u@vk/kqfudhdj.k@uohuhdj.k ¼okf.kfT;d½¼2000½</t>
  </si>
  <si>
    <t>estk ifj;kstuk¼2129½</t>
  </si>
  <si>
    <t>;equk ty ifj;kstuk¼562½</t>
  </si>
  <si>
    <t>jktx&lt;+ ifj;kstuk¼598½</t>
  </si>
  <si>
    <t>jktLFkku fjoj csflu ,oa ty lalk/ku vk;kstuk çkf/kdj.k dks vuqnku¼2361½</t>
  </si>
  <si>
    <t>y?kq flapkbZ dk;Z ¼Qksj okVj d‚lsIV½¼2327½</t>
  </si>
  <si>
    <t>y?kq flapkbZ dk;ksZ dk foLrkj@uohuhdj.k@vk/kqfudhdj.k609½</t>
  </si>
  <si>
    <t>y?kq flapkbZ fuekZ.k dk;Z ¼ukckMZ½¼608½</t>
  </si>
  <si>
    <t>yglh ifj;kstuk ¼ukckMZ½¼596½</t>
  </si>
  <si>
    <t>losZ{k.k¼580½</t>
  </si>
  <si>
    <t>flapkbZ çca/k ,oa çf'k{k.k dsUæ¼579½</t>
  </si>
  <si>
    <t>lkse&amp; deyk&amp; vEck ifj;kstuk¼584½</t>
  </si>
  <si>
    <t>gkbZ ysoy dSuky v‚u ukaxfy;k fidvi fo;j ¼okf.kfT;d½¼2682½</t>
  </si>
  <si>
    <t>gkfFk;k nsg ifj;kstuk¼601½</t>
  </si>
  <si>
    <t>uxjh; fodkl ,oa vkoklu foHkkx] t;iqj¼85½</t>
  </si>
  <si>
    <t>ty laj{k.k midj fuf/k ls lapkfyr ;kstuk,a¼2860½</t>
  </si>
  <si>
    <t>LoPN Hkkjr fe'ku¼2443½</t>
  </si>
  <si>
    <t>Hkw&amp;ty foHkkx] tks/kiqj¼64½</t>
  </si>
  <si>
    <t xml:space="preserve"> Hkw&amp;ty foHkkx ds }kjk lEikfnr y?kq flapkbZ fuekZ.k dk;Z610½</t>
  </si>
  <si>
    <t>eq[; vfHk;ark] bfUnjk xka/kh ugj ifj;kstuk] chdkusj¼207½</t>
  </si>
  <si>
    <t>daojlsu fy¶V ;kstuk¼1340½</t>
  </si>
  <si>
    <t>dksyk;r fy¶V ;kstuk¼1322½</t>
  </si>
  <si>
    <t>xtusj fy¶V ;kstuk¼1321½</t>
  </si>
  <si>
    <t>pkS- dqEHkkjke vk;Z fy¶V ¼uksgj ekgok½ ¼2461½</t>
  </si>
  <si>
    <t>M‚- dj.kh flag fyiV ¼dksyk;r fy¶V½ ¼2463½</t>
  </si>
  <si>
    <t>uksgj&amp;lkok fy¶V ;kstuk¼1320½</t>
  </si>
  <si>
    <t>iUuk yky ck:iky fy¶V ¼xtusj fy¶V½ ¼2462½</t>
  </si>
  <si>
    <t>iksdj.k fy¶V ;kstuk¼1324½</t>
  </si>
  <si>
    <t>Qyksnh fy¶V ;kstuk¼1323½</t>
  </si>
  <si>
    <t>ckaxM+l fy¶V ;kstuk¼1325½</t>
  </si>
  <si>
    <t>bfUnjk xka/kh ugj ifj;kstuk] chdkusj &amp; funs'ku o ç'kklu¼1498½</t>
  </si>
  <si>
    <t>vixzMs'ku v‚Q b.MLVªh;y b¶Y;w,aV eSustesaV flLVe v‚Q jhdks b.MLVªh;y ,fj;k] fHkokMh¼2726½</t>
  </si>
  <si>
    <t>jkT; ty lalk/ku v;kstuk foHkkx] t;iqj¼89½</t>
  </si>
  <si>
    <t>cka/k iquokZl ,oa lq/kkj ifj;kstuk¼2761½</t>
  </si>
  <si>
    <t>jkT; ty lalk/ku vk;kstuk foHkkx ls lEcf/kr dk;Z¼2899½</t>
  </si>
  <si>
    <t>jkT; egHkkfxrk flapkbZ dk;ZØe ¼;wjksfi;u deh'ku½¼604½</t>
  </si>
  <si>
    <t>flafpr {ks= fodkl foHkkx] vejflag tjlku]fl)eq[k] uksgj ¼75½</t>
  </si>
  <si>
    <t>vej flag tlkuk ifj;kstuk¼625½</t>
  </si>
  <si>
    <t>Hkk[kM+k ugj ifj;kstuk¼1654½</t>
  </si>
  <si>
    <t>fl) eq[k uksgj ifj;kstuk¼626½</t>
  </si>
  <si>
    <t>flafpr {ks= fodkl foHkkx] b-xk-u-i-] chdkusj ¼72½</t>
  </si>
  <si>
    <t>vuqdwyh 'kks/k ,oa e`nk losZ{k.k &amp; bfUnjk xka/kh ugj ifj;kstuk&amp;f}rh; pj.k¼613½</t>
  </si>
  <si>
    <t>—f"k foLrkj &amp; bfUnjk xka/kh ugj ifj;kstuk&amp;f}rh; pj.k1342½</t>
  </si>
  <si>
    <t>flafpr {ks= fodkl foHkkx] pEcy] dksVk¼73½</t>
  </si>
  <si>
    <t>vuqdwyh ijd¼1506½</t>
  </si>
  <si>
    <t>pEcy {ks= dk fodkl¼619½</t>
  </si>
  <si>
    <t>pEcy {ks= dk fodkl &amp; ty çca/k esa tu lgHkkfxrk¼949½</t>
  </si>
  <si>
    <t>pEcy {ks= dk fodkl &amp; funs'ku ,oa ç'kklu¼1343½</t>
  </si>
  <si>
    <t>pEcy nkfguh eq[; ugj ¼551½</t>
  </si>
  <si>
    <t>pEcy ckbZ eq[; ugj¼1317½</t>
  </si>
  <si>
    <t>funs'kd ,oa ç'kklu&amp;vk;kstuk i;Zos{k.k¼1844½</t>
  </si>
  <si>
    <t>flafpr {ks= fodkl foHkkx] chlyiqj ¼Vkad½&amp;155</t>
  </si>
  <si>
    <t xml:space="preserve"> chlyiqj {ks= dk fodkl&amp;627</t>
  </si>
  <si>
    <t>flafpr {ks= fodkl foHkkx] lfpoky;¼71½</t>
  </si>
  <si>
    <t>flafpr {ks= fodke] ¼lfpoky;½¼729½</t>
  </si>
  <si>
    <t>14osa foÙk vk;ksx ds rgr vuqnku¼2563½</t>
  </si>
  <si>
    <t>ty ,oa flojst ifj;kstuk¼1377½</t>
  </si>
  <si>
    <t>ty laj{k.k midj fuf/k esa lapkfyr ;kstuk,a¼2860½</t>
  </si>
  <si>
    <t>tyçnk; ;kstuk¼2849½</t>
  </si>
  <si>
    <t>jktLFkku &gt;hy fodkl çkf/kdj.k¼2343½</t>
  </si>
  <si>
    <t>jkT;&amp;fou vk;ksx dh flQkfj'kksa ds vUrxZr LFkkuh; fudk;ksa dks vuqnku¼253½</t>
  </si>
  <si>
    <t>lhojstykbu dh lkQ lQkbZ¼2766½</t>
  </si>
  <si>
    <t>lhojst 'kks/ku la;a= ¼1767½</t>
  </si>
  <si>
    <t>LoPN Hkkjr fe'ku¼2335½</t>
  </si>
  <si>
    <t xml:space="preserve"> 'kgjh {ks= esa is; ty iwfrZ ¼2169½</t>
  </si>
  <si>
    <t xml:space="preserve"> 'kgjh tu lgHkkfxrk ;kstuk¼269½</t>
  </si>
  <si>
    <t>lHkh ds fy, fdQk;rh] Hkjkslsean] lrr~ vkSj vk/kqfud ÅtkZ dh miyC/krk lqfuf'pr djuk</t>
  </si>
  <si>
    <t>m|ku foHkkx] t;iqj ¼23½</t>
  </si>
  <si>
    <t>ÅtkZ foHkkx ¼vkj-ch-ih-,u-,y-] vkj-ch-;w-,u-,y-] ts-oh-oh-,u-,y-] ,-ch-oh-,u-,y-] ts-Mh-oh-oh-,u-,y] vkj-;h-oh-vu-,y-] vkj-oh-oh-,u-,y ¼125½</t>
  </si>
  <si>
    <t>vtesj fofÙk; lq–&lt;hdj.k gsrq lq/kkjksa dks ykxw djus ds fy, fo'o cSad ls lgk;rk ¼_.k½¼2406½</t>
  </si>
  <si>
    <t>—f"k miHkksäkvksa dks fo|qr njksa esa jkgr çnku djus gsrq çR;{k ykHk gLrkUr.k ds ek/;e ls lgk;rk¼2917½</t>
  </si>
  <si>
    <t>vtesj fo|qr forj.k fuxe fyfeVsM esa fofu;kstu¼1292½</t>
  </si>
  <si>
    <t>—f"k fo|qr forj.k fuxe dks lgk;rk¼2945½</t>
  </si>
  <si>
    <t>—f"k fo|qr forj.k fuxe esa fuos'k¼2946½</t>
  </si>
  <si>
    <t>fxzM ls tqM+s gq;s iEe lsaVks ds lkSj ÅthZdj.k gsrq dqlqe ;kstuk ds vUrxZr lgk;rk¼2916½</t>
  </si>
  <si>
    <t>t;iqj fofu; eq–&lt;hdj.k gsrq lq/kkjksa dks ykxw djus ds fy, fo'o cSad ls lgk;rk ¼_.k½¼2400½</t>
  </si>
  <si>
    <t>t;iqj fo|qr forj.k fuxe fyfeVsM esa fofu;kstu¼1290½</t>
  </si>
  <si>
    <t>tks/kiqj fofÙk; lq–&lt;hdj.k gsrq lq/kkjksa dks ykxw djus ds fy, fo'o cSad ls lgk;rk ¼_.k½¼2403½</t>
  </si>
  <si>
    <t>tks/kiqj fo|qr forj.k fuxe fyfeVsM esa fofu;kstu¼1291½</t>
  </si>
  <si>
    <t>jktLFkku v{k; ÅtkZ çlkj.k fuos'k dk;ZØe ,-Mh-ch-½¼2265½</t>
  </si>
  <si>
    <t>jktLFkku baVªk&amp;LVsV Vªkalfe'ku flLVe ds fnu iks"k.k gsrq xzhu ,uthZ dksfjMksj ifj;kstuk ¼ds-,Q-MCY;w½¼2330½</t>
  </si>
  <si>
    <t xml:space="preserve">jktLFkku jkT; fo|qr mRiknu fuxe fyfeVsM esa fofu;kstu </t>
  </si>
  <si>
    <t>jktLFkku jkT; fo|qr çlkj.k fuxe fyfeVsM esa fofu;kstu</t>
  </si>
  <si>
    <t>fo|qr dEifu;ksa dks vU; lgk;rk¼2954½</t>
  </si>
  <si>
    <t>fo|qr pksjh ds vijk/k ds çFkeu dh jkf'k ds fo#) vuqnku¼2623½</t>
  </si>
  <si>
    <t>fo|qr njs ugh c&lt;+kus gsrq vuqnku ¼2621½</t>
  </si>
  <si>
    <t>fo|qr fuxeksa dks O;kt vuqnku gsrq lgk;rk ¼2882½</t>
  </si>
  <si>
    <t>fo|qr çHkkj ds çfr lgk;rk¼2944½</t>
  </si>
  <si>
    <t>fo|qr forj.k dks jktLo ?kkVs dh çfriwfrZ gsrq vuqnku¼2883½</t>
  </si>
  <si>
    <t>ok;ks¶;wy çkf/kdj.k] xzkeh.k fodkl ,oa iapk;rh jkt foHkkx] t;iqj 223½</t>
  </si>
  <si>
    <t>jktLFkku v{k; mtkZ fuxe] t;iqj¼93½</t>
  </si>
  <si>
    <t>xzkeh.k {ks=ksa esa lkSj ÅtkZ fo/kqrfrdj.k¼2267½</t>
  </si>
  <si>
    <t>jktLFkku mtkZ fu;ked vk;ksx] t;iqj¼124½</t>
  </si>
  <si>
    <t>jktLFkku jkT; fo/kqr fu;ked vk;ksx dks egk;uk¼2026½</t>
  </si>
  <si>
    <t xml:space="preserve">lHkh ds fy, lrr] lekos'kh vkSj la/kkj.kh; vkfFkZd fodkl] iw.kZ vkSj ykHkdkjh jkstxkj vkSj mfpr dk;Z dks cM+kok </t>
  </si>
  <si>
    <t>dsaæh; foÙk vk;ksx }kjk vuq'kafur vuqnku us xaHkkfyr ;kstuk,a¼2929½]</t>
  </si>
  <si>
    <t>vfHkys[kkxkj foHkkx] chdkusj¼186½</t>
  </si>
  <si>
    <t>vfHkys[kkxkj&amp;eq[;ky;¼122½</t>
  </si>
  <si>
    <t xml:space="preserve"> ekSykuk vcqy dyke vktkn vjch Qkjlh 'kks/k laLFkku] Vksd¼112½</t>
  </si>
  <si>
    <t>ekSykuk vcqy dyke vktkn vjch Qkjeh 'kks/k laLFkku] Vksd esa vk/kqfudhdj.k] uohuhdj.k ,oa mUu;u dk;Z ¼97½</t>
  </si>
  <si>
    <t xml:space="preserve"> jktLFkku vYi la[;d for ,oa fodkl lgdkjh fuxe dks lgk;rk ¼vkj-,e-,Q-Vh-eh-eh209½</t>
  </si>
  <si>
    <t>vkfFkZd ,oa lkaf[;dh foHkkx] t;iqj¼62½</t>
  </si>
  <si>
    <t>;ax bZVlZ çksxzke¼2379½</t>
  </si>
  <si>
    <t>/keZ çf'k{k.k ¼686½</t>
  </si>
  <si>
    <t>Hkkek'kkg jkstxkj l`tu ;kstuk¼2380½</t>
  </si>
  <si>
    <t>eq[;ea=h Lokoyacu ;kstuk¼2082½</t>
  </si>
  <si>
    <t>jktLFkku baosLVesV çeks'ku Ldhe ¼2299½</t>
  </si>
  <si>
    <t>jk"Vªh; ,oa varjkZ"Vªh; çn'kZuh es nLrdkjksa dks LV‚y fdjk;k vuqnku ¼023½</t>
  </si>
  <si>
    <t>jsftax ,.M ,sDehusjsfVax ,e,e,ebZ çksMfDVfoVh çksxzke ¼jsEi½¼2927½</t>
  </si>
  <si>
    <t>y?kq m|ksxksa dks iwath fofu;kstu gsrq egk;rk¼678½</t>
  </si>
  <si>
    <t>yo.k etnwjksa ds fy, dY;k.k ;kstuk¼1024½</t>
  </si>
  <si>
    <t>LVkVZ vi gsrq lhM euh¼2948½</t>
  </si>
  <si>
    <t>,l-th-,l-ckbZ] xzkeh.k fodkl ,oa iapk;rh jkt foHkkx¼217½</t>
  </si>
  <si>
    <t xml:space="preserve"> jk"Vªh; xzkeh.k vkfFkZd :ikarj.k ifj;kstuk¼2729½</t>
  </si>
  <si>
    <t>xzkeh.k xSj —f"k fodkl vf/kdj.k ¼:Mk½] t;iqj¼181½</t>
  </si>
  <si>
    <t>ikeh.k xSjfi folkxfHkdj.k ¼7½¼680½</t>
  </si>
  <si>
    <t>tokgj dyk dsUæ] t;iqj¼113½</t>
  </si>
  <si>
    <t>tokgj dyk dsUæ¼114½</t>
  </si>
  <si>
    <t>i;ZVu çf'k{k.k gsrq esaVj v‚Q ,Dlhysal] mn;iqj¼2354½</t>
  </si>
  <si>
    <t>fodykaxksa dks jkstxkj ds fy, jkT; Lrjh; iqjLdkj¼337½</t>
  </si>
  <si>
    <t>,sfrgkfld Hkouksa ,oa Lekjdksa ij ifjçnhfIr ¼740½</t>
  </si>
  <si>
    <t>xzkeh.k i;ZVu dk fodkl¼744½</t>
  </si>
  <si>
    <t>i;ZVd lgk;rk cy¼2645½</t>
  </si>
  <si>
    <t>i;ZVd lwpuk vkSj çpkj¼739½</t>
  </si>
  <si>
    <t>i;ZVu LFkyksa dk fodkl¼742½</t>
  </si>
  <si>
    <t>i;ZVu gsrq lwpuk çkS|ksfxdh ifj;kstuk¼741½</t>
  </si>
  <si>
    <t>jktLFkku i;ZVu fodkl fuxe dks lgk;rkFkZ vuqnku¼2848½</t>
  </si>
  <si>
    <t>jktLFkku esyk vk;kstu çkf/kdj.k ¼1097½</t>
  </si>
  <si>
    <t>fofHkUu i;ZVu xfrfof/k;ksa ds fy, lgk;rk¼2934½</t>
  </si>
  <si>
    <t>Ldwy okfilh vfHk;ku¼2935½</t>
  </si>
  <si>
    <t>jktLFkku [kknh rFkk xzkeks|ksx cksMZ] t;iqj¼179½</t>
  </si>
  <si>
    <t>[kknh Iyktk¼2928½</t>
  </si>
  <si>
    <t>jktLFkku [kknh ,oa xzkeks|ksx cksMZ¼658½</t>
  </si>
  <si>
    <t>jktLFkku jkT; gkFkdj?kk fodkl fuxe] t;iqj¼178½</t>
  </si>
  <si>
    <t xml:space="preserve"> jktLFkku jkT; gFkdj?kk fodkl fuxe ¼650½</t>
  </si>
  <si>
    <t>jktLFkku y?kq m|ksx fuxe] t;iqj¼182½</t>
  </si>
  <si>
    <t>jktLFkku y?kq m|ksx fuxe¼jktlhdks½675½</t>
  </si>
  <si>
    <t>jktLFkku foÙk fuxe] t;iqj¼176½</t>
  </si>
  <si>
    <t>;qok m|ferk çksRlkgu ;kstuk¼2109½</t>
  </si>
  <si>
    <t xml:space="preserve"> 'kgjh {ks= esa ØsfMV dkMZ ;kstuk¼2947½</t>
  </si>
  <si>
    <t>jkstxkj lsok foHkkx ,oa vkjeksy] t;iqj¼135½</t>
  </si>
  <si>
    <t>ç/kkuea=h dkS'ky fodkl ;kstuk ¼2777½</t>
  </si>
  <si>
    <t>eq[;ea=h dkS'ku vuqnku ;kstuk¼2507½</t>
  </si>
  <si>
    <t>eq[;ea=h ;qok lEcy ;kstuk¼2733½</t>
  </si>
  <si>
    <t>jktLFkku dkS'ky fe'ku¼2776½</t>
  </si>
  <si>
    <t>jk"Vªh; dSfj;j lsok ikjs;kstuk ¼jkstxkj dk;kZy; ds fy, fe'ku eksM ifj;kstuk½¼2531½</t>
  </si>
  <si>
    <t>jkstxkj dk;kZy; Hkou¼796½</t>
  </si>
  <si>
    <t>jkstxkj esyk¼327½</t>
  </si>
  <si>
    <t>ladYi ;kstuk¼2778½</t>
  </si>
  <si>
    <t>ladYi ;kstuk&amp;2778</t>
  </si>
  <si>
    <t>okf.kfT;d dj foHkkx] t;iqj¼69½</t>
  </si>
  <si>
    <r>
      <t>g‚VYl ,oa Vwj v‚ijsVlZ jkT; eky ,oa lsok dj ¼</t>
    </r>
    <r>
      <rPr>
        <sz val="14"/>
        <color theme="1"/>
        <rFont val="CG Times"/>
        <family val="1"/>
      </rPr>
      <t>SGST</t>
    </r>
    <r>
      <rPr>
        <sz val="14"/>
        <color theme="1"/>
        <rFont val="DevLys 010"/>
      </rPr>
      <t>½ dk iquHkZj.k¼2826½</t>
    </r>
  </si>
  <si>
    <t>veaxfBr Jfed lkekftd lqj{kk vf/kfu;e ds varxZr lqfo/kk ,oa lwpuk dsaæ¼2470½</t>
  </si>
  <si>
    <t xml:space="preserve"> ca/kqvk etnwjksa dk iquokZl ¼325½</t>
  </si>
  <si>
    <t>laHkkxh; ,oa ftyk Je dk;kZy; Hkou ¼398½</t>
  </si>
  <si>
    <t>Je &amp; eq[; dk;kZy; Hkou¼397½</t>
  </si>
  <si>
    <t>deZpkfj;ksa dk çf'k{k.k¼2879½</t>
  </si>
  <si>
    <t>dk;ZdrkZvksa dk çf'k{k.k¼2880½</t>
  </si>
  <si>
    <t>dksj cSafdax¼1737½</t>
  </si>
  <si>
    <t>foHkkxh; deZpkfj;ksa dks çf'k{k.k¼497½</t>
  </si>
  <si>
    <t>lesfdr lgkdkfjrk fodkl ifj;kstuk¼502½</t>
  </si>
  <si>
    <t>lgdkfjrk d‚Eiysde Hkou ¼789½</t>
  </si>
  <si>
    <t>lgdkfjrk esa bZ&amp;xousZe¼1468½</t>
  </si>
  <si>
    <t>lgdkjh lfefr;ksa ds vPNs _f.k;ksa dks C;kt vuqnku¼505½</t>
  </si>
  <si>
    <t>lgdkjh lk[k laLFkkvksa dks O;kt gsrq vuqnku499½</t>
  </si>
  <si>
    <t>vuqlwfpr tutkfr;ksa ds fy;s eq[;ea=h fo'ks"k ;ksX;tu lEeku isa'ku ;kstuk¼2421½</t>
  </si>
  <si>
    <t>jkT; Lrjh; iqjLdkj forj.k lekjksg ¼370½</t>
  </si>
  <si>
    <t>lkekftd U;k; ,oa vf/kdkfjrk foHkkx dk Hkou ¼319½</t>
  </si>
  <si>
    <t>lwpuk çkS|ksfxdh ,oa lapkj foHkkx] t;iqj¼68½</t>
  </si>
  <si>
    <t>LVkVZ vi¼2626½</t>
  </si>
  <si>
    <t>jktLFkku uxj ikfydk ¼v/khuLFk ,oa ea=kyf;d½ lsok p;u vk;ksx¼2055½</t>
  </si>
  <si>
    <t>leqRFkku'khy volajpuk dk fuekZ.k djuk] lekos'kh vkSj la/kkj.kh; vkS|ksxhdj.k dks c&lt;+kok nsuk</t>
  </si>
  <si>
    <t>vYi la[;d ekeykr foHkkx] t;iqj ¼58½</t>
  </si>
  <si>
    <t>jk"Vªh; vYila[;d foÙk ,oa fodkx lgdkjh fuxe dks va'k iwath ¼,u-,e-,Q-Mh-lh-eh-½¼1068½</t>
  </si>
  <si>
    <t>ftyk vkS|ksfxd dsUæksa ds fy, Hkou¼694½</t>
  </si>
  <si>
    <t>funs'ku vkSj çorZu ¼669½</t>
  </si>
  <si>
    <r>
      <t>ekbØks ,.M Leky ,UVjçkbtst DyLVj MoyiesUV çksxzke ¼</t>
    </r>
    <r>
      <rPr>
        <sz val="14"/>
        <color theme="1"/>
        <rFont val="CG Times"/>
        <family val="1"/>
      </rPr>
      <t>MSE&amp;CDP</t>
    </r>
    <r>
      <rPr>
        <sz val="14"/>
        <color theme="1"/>
        <rFont val="DevLys 010"/>
      </rPr>
      <t>½¼2840½</t>
    </r>
  </si>
  <si>
    <t>jktLFkku vkS|ksfxd ,oa funs'k lao/kZu uhfr 2010 ds vUrxZr vUrjk"Vªh; O;kikj esyksa esa Hkkx ysus gsrq LVky fdjk;k¼1261½</t>
  </si>
  <si>
    <t>jktLFkku peZ gLrf'kYi fodkl ,oa vk/kqfudhdj.k ;kstuk ¼1837½</t>
  </si>
  <si>
    <t>jktLFkku fuos'k çksRlkgu ;kstuk 2019¼2924½</t>
  </si>
  <si>
    <t>jk"Vªh; ,oa vUrjk"Vªh; O;kikj esyksa esa Hkkxhnkfj¼614½</t>
  </si>
  <si>
    <t>y?kq m|ksxksa dks çkS|ksfxdh mUu;u¼643½</t>
  </si>
  <si>
    <t>lewg fodkl¼645½</t>
  </si>
  <si>
    <t>lw{e] y?kq vkSj e/;e m|e uhfr&amp;2015¼2304½</t>
  </si>
  <si>
    <t>,l-,-ih] xzkeh.k fodkl ,oa iapk;rh jkt foHkkx¼218½</t>
  </si>
  <si>
    <t>ftyk uokpkj fuf/k¼2827½</t>
  </si>
  <si>
    <t>fo/kk;d LFkkuh; {ks= fodkl dk;ZØe¼537½</t>
  </si>
  <si>
    <t>lhek {ks= fodkl dk;ZØe¼548½</t>
  </si>
  <si>
    <t>Lofoosd ftyk fodkl ;kstuk¼540½</t>
  </si>
  <si>
    <t xml:space="preserve"> ';kek çlkn eq[kth #cZu fe'ku ¼jk"Vªh; #cZu fe'ku½¼2469½</t>
  </si>
  <si>
    <t>dkj[kkuk ,oa ck;ylZ foHkkx] t;iqj¼133½</t>
  </si>
  <si>
    <t>jktQsc iksVZy ds fy, vkbZVh ifj;kstuk¼2728½</t>
  </si>
  <si>
    <t>[kku ,oa Hkw&amp;foKku foHkkx] mn;iqj¼129½</t>
  </si>
  <si>
    <t>[kfutksa dh xgu [kkst ,oa losZ{k.k ¼689½</t>
  </si>
  <si>
    <t>fnYyh eqEcbZ b.MLVªh;y d‚fjMksj ¼DMIC½ Jaipur¼272½</t>
  </si>
  <si>
    <t>fnYyh &amp;eqEcbZ.MfLVªij dksjhMksj¼2301½</t>
  </si>
  <si>
    <t>funs'kky; ukxfjd ou foHkkx] t;iqj¼249½</t>
  </si>
  <si>
    <t>funs'kky;] fu%'kä ds Hkou dk fuekZ.k¼1396½</t>
  </si>
  <si>
    <t>lEHkkxh; eq[;ky;ksa ij ekufed foeafnrksa ds fy, iquokZl Hkou dk fuekZ.k¼1394½</t>
  </si>
  <si>
    <t>isVªksfy;e funs'kky;] t;iqj 149½</t>
  </si>
  <si>
    <t>jk-jk-i-i- fuxe dks ch-th-,Q- ds fy, vuqnku¼2123½</t>
  </si>
  <si>
    <t>Hkw&amp;çcU/k foHkkx] t;iqj¼50½</t>
  </si>
  <si>
    <r>
      <t>oSf'od lwpuk ç.kkyh ç;ksx'kkyk ¼</t>
    </r>
    <r>
      <rPr>
        <sz val="14"/>
        <color theme="1"/>
        <rFont val="Cambria"/>
        <family val="1"/>
        <scheme val="major"/>
      </rPr>
      <t>G.I.S. Lebs</t>
    </r>
    <r>
      <rPr>
        <sz val="14"/>
        <color theme="1"/>
        <rFont val="Calibri"/>
        <family val="2"/>
        <scheme val="minor"/>
      </rPr>
      <t>-</t>
    </r>
    <r>
      <rPr>
        <sz val="14"/>
        <color theme="1"/>
        <rFont val="DevLys 010"/>
      </rPr>
      <t>½¼2487½</t>
    </r>
  </si>
  <si>
    <t>[kknh dh fcØh ij fjcsV¼2864½</t>
  </si>
  <si>
    <t>jktLFkku [kknh rFkk xzkeks|ksx cksMZ laLFkkiu ,oa ç'kkefud O;;¼2863½</t>
  </si>
  <si>
    <t>jktLFkku jktLFkku 'kgjh vk/kkjHkwr fcdkl ifj;kstuk¼240½</t>
  </si>
  <si>
    <t xml:space="preserve"> vkj- ;w-vkbZ-Vh-ih- Qst&amp;11¼1746½</t>
  </si>
  <si>
    <t>vkj- ;w-vkbZ-Mh-ih- Qst&amp;17¼2664½</t>
  </si>
  <si>
    <t>vkj-;w-vkbZ-Mh-ih- r`rh; pj.k ds ek/;e ls çe[k 'kgjksa dk fodkl¼2391½</t>
  </si>
  <si>
    <t>jktLFkku 'kgjh vk/kkjHkwr fodkl dk;ZØe ¼vkj ;w vkbZ Mh ih½&amp; çFke pj.k¼273½</t>
  </si>
  <si>
    <t>jktLFkku 'kgjh {ks= fodkl fofu;kstu dk;ZØe ¼vkj ;w vkbZ ,l Vh ih½ ¼vkj ;w vkbZ Vh ih&amp; f}rh; pj.k½¼274½</t>
  </si>
  <si>
    <t xml:space="preserve"> jktLFkku jkT; vkS|ksfxd fodkl ,oa fofu;kstu fuxe fy- ¼jhdks½] t;iqj ¼177½</t>
  </si>
  <si>
    <t>dsaæh; foÙk vk;ksx }kjk vuq'kaflr vuqnku es lpkfyr ;kstuk,a¼2529½</t>
  </si>
  <si>
    <t>jktLFkku fofu;kstu lao/kZu uhfr</t>
  </si>
  <si>
    <t>fLiuQsM¼503½</t>
  </si>
  <si>
    <t xml:space="preserve"> ds'k dyk cksMZ¼2508½</t>
  </si>
  <si>
    <t>ftyk Lrjh; ç'kklfud Hkou fuekZ.k¼1951½</t>
  </si>
  <si>
    <t xml:space="preserve"> eq[;ea=h gquj fodkl ;kstuk¼1386½</t>
  </si>
  <si>
    <t xml:space="preserve"> jktLFkku vU; fiNM+k oxZ foÙk ,oa fodkl lgdkjh fuxe dks vuqnku¼2570½</t>
  </si>
  <si>
    <t>lkekftd U;k; ,oa vf/kdkfjrk foHkkx dk Hkou¼800½</t>
  </si>
  <si>
    <t>lkoZtfud fuekZ.k foHkkx] t;iqj¼87½</t>
  </si>
  <si>
    <r>
      <rPr>
        <sz val="14"/>
        <color theme="1"/>
        <rFont val="Calibri"/>
        <family val="2"/>
        <scheme val="minor"/>
      </rPr>
      <t>RIDCOR</t>
    </r>
    <r>
      <rPr>
        <sz val="14"/>
        <color theme="1"/>
        <rFont val="DevLys 010"/>
      </rPr>
      <t xml:space="preserve">  dks lM+dksa uFkk lsrqvksa ds fuekZ.k gsrq _.k ¼2206½</t>
    </r>
  </si>
  <si>
    <t>vUrjkZT;h; lM+ds ¼721½</t>
  </si>
  <si>
    <t>dEI;wVjhdj.k¼22½</t>
  </si>
  <si>
    <t>dsaæh; lM+d fuf/k ls iksf"kr lM+dsa ¼1345½</t>
  </si>
  <si>
    <t>dsUæh; lM+d fuf/k¼703½</t>
  </si>
  <si>
    <t>dsUæh; lM+d fuf/k ls varj.k¼1346½</t>
  </si>
  <si>
    <t>xzkeh.k lM+dsa ¼714½</t>
  </si>
  <si>
    <r>
      <t xml:space="preserve">ukckMZ vkj-vkbZ-Mh-,Q-&amp; </t>
    </r>
    <r>
      <rPr>
        <sz val="14"/>
        <color theme="1"/>
        <rFont val="CG Times"/>
        <family val="1"/>
      </rPr>
      <t xml:space="preserve">XXIV </t>
    </r>
    <r>
      <rPr>
        <sz val="14"/>
        <color theme="1"/>
        <rFont val="DevLys 010"/>
      </rPr>
      <t>¼lMd mUu;u ifj;kstuk ½¼2624½</t>
    </r>
  </si>
  <si>
    <r>
      <t>ukckMZ vkj-vkbZ-Mh-,Q-&amp;</t>
    </r>
    <r>
      <rPr>
        <sz val="14"/>
        <color theme="1"/>
        <rFont val="CG Times"/>
        <family val="1"/>
      </rPr>
      <t xml:space="preserve">XXV </t>
    </r>
    <r>
      <rPr>
        <sz val="14"/>
        <color theme="1"/>
        <rFont val="DevLys 010"/>
      </rPr>
      <t>¼lM+d mUu;u ifj;kstuk ½¼2715½</t>
    </r>
  </si>
  <si>
    <r>
      <t xml:space="preserve">ukckMZ }kjk iksf"kr vkj-vkbZ-Mh-,Q- </t>
    </r>
    <r>
      <rPr>
        <sz val="14"/>
        <color theme="1"/>
        <rFont val="CG Times"/>
        <family val="1"/>
      </rPr>
      <t xml:space="preserve">XX </t>
    </r>
    <r>
      <rPr>
        <sz val="14"/>
        <color theme="1"/>
        <rFont val="DevLys 010"/>
      </rPr>
      <t>lM+dsa¼2773½</t>
    </r>
  </si>
  <si>
    <t>futh tuegHkkfxrk ¼ih-ih-ih-½ esa lM+dksa dk fuekZ.k¼2249½</t>
  </si>
  <si>
    <t>funs'ku ,oa ç'kklu ¼eq[;ky;½¼2474½</t>
  </si>
  <si>
    <t>ç/kkuea=h xzke lMd ;kstuk¼2211½</t>
  </si>
  <si>
    <t>Hkwfe vokfIr¼lkekU;½¼708½</t>
  </si>
  <si>
    <t xml:space="preserve">eq[k; ftyk lM~dks dk uohuhdj.k] lqnjfndj.k ,oa pksM+k djuk </t>
  </si>
  <si>
    <t>jktLFkku jktekxZ fodkl ifj;kstuk&amp;1 ¼,-Mh-ch-½¼2428½</t>
  </si>
  <si>
    <t>jktLFkku jktekxZ fodkl ifj;kstuk&amp;11 ¼fo'o cSad½¼2429½</t>
  </si>
  <si>
    <t>jktLFkku lMd {ks= vk/kqfudhdj.k ifj;kstuk&amp;bZ-,-ih-&amp;fo'o cSad¼2180½</t>
  </si>
  <si>
    <t>jkT; jktekxZ¼706½</t>
  </si>
  <si>
    <t>jkT; lM+d fodkl fuf/k¼702½</t>
  </si>
  <si>
    <t>jkT; lM+d fodkl fuf/k es varj.k¼1348½</t>
  </si>
  <si>
    <t>jkT; lM+d fodkl fuf/k ls iksf"kr lM+dsa ¼1347½</t>
  </si>
  <si>
    <t>jk"Vªh; jkt/kkuh {ks= esa lM+dksa dk fuekZ.k¼2473½</t>
  </si>
  <si>
    <t>yksd fuekZ.k foHkkx Hkou ¼1371½</t>
  </si>
  <si>
    <r>
      <t>lMd mUu;u ifj;kstuk ¼vkj-vkbZ-Mh-,Q-&amp;</t>
    </r>
    <r>
      <rPr>
        <sz val="14"/>
        <color theme="1"/>
        <rFont val="CG Times"/>
        <family val="1"/>
      </rPr>
      <t>XXII</t>
    </r>
    <r>
      <rPr>
        <sz val="14"/>
        <color theme="1"/>
        <rFont val="DevLys 010"/>
      </rPr>
      <t>½¼2431½</t>
    </r>
  </si>
  <si>
    <r>
      <t>lMd mUu;u ifj;kstuk ¼vkj-vkbZ-Mh-,Q-&amp;</t>
    </r>
    <r>
      <rPr>
        <sz val="14"/>
        <color theme="1"/>
        <rFont val="CG Times"/>
        <family val="1"/>
      </rPr>
      <t>XXIII</t>
    </r>
    <r>
      <rPr>
        <sz val="14"/>
        <color theme="1"/>
        <rFont val="DevLys 010"/>
      </rPr>
      <t>½¼2481½</t>
    </r>
  </si>
  <si>
    <t>lM+dksa dk la/kkj.k] th.kksZ)kj ,oa iqu#)kj¼2953½</t>
  </si>
  <si>
    <t>lhek lM+dsa¼1264½</t>
  </si>
  <si>
    <t>LFkkuh; fudk; foHkkx¼2058½</t>
  </si>
  <si>
    <t>jk"Vªksa ds vanj vkSj muds chp vlekurk dks de djuk</t>
  </si>
  <si>
    <t>Mkax {ks= fodkl¼546½</t>
  </si>
  <si>
    <t>exjk {ks= fodkl¼547½</t>
  </si>
  <si>
    <t>esokr {ks= fodkl¼544½</t>
  </si>
  <si>
    <t>dkjkxkj foHkkx] t;iqj¼101½</t>
  </si>
  <si>
    <t xml:space="preserve"> canh ,oa deZpkjh dY;k.k ;kstuk¼2869½</t>
  </si>
  <si>
    <t>dkfeZd foHkkx ¼'kklu lfpoky;] jkT; vk;kstuk e'khujh] jktLFkku vk;kstuk cksMZ lfgr½] t;iqj¼52½</t>
  </si>
  <si>
    <t>fnoaxr deZpkfj;ksa ds vfHkHkkodksa dks vuqxzg Hkqxrku gsrq vuqnku¼2855½</t>
  </si>
  <si>
    <t>cYcksa ls ihfM+r O;fÙk;ksa dks lgk;rk¼2866½</t>
  </si>
  <si>
    <t>ekuokf/kdkj vk;ksx dh flQkfj'kksa ds vuqlkj ihfM+r O;fä;ksa dks lgk;rk¼2865½</t>
  </si>
  <si>
    <t>x`g ¼xzqi 2½ foHkkx] lfpoky;¼206½</t>
  </si>
  <si>
    <t>tutkfr {ks= fodkl foHkkx] mn;iqj¼59½</t>
  </si>
  <si>
    <t>vuqlwfpr tutkfr dY;k.k fuf/k varxZr vuqlwfpr tutkfr vk;ksx¼2094½</t>
  </si>
  <si>
    <t>[kSjok gsrq lgk;rk ;kstuk¼2678½</t>
  </si>
  <si>
    <t>tutkfr dY;k.k fuf/k ds varxZr vuqlwfpr {ks= es tutkfr 'kks/k ,oa çf'k{k.k laLFkku ¼Vh]vkj-vkbZ-½ dk lq–&lt;hdj.k¼2163½</t>
  </si>
  <si>
    <t>tutkfr dY;k.k fuf/k ds vUrxZr vuqlwfpr {ks= ds d‚yst Nk=koklksa dk lapkyu¼1516½</t>
  </si>
  <si>
    <t>tutkfr dY;k.k fuf/k ds vUrxZr vuqlwfpr {ks= ds egkfo|ky; Lrj ds Nk=&amp;Nk=kvksa dks 'kS{kf.kd mRçsjd¼1853½</t>
  </si>
  <si>
    <t>tutkfr dY;k.k fuf/k ds vUrxZr vuqlwfpr {ks= ds ek/;fed f'k{kk Lrj ds Nk=&amp;Nk=kvksa dks 'kS{kf.kd mRçsjd¼1515½</t>
  </si>
  <si>
    <t>tutkfr dY;k.k fuf/k ds vUrxZr vuqlwfpr {ks= ds ek¡&amp;ckM+h dsUæ Hkou dk fuekZ.k¼1629½</t>
  </si>
  <si>
    <t>tutkfr dY;k.k fuf/k ds vUrxZr vuqlwfpr {ks= esa vkoklh; fo|ky;ksa dk lapkyu¼1514½</t>
  </si>
  <si>
    <t>tutkfr dY;k.k fuf/k ds vUrxZr vuqlwfpr {ks= esa dFkksM+h fodkl ifj;kstuk¼1598½</t>
  </si>
  <si>
    <t>tutkfr dY;k.k fuf/k ds vUrxZr vuqlwfpr {ks= esa [ksy Nk=koklksa dk lapkyu¼1513½</t>
  </si>
  <si>
    <t>tutkfr dY;k.k fuf/k ds vUrxZr vuqlwfpr {ks= esa Nk=kokl Hkou¼970½</t>
  </si>
  <si>
    <t>tutkfr dY;k.k fuf/k ds vUrxZr vuqlwfpr {ks= esa tutkrh; O;fä;ksa dks jkstxkj gsrq çf'k{k.k¼1058½</t>
  </si>
  <si>
    <t>tutkfr dY;k.k fuf/k ds vUrxZr vuqlwfpr {ks= esa Vh-vkj-vkbZ- ds ek/;e ls vuf'k{k.k ¼dksfpax½¼1558½</t>
  </si>
  <si>
    <t>tutkfr dY;k.k fuf/k ds vUrxZr vuqlwfpr {ks= esa ifCyd Ldwyksa dk lapkyu¼1512½</t>
  </si>
  <si>
    <t>tutkfr dY;k.k fuf/k ds vUrxZr vuqefpr {ks= esa ek &amp; ckMhdsUæksa dk lapkyu¼1511½</t>
  </si>
  <si>
    <t>tutkfr dY;k.k fuf/k ds vUrxZr d{kk 1 ls 5 rd ds lgfj;k Nk=&amp;Nk=kvksa dks 'ks{kf.kd mRçsjd¼1568½</t>
  </si>
  <si>
    <t>tutkfr dY;k.k fuf/k ds vUrxZr dk;kZy; vk;qx r] tutkfr {ks=h; fodkl dk ç'kklfud O;;¼132½</t>
  </si>
  <si>
    <t>tutkfr dY;k.k fuf/k ds vUrxZr dk;kZy; mi'kkeu lfpo] tutkfr {ks=h; fodkl t;iqj dk ç'kklfud O;; ¼293½</t>
  </si>
  <si>
    <t>tutkfr dY;k.k fuf/k ds vUrxZr dk;kZy; Hkouksa dk fuekZ.k ,oa uohuhdj.k e; tujsVj lsV¼1623½</t>
  </si>
  <si>
    <t>tutkfr dY;k.k fuf/k ds vUrxZr fc[kjs {ks= ds Nk=koklksa dk fuekZ.k ,oa uohuhdj.k¼1650½</t>
  </si>
  <si>
    <t>tutkfr dY;k.k fuf/k ds vUrxZr fc[kjs {ks= ds ek/;fed f'k{kk Lrj ds Nk=&amp;Nk=kvksa dks 'kS{kf.kd mRçsjd¼¼1601½</t>
  </si>
  <si>
    <t>tutkfr dY;k.k fuf/k ds vUrxZr fc[kjs {ks= esa Nk=koklksa dk lapkyu¼1595½</t>
  </si>
  <si>
    <t>tutkfrdY;k.k fuf/k ds vUrxZr ekrk {ks= ds vH;fFkZ;ksa dks ih-,e-Vh-@ih-bZ-Vh-@vkbZ-vkbZ-Vh] vkfn dh ços'k ifj{kk gsrq vuqf'k{k.k ¼dksfpax½¼1572½</t>
  </si>
  <si>
    <t>tutkfr dY;k.k fuf/k ds vUrxZr ekMk {ks= ds vkJe Nk=koklksa dk lapkyu¼1564½</t>
  </si>
  <si>
    <t>tutkfr dY;k.k fuf/k ds vUrxZu ekMk {ks= ds egkfo|ky; Lrj ds Nk=&amp;Nk=kvksa dks 'kS{kf.kd mRçsjd¼1567½</t>
  </si>
  <si>
    <t>tutkfr dY;k.k fuf/k ds vUrxZr ekMk {ks= ds ek/;fed f'k{kk Lrj ds Nk=&amp;Nk=kvksa dks 'kS{kf.kd mRçsjd¼1569½</t>
  </si>
  <si>
    <t>tutkfr dY;k.k fuf/k ds vUrxZr ekMk {ks= ds fy, funs'ku ,oa ç'kklu ¼1573½</t>
  </si>
  <si>
    <t>tutkfr dY;k.k fuf/k ds vUrxZr ekMk {ks= es tutkfu esyksa dk vk;kstu¼1571½</t>
  </si>
  <si>
    <t>tutkfr dY;k.k fuf/k ds vUrxZr ekMk {ks= esa vkoklh; fo|ky;ksa dk lapkyu ¼1565½</t>
  </si>
  <si>
    <t>tutkfr dY;k.k fuf/k ds vUrxZr ekMk {ks= esa ek ckM+h dsUæ lapkyu¼1829½</t>
  </si>
  <si>
    <t>tutkfr dY;k.k fuf/k ds vUrxZr lewg {ks= esa egkfo|ky; Lrj ds Nk=&amp;Nk=kvksa dks 'kS{kf.kd mRçsjd ¼581½</t>
  </si>
  <si>
    <t>tutkfr dY;k.k fuf/k ds vUrxZr lewg {ks= ds ek/;fed f'k{kk Lrj ds Nk=&amp;Nk=kvksa dks 'kS{kf.kd mRçsjd¼1582½</t>
  </si>
  <si>
    <t>tutkfr dY;k.k fuf/k ds vUrxZr lgfj;k {ks= ds vH;fFkZ;ksa dks ih-,e-Vh-@ih-bZ-Vh-@vkbZ-vkbZ-Vh- vkfn dh ços'k ijh{kk gsrq vuqf'k{k.k ¼dksfpax½¼1583½</t>
  </si>
  <si>
    <t>tutkfr dY;k.k fuf/k ds vUrxZr lgfj;k {ks= esa nq?kZVuk ,oa chekjh] e`R;q bR;kfn ij lgk;rk¼1586½</t>
  </si>
  <si>
    <t>tutkfr dY;k.k fuf/k ds vUrxZr lgfj;k {ks= ds ek/;fed f'k{kk Lrj ds Nk=&amp;Nk=kvksa dks 'kS{kf.kd mRçsjd ¼1571½</t>
  </si>
  <si>
    <t>tutkfr dY;k.k fuf/k ds vUrxZr lgfj;k {ks= esa ch-,M- ,oa ,l-Vh-lh- çf'k{k.k gsrq lgk;rk¼1580½</t>
  </si>
  <si>
    <t>tutkfr dY;k.k fuf/k ds vUrxZr lgfj;k tutkfr ds fy, vkoklh; fo|ky;ksa dk lapkyu¼1566½</t>
  </si>
  <si>
    <t>tutkfr dY;k.k fuf/k ds vUrxZr lgfj;k tutkfr ds fy, {k; jksx fu;a=.k dk;ZØe¼1584½</t>
  </si>
  <si>
    <t xml:space="preserve"> tutkfr dY;k.k fuf/k ds vUrxZr lgfj;k tutkfr ds fy, egkfo|ky; Lrj ds Nk=&amp;Nk=kvksa dks 'ks{kf.kd mRçsjd¼1575½</t>
  </si>
  <si>
    <t xml:space="preserve"> tutkfr dY;k.k fuf/k ds vUrxZr lgfj;k tutkfr gsrq ,-,u-,e- çf'k{k.k ds fy, lgk;rk¼1585½</t>
  </si>
  <si>
    <t>tutkfr dY;k.k fu/kh varxZr vuqlwfpr {ks= esa lM+d ,oa iqfy;k fuekZ.k¼2295½</t>
  </si>
  <si>
    <t xml:space="preserve"> tutkfr dY;k.k fuf/k dks vUrxZr lgfj;k tutkfr ds fy, Nk=koklksa dk lapkyu¼1607½</t>
  </si>
  <si>
    <t xml:space="preserve"> tutkfr dY;k.k fuf/k ds vUrxZr lgfj;k tutkfr ds fy, ek&amp;ckMh dsUæksa dk lapkyu¼1577½</t>
  </si>
  <si>
    <t>tutkfr dY;k.k fuf/k ds vUrxZr lgfj;kvksa gsrq ,dh—r fodkl ifj;kstuk¼1821½</t>
  </si>
  <si>
    <t xml:space="preserve"> tutkfr dY;k.k fu/kh varxZr ekMk {ks= esa cgqm)s'kh; Nk=kokl dk laLFkkiu ,oa lapkyu¼2294½</t>
  </si>
  <si>
    <t xml:space="preserve"> tutkfr 'kks/k ,oa çf'k{k.k laLFkku¼948½</t>
  </si>
  <si>
    <t xml:space="preserve"> /kkjk 275¼1½ vUrxZr fpfdRlk lqfo/kkvksa dk foLrkj] fuekZ.k ,oa uohuhdj.k¼2630½</t>
  </si>
  <si>
    <t xml:space="preserve"> tutkfr ckyd ckfydkvksa ds fy, dksfpax¼2817½</t>
  </si>
  <si>
    <t xml:space="preserve"> /kkjk 275¼1½ vUrxZr tutkfr {ks= esa LdkmV ,oa xkbZM dk;ZØe¼2627½</t>
  </si>
  <si>
    <t xml:space="preserve"> ç/kkuea=h dqlqe ;kstuk¼2836½</t>
  </si>
  <si>
    <t>/kkjk 275¼1½ vUrxZr eka ckM+h dsUæksa dk fuekZ.k] lqfo/kkvksa dk foLrkj ,oa uohuhdj.k¼2629½</t>
  </si>
  <si>
    <t xml:space="preserve"> Hkkjr ds lafo/kku ds vuqPNsn 275¼1½ varxZr vfHk;kaf=dh egkfo|ky; Hkou dk fuekZ.k ,oa uohuhdj.k¼1618½</t>
  </si>
  <si>
    <t>Hkkjr ds lafo/kku ds vuqPNsn 275¼1½ ds vUrxZr ,dyO; e‚My vkoklh; fo|ky; rFkk Nk=koklksa ,oa vkoklh; fo|ky;ksa ¼leLr {ks=½ dh ejEer rFkk vk/kqfudhdj.k¼1640½</t>
  </si>
  <si>
    <t>Hkkjr ds lafo/kku ds vuqPNsn 275¼1½ ds vUrxZr vkJe Nk=koklksa dk fuekZ.k ,oa uohuhdj.k¼1615½</t>
  </si>
  <si>
    <t>Hkkjr ds lafo/kku ds vuqPNsn 275¼1½ ds vUrxZr ,dyO; e‚My vkoklh; fo|ky;ksa dk fuekZ.k ,oa uohuhdj.k¼1621½</t>
  </si>
  <si>
    <t>Hkkjr ds lafo/kku ds vuqPNsn 275¼1½ ds vUrxZr [ksy Nk=koklksa dk fuekZ.k ,oa uohuhdj.k¼1635½</t>
  </si>
  <si>
    <t>Hkkjr ds lafo/kku ds vuqPNsn 275¼1½ ds vUrxZr ,dyO; e‚My vkoklh; fo|ky;ksa dk lapkyu¼1591½</t>
  </si>
  <si>
    <t>Hkkjr ds lafo/kku ds vuqPNsn 275¼1½ ds vUrxZr ifj;kstuk ewuhdj.k ¼1597½</t>
  </si>
  <si>
    <t>Hkkjr ds lafo/kku ds vuqPNsn 275¼1½ ds vUrxZr lkeqnkf;d Hkouksa dk fuekZ.k¼1630½</t>
  </si>
  <si>
    <t>kkjr ds lafo/kku ds vuqPNsn 275¼1½ ds vUrxZr jktdh; 'kS{kf.kd laLFkkvksa esa vfrfjä dejksa dk fuekZ.k¼1643½</t>
  </si>
  <si>
    <t>Hkkjr ds lafo/kku ds vuqPNsn 275¼1½ ds vUrxZr gS.M&amp;iEi LFkkiuk lfgr is;ty ;kstuk,a¼1626½</t>
  </si>
  <si>
    <t>eka ckM+h dsaæksa dk fuekZ.k ¼ukckMZ }kjk iksf"kr½¼2908½</t>
  </si>
  <si>
    <t>Hkkjrh; lafo/kku ds vuq- 275¼1; ds vUrxZr tutkfr Nk=koklksa o vkoklh; fo|ky;ksa esa [ksy lqfo/kkvksa dk fodkl¼1825½</t>
  </si>
  <si>
    <t>y?kq ou mit laxzg.k ds fy, U;wure leFkZu ewY; ;kstuk¼2758½</t>
  </si>
  <si>
    <t>fo-ds-l- ds vUrxZr vuqlwfpr {ks= esa dkS'ky fodkl ifj;kstuk¼1808½</t>
  </si>
  <si>
    <t>fo-ds-l- ds vUrxZr ekMk {ks=ksa esa dkS'ky fodkl ifj;kstuk¼1810½</t>
  </si>
  <si>
    <t>fo-ds-l- ds vUrxZr fc[kjs {ks=ksa esa dkS'ky fodkl ifj;kstuk¼1811]</t>
  </si>
  <si>
    <t>fo-ds-l- ds vUrxZr ekMk lewg {ks= esa dkS'ky fodkl ifj;kstuk¼1828½</t>
  </si>
  <si>
    <t>fo'ks"k dsUæh; lgk;rk varxZr vuqlwfpr {ks= esa Vh- ,-Mh- Hkouksa dk fuekZ.k ,oa uohuhdj.k¼2297½</t>
  </si>
  <si>
    <t>fo'ks"k dsUæh; lgk;uk varxZr lgfj;k {ks= dks tutkfr cfLr;ksa dks lsok dsUæksa ls tksMuk¼1660½</t>
  </si>
  <si>
    <t>fo'ks"k dsUæh; lgk;rk varxZr Vh- vkj- vkbZ- dks vuqlwfpr {ks= esa xsi v/;;u losZ gsrq lg;ksx¼2296½</t>
  </si>
  <si>
    <t xml:space="preserve"> fo'ks"k dsUæh; lgk;rk vUrxZu vuqlwfpr {ks= esa Ms;jh fodkl dk;ZØe¼2631½</t>
  </si>
  <si>
    <t xml:space="preserve"> fo'ks"k dsUæh; lgk;rk vUrxZr fc[kjh {ks= esa Ms;jh fodkl dk;Øe¼2637½</t>
  </si>
  <si>
    <t>fo'ks"k dsUæh; lgk;rk vUrxZr ekMk {ks= esa Ms;jh fodkl dk;ZØe¼2636½</t>
  </si>
  <si>
    <t xml:space="preserve"> fo'ks"k dsUæh; lgk;rk ds vUrxZr fc[kjs {ks= esa i'kqikyu ifj;kstuk¼1541½</t>
  </si>
  <si>
    <t xml:space="preserve"> fo'ks"k dsUæh; lgk;rk ds vUrxZr vuqlwfpr {ks= dh tyksRFkku flapkbZ ;kstukvksa dk fuekZ.k ,oa cUn iMh fy¶V flapkbZ ;kstukvksa dk iqu#RFkku¼1613½</t>
  </si>
  <si>
    <t xml:space="preserve"> fo'ks"k dsUæh; lgk;rk ds vUrxZu vuqlwfpr {ks= dh tutkfr cfLr;ksa dks lsok dsUæksa ls tksMuk¼1658½</t>
  </si>
  <si>
    <t xml:space="preserve"> fo'ks"k isUæh; lgk;rk ds vUrxZr vuqHkwfpr {ks= dh ugj ç.kkyh dk lq–&lt;hdj.k ¼1611½</t>
  </si>
  <si>
    <t>fo'ks"k dsUæh; lgk;rk ds vUrxZr vuqlwfpr {ks= esa midj.k forj.k lfgr —f"k fcdkl ifj;kstuk¼1526½</t>
  </si>
  <si>
    <t xml:space="preserve"> fo'ks"k dsUæh; lgk;rk ds vUrxZr vuqlwfpr {ks= esa m|kfudh fodkl ifj;kstuk¼1520½</t>
  </si>
  <si>
    <t>fo'ks"k dsUæh; lgk;rk ds vUrxZr vuqlwfpr {ks= esa ty laxzg.k lajpukvksa dk fuekZ.k¼1610½</t>
  </si>
  <si>
    <t xml:space="preserve"> fo'ks"k dsUæh; lgk;rk ds vUrxZr vuqlwfpr {ks= esa okfudh¼1056½</t>
  </si>
  <si>
    <t>fo'ks"k dsUæh; lgk;rk ds vUrxZr vuqlwfpr {ks= esa i'kqikyu ifj;kstuk¼1523½</t>
  </si>
  <si>
    <t>fo'ks"k dsUæh; lgk;rk ds vUrxZr vuqlwfpr {ks= esa Lojkstxkj gsrq lgk;rk¼1525½</t>
  </si>
  <si>
    <t>fo'ks"k dsUæh; lgk;rk ds vUrxZr fc[kjs {ks= esa —f"k fodkl ifj;kstuk¼1538½</t>
  </si>
  <si>
    <t>fo'ks"k dsUæh; lgk;rk ds vUrxZr fc[kjs {ks= dh tutkfr cfLr;ksa dks lsok dsUæksa ls tksM+uk¼1616½</t>
  </si>
  <si>
    <t>fo'ks"k dsUæh; lgk;rk ds vUrxZr ekMk {ks= dh tutkfr cfLr;ksa dks lsok dsUæksa ls tksM+uk¼1620½</t>
  </si>
  <si>
    <t>fo'ks"k dsUæh; lgk;rk ds vUrxZr ekMk {ks= esa i'kqikyu ifj;kstuk¼1530½</t>
  </si>
  <si>
    <t>fo'ks"k dsUæh; lgk;rk ds vUrxZr ekMk {ks= esa —f"k fodkl ifj;kstuk¼1527½</t>
  </si>
  <si>
    <t>fo'ks"k dsUæh; lgk;rk ds vUrxZr lewg {ks= dh tutkfr cfLr;ksa dks lsok dsUæksa ls tksM+uk¼1645½</t>
  </si>
  <si>
    <t>lafo/kku dh /kkjk 275 ¼1½ ds varxZr Vh-,-Mh- Hkouksa ds vfrfjä vU; Hkouksa dk fuekZ.k ,oa uohuhdj.k¼2292½</t>
  </si>
  <si>
    <t>fo'ks"k dsUæh; lgk;rk ds vUrxZr lgfj;k {ks= esa —f"k fodkl ifj;kstuk¼1547½</t>
  </si>
  <si>
    <t>ljdkjh f'k{k.k laLFkkuksa esa Hkkjrh; lafo/kku ds vuq- 275¼1½ vUrxZr lqfo/kk,a c&lt;+kuk¼1834½</t>
  </si>
  <si>
    <t xml:space="preserve"> lgfj;k fodkl dh lh-eh-Mh] ;kstuk varxZr/tu Jh chek ;kstuk¼1723½</t>
  </si>
  <si>
    <t>lgfj;k fodkl dh lh-lh-Mh- ;kstuk ]lgfj;k LokLF; lg;ksxh dks ekuns;¼1727½</t>
  </si>
  <si>
    <t>lgfj;k fodkl dh lh-eh-Mh- ;kstuk varxZr/uokpkj ;kstuk,a¼1724½</t>
  </si>
  <si>
    <t>lgfj;k fodkl dh lh-lh-Mh- ;kstuk varxZr/lgfj;k ek ckMh dsUæksa dk lapkyu¼1725½</t>
  </si>
  <si>
    <t>lgfj;k fcdke dh lh-lh-Mh- ;kstuk vUrxZr tutkfr fo|kfFkZ;ksa ds fy, dksfpax¼2639½</t>
  </si>
  <si>
    <t>lgfj;k fcdke dh ehehMh ;kstuk ds varxZr ijhoh{k.k ,oa ç'kklfud O;;¼2033½</t>
  </si>
  <si>
    <t xml:space="preserve"> lgfj;k fodkl dh lh-lh-Mh- ;kstukarxZr y?kq ou mit laxzg.k gsrq lgk;rkFkZ vuqnku¼1718½</t>
  </si>
  <si>
    <t>mWV laj{k.k ds fy, vuqnku&amp;3088</t>
  </si>
  <si>
    <t>tho tUrq dY;k.k cksMZ&amp;3098</t>
  </si>
  <si>
    <t>i'kq vLirky vkSj fpfdReky; 453½</t>
  </si>
  <si>
    <t>i'kq fpfdRlky;kssa ,osa fMLislfj;ksa dk l`n`&lt;+hdj.k&amp;2610</t>
  </si>
  <si>
    <t>i'kq jksx fu;a=.k gsrq jkT;ksa dks egk;rk ¼,-,e-eh-x-Mh-½457½</t>
  </si>
  <si>
    <t>i'kq jksx tkWp iz;ksx'kkyk&amp;3087</t>
  </si>
  <si>
    <t>dsoh,l,l esa xksnke fuekz.k&amp;3055</t>
  </si>
  <si>
    <t>th,l,l esas xksnke fuekZ.k&amp;3056</t>
  </si>
  <si>
    <t>nh?kZdkyhu +_f"k;ksa ds fy, C;kt vuqnku&amp;3018</t>
  </si>
  <si>
    <t>fpfdRlk egkfo|ky;] dksVk¼837½</t>
  </si>
  <si>
    <t>[kk| lqj{kk] funs'kky;] t;iqj&amp;301</t>
  </si>
  <si>
    <t xml:space="preserve"> 'kq) ds fy, ;q) vfHk;ku&amp;3060</t>
  </si>
  <si>
    <t>;ksx% [kk| lqj{kk] funs'kky;] t;iqj&amp;301</t>
  </si>
  <si>
    <t>eq[;ea=h fpjathoh thou j{kd ;kstuk&amp;3022</t>
  </si>
  <si>
    <t>eq[;ea=h fpjathoh LokLF; chek ;kstuk&amp;3020</t>
  </si>
  <si>
    <t>tukuk vLirky] vtesj¼1105½</t>
  </si>
  <si>
    <t>mEesn vLirky] tks/kiqj¼1114½</t>
  </si>
  <si>
    <t>nsoLFkku foHkkx] mn;iqj¼48½</t>
  </si>
  <si>
    <t>/kkfeZd laLFkkvksa dks lgk;rk¼2900½</t>
  </si>
  <si>
    <t>dsaæh; foÙk vk;ksx }kjk vuq'kakflr vuqnku ls eapkfyr ;kstuk,a ¼2929½</t>
  </si>
  <si>
    <t>;ksx% i-enu eksgu ekyoh; jktdh; vk;qosZn egkfo|ky;] mn;iqj¼22½</t>
  </si>
  <si>
    <t>eq[;ea=h fpjathoh eerk ,Dlizsl ;kstuk&amp;3017</t>
  </si>
  <si>
    <t xml:space="preserve"> vfHk;kaf=dh egkfo|ky;] fcdkusj ¼165½</t>
  </si>
  <si>
    <t xml:space="preserve"> vfHk;kaf=dh egkfo|ky;] chdkusj&amp;819</t>
  </si>
  <si>
    <t>bathfu;fjax dkWystksa @ rduhdh laLFkkuksa esa fuekZ.k dk;Z&amp;3006</t>
  </si>
  <si>
    <r>
      <t>ç/kkuea=h tu fodkl dk;ZØe ¼</t>
    </r>
    <r>
      <rPr>
        <sz val="14"/>
        <color theme="1"/>
        <rFont val="Calibri"/>
        <family val="2"/>
        <scheme val="minor"/>
      </rPr>
      <t>PMJVK</t>
    </r>
    <r>
      <rPr>
        <sz val="14"/>
        <color theme="1"/>
        <rFont val="DevLys 010"/>
      </rPr>
      <t>½¼2749½</t>
    </r>
  </si>
  <si>
    <t>dszUnz izofrZr iksLV eSfVªd Nk+=o`fr la oafpr ik= vYil[;ad vH;fFkZ;ksa dks LVsV iksLV eSfVªd Nk=o`fr&amp; 3050</t>
  </si>
  <si>
    <t>egkRek xka/kh baLVhV;qV vkWQ xousZl ,.M lksf'k;y lkbalst&amp;3089</t>
  </si>
  <si>
    <t>laVj QkWj ,Dlhysal QkWj ,tqds'ku &amp; 3090</t>
  </si>
  <si>
    <t>iSjk dhMk vdkneh&amp;3065</t>
  </si>
  <si>
    <t>jktLFkku mPp izn'ksZu [ksy izf'k{k.k vkSj iquokZl dsUnz&amp;3068</t>
  </si>
  <si>
    <t>jktLFkku jkT; ØhMk laLFkku&amp;3067</t>
  </si>
  <si>
    <t>;ksx% rduhdh ¼çf'k{k.k½ f'k{kk] tks/kiqj ¼150½</t>
  </si>
  <si>
    <t>jk"Vªh; Lrj ds laLFkkuksa ds Nk=ksa ds fy;s Nk=o`fr ¼2287½</t>
  </si>
  <si>
    <t>jktLFkku jkT; mMîu egk fo|ky; dks lgk;rkFkZ vuqnku ¼2875½</t>
  </si>
  <si>
    <t xml:space="preserve"> ukxfjd mì;u foHkkx] t;iqj ¼108½</t>
  </si>
  <si>
    <t>;ksx% rduhdh f'k{kk foHkkx] tks/kiqj ¼15½</t>
  </si>
  <si>
    <t>fo|k Hkou ljy baLVhV;wV lkslkbVh] mn;iqj&amp;3016</t>
  </si>
  <si>
    <t>jktLFkku rduhdh f'k{kk xq.koÙkk lao/kZu dk;ZØe&amp;3079</t>
  </si>
  <si>
    <t>rduhdh f'k{kk cksMZ dk lq–&lt;+hdj.k ¼1474½</t>
  </si>
  <si>
    <t>iksyhVsfud ds ek/;e es lkeqnkf;d fodkl ¼1920½</t>
  </si>
  <si>
    <t>lgfj;k {ks= ds tutkfr oxZ ds fo|kfFkZ;ksa ds 'ksf{kd mUu;u gsrq vkfFkzd lgk;rk&amp;3029</t>
  </si>
  <si>
    <t>jktLFkku jkT; Hkkjr LdkmV ,oa xkbM&amp;2999</t>
  </si>
  <si>
    <t>bathfj;fjax dkWystks@rduhdh laLFkkuksa esa fuekZ.k dk;Z&amp;3006</t>
  </si>
  <si>
    <t>vuqlwfpr tutkfr ds d{kk6&amp;8 ds ckydksa dks Nk=o`fr&amp;3024</t>
  </si>
  <si>
    <t>vuqlwfpr tutkfr ds d{kk6&amp;8 ds ckydksa dks iwoZ eSfVªd Nk=o`fr&amp;3023</t>
  </si>
  <si>
    <t>tutkfr {ks= ds ckydksa dks jkT; ds izfrf"Br fo|ky;ksa esa v/;kiu dh lqfo/kk&amp;3026</t>
  </si>
  <si>
    <r>
      <t>ukckMZ</t>
    </r>
    <r>
      <rPr>
        <sz val="14"/>
        <color theme="1"/>
        <rFont val="Calibri"/>
        <family val="2"/>
        <scheme val="minor"/>
      </rPr>
      <t xml:space="preserve"> RIDF XXVII</t>
    </r>
    <r>
      <rPr>
        <sz val="14"/>
        <color theme="1"/>
        <rFont val="DevLys 010"/>
      </rPr>
      <t xml:space="preserve"> fo|ky;ksa eas vk/kkjHkwr lajpukvksa dk fodkl&amp;¼3019½</t>
    </r>
  </si>
  <si>
    <t>ek/;fed f'k{kk ij ekekU; O;;¼806½</t>
  </si>
  <si>
    <t>O;fDrRo fodkl dk;ZØe&amp;3063</t>
  </si>
  <si>
    <t>lgfj;k {ks= ds fo|kfFk;ksa dkss vkfFkZd lgk;rk&amp;3025</t>
  </si>
  <si>
    <t>lSfud Ldwy fpÙkkSM+x&lt;+ esa fuekZ.k dk;Z&amp;3027</t>
  </si>
  <si>
    <t>lSfud Ldwy &gt;qU&gt;quq esa fuekZ.k dk;Z&amp;3028</t>
  </si>
  <si>
    <t>eq[;ea=h enjlk vk/kqfudhdj.k ;kstuk&amp;3036</t>
  </si>
  <si>
    <t xml:space="preserve"> 'kkafr ,oa vfgalk funs'kky;&amp;298</t>
  </si>
  <si>
    <t xml:space="preserve"> 'ks[kkoVh fo'ofoíky;] lhdj¼252½</t>
  </si>
  <si>
    <t xml:space="preserve"> 'ks[kkokVh fo'ofo|ky;] lhdj¼1769½</t>
  </si>
  <si>
    <t xml:space="preserve"> 'kkafr ,oa vfgalk funs'kky;&amp;3001</t>
  </si>
  <si>
    <t>;ksx&amp;'kkafr ,oa vfgalk funs'kky;&amp;298</t>
  </si>
  <si>
    <t>Jh d.kZ ujsUnz d`f"k fo'o|ky] tkscusj&amp;263</t>
  </si>
  <si>
    <t>;ksx% Jh d.kZ ujsUnz d`f"k fo'o|ky] tkscusj&amp;263</t>
  </si>
  <si>
    <t>Jh d.kZ ujsUnz d`f"k fo'o|ky] tkscusj&amp;2123</t>
  </si>
  <si>
    <t>Jh d.kZ ujsUnz d`f"k fo'o|ky] tkscusj d`f"k vuqla/kku gsrq lgk;rk&amp;2157.</t>
  </si>
  <si>
    <t>;ksx% xq.kork fu;a=.k] ty lalk/ku foHkkx] jktLFkku t;iqj¼230½</t>
  </si>
  <si>
    <t>vuqlwfpr tutkfr ds egkfo|ky; Lrjh; ckfydkvksa gsrq Nk=kokl Hkou fuekZ.k&amp;3042</t>
  </si>
  <si>
    <t>vuqlwfpr tutkfr ckyd Nk=kokl Hkou fuekZ.k &amp;3041</t>
  </si>
  <si>
    <t>vuqlwfpr tutkfr ckfydk Nk=kokl Hkou fuekZ.k&amp;3040</t>
  </si>
  <si>
    <t>vuqlwfpr tkfr ds egkfo|ky; Lrjh; ckfydkvksa gsrq Nk=kokl Hkou fuekZ.k&amp;3039</t>
  </si>
  <si>
    <t>vuqlwfpr tkfr ckyd Nk=kokl Hkou fuekZ.k&amp;3038</t>
  </si>
  <si>
    <t>vuqlwfpr tkfr ckfydk Nk=kokl Hkou fuekZ.k&amp;3037</t>
  </si>
  <si>
    <t>vU; fiNM+k oxZ ckyd Nk=kokl Hkou fuekZ.k&amp;3043</t>
  </si>
  <si>
    <t>vEcsMdj MhchVh okmpj ;kstuk&amp;2982</t>
  </si>
  <si>
    <t>vkoklh; fo|ky;ksa dk lapkyu ¼2567½</t>
  </si>
  <si>
    <t>vkoklh; fo|ky;ksa esa deZpkjh vkokl ¼309½</t>
  </si>
  <si>
    <t>Nk=kokfl;ksa dks lkbZfdy forj.k ;kstuk ¼2541½</t>
  </si>
  <si>
    <t>Nk=koklksa dk vuqj{k.k ¼277½</t>
  </si>
  <si>
    <t>Lo;alsoh laLFkkvksa ds ek/;e ls oz)kJe@ x`g dk fuekZ.k ,oa lapkyu¼1952½</t>
  </si>
  <si>
    <t>lwpuk izkS|kSfxdh ,oa lapkj foHkkx] t;iqj&amp;68</t>
  </si>
  <si>
    <t>fQuVsd fMftVy ;wfuoflZVh] tks/kiqj&amp;3009</t>
  </si>
  <si>
    <t>jktLFkku bafLV;V vkWQ ,MokWlLM yfuZx] t;iqj&amp;3010</t>
  </si>
  <si>
    <t>jktho xka/kh lsUVj vkWQ ,MokWlLM VsdksykWth &amp;3011</t>
  </si>
  <si>
    <t>;ksx% lwpuk izkS|kSfxdh ,oa lapkj foHkkx] t;iqj&amp;68</t>
  </si>
  <si>
    <t>,l-th-,l-okbZ- xzkeh.k fodkl ,oa ipk;rh jkt foHkkx&amp;217</t>
  </si>
  <si>
    <t>xzkeh.k Lojkstxkj izf'k{k.k laLFkku &amp;3059</t>
  </si>
  <si>
    <t>LVkVZvi foyst ,aVjfiZU;ksjf'ki izksxkse&amp;2997</t>
  </si>
  <si>
    <t>;ksx%,l-th-,l-okbZ- xzkeh.k fodkl ,oa ipk;rh jkt foHkkx&amp;217</t>
  </si>
  <si>
    <t xml:space="preserve">fof/k¼jktLFkku mPp U;k;ky; flfoy vkSj lslUl U;k;ky;] O;ogkj rFkk vfrfjDr O;ogkj&amp;142 </t>
  </si>
  <si>
    <t>efgykvksa dh lqj{kk ds fy, jk"Vªh; fe'ku&amp;3057</t>
  </si>
  <si>
    <t xml:space="preserve">;ksx% fof/k¼jktLFkku mPp U;k;ky; flfoy vkSj lslUl U;k;ky;] O;ogkj rFkk vfrfjDr O;ogkj&amp;142 </t>
  </si>
  <si>
    <t>ftyk fprksMx&lt;+ ds varxZr iapk;r lfefr Hksljkslx&lt;+ ds 38 xkoksa es pacy unh ls xzkeh.k tyçnk; ifj;kstuk¼2312½</t>
  </si>
  <si>
    <t>ftys dh f'koxt rglhy d 70 xzkeksa ds tokb cka/k ls ,Q-Vh-lh- miyC/k djk;s tkush dh ifj;kstuk&amp;2969</t>
  </si>
  <si>
    <t>&gt;kykokM+ ftys dh jktx&lt;+ cka/k ls &gt;kykjkikVu dLck rFkk 104 xzkeksa dh is;ty ifj;kstuk¼xzkeh.k½&amp;2966</t>
  </si>
  <si>
    <t>tks/kiqj ftys dh {ks=h; ty iznk; Hksj gjyk;k ¼izFke½ ifj;kstukls .Q-Vh-lh- miyC/k djk;s tkus dh ifj;kstuk&amp;2969</t>
  </si>
  <si>
    <t>&gt;kykokM+ ftys dh jktx&lt;+ cka/k ls &gt;kykjkikVu dLck rFkk 104 xzkeksa dh is;ty ifj;kstuk¼'kgjh½&amp;2967</t>
  </si>
  <si>
    <t>fuxe@uxjikfydk@uxj ifj"knksa dks lgk;rk¼2895½</t>
  </si>
  <si>
    <r>
      <t>ukckMZ iksf"kr is;ty ifj;kstuk,¡ ¼</t>
    </r>
    <r>
      <rPr>
        <sz val="14"/>
        <color theme="1"/>
        <rFont val="Calibri"/>
        <family val="2"/>
        <scheme val="minor"/>
      </rPr>
      <t>RIDF XXVIII</t>
    </r>
    <r>
      <rPr>
        <sz val="14"/>
        <color theme="1"/>
        <rFont val="DevLys 010"/>
      </rPr>
      <t>½¼2813½</t>
    </r>
  </si>
  <si>
    <t>ckMesj fy¶V ifj;kstuk f}rh; pj.k &amp; dyLVj ikVZ &amp; ch ¼ukckMZ½¼2789½</t>
  </si>
  <si>
    <t>ckMesj fy¶V ifj;kstuk f}rh; pj.k &amp; dyLVj ikVZ&amp; lh ¼ukckMZ½¼2790½</t>
  </si>
  <si>
    <t>ckMesj ftys dh f'ko rglhy dh ueZnk ls tyçnk; ;kstuk ¼ukckMZ½¼2798½</t>
  </si>
  <si>
    <t>ckMesj fy¶V ifj;kstuk f}rh; pj.k] Hkkx &amp; v ¼2973½</t>
  </si>
  <si>
    <t>chdkusj ftys dh [kktwokyk fo/kkulHkk dh is;ty ifj;kstuk&amp;2964</t>
  </si>
  <si>
    <t>chdkusj ftys dh Mwaxjx&lt; dLck rFkk Jh Mqaxjx&lt; rFkk yw.kdj.klj Cykd ds 108 xzkeksa dh {ks=h; ty iznk; ifj;kstuk&amp;2963</t>
  </si>
  <si>
    <t>chdkusj ftys dh uks[kk rglhy dh {ks=h; ty iznk; izfj;kstuk&amp;2971</t>
  </si>
  <si>
    <t>chdkusj ftys dh Mwaxjx&lt; dLck rFkk Jh Mqaxjx&lt; rFkk yw.kdj.klj Cykd ds 108 xzkeksa dh {ks=h; ty iznk; ifj;kstuk&amp;2959</t>
  </si>
  <si>
    <t>jktekj cwaxh tyçnk; ifj;kstuk ¼xzkeh.k½¼1798½</t>
  </si>
  <si>
    <t>jktlaen ftys dh Hkhe ,oa nsox&lt; rglhy dh pEcy HkhyokMk ifj;kstuk ls {ks=h; ty ink; ifj;kstuk&amp;2970</t>
  </si>
  <si>
    <t>ewY; gkl vkjf{kr fuf/k ds fo#) tyiwfrZ ;kstukvksa dk iqu}kj ¼2614½</t>
  </si>
  <si>
    <t xml:space="preserve"> 'kgjh ty iwfrZ ;kstuk ¼;w-MCY;w-,l-,l-½ dk iquxZBu @foLrkj rFkk cksj g‚Yl dk fodkl o ifEiax lsV dk uohdj.k¼855½</t>
  </si>
  <si>
    <t>o`gn is;ty ifj;kstukvksa esa jsVªksfQafVx }kjk ty thou fe'ku ds varxZr ,p,QVhlh miyC/k djk;s tkus dk dk;Z&amp;2962</t>
  </si>
  <si>
    <t>fljksgh ftys dh cRrhlk ukyk cka/k lds ,Q-,p-Vh-lh- miyC/k djk;s tkus dh ifj;kstuk&amp;2967</t>
  </si>
  <si>
    <t>ty laxzg.k lajpuk ¼ukckMZ½¼613½</t>
  </si>
  <si>
    <r>
      <t xml:space="preserve">vkbZ-th-,u-ih- LVst&amp;AA esa ugjksa dk vk/kqfudhdj.k@uohuhdj.k ukckMZ vkj-vkbZ-Mh-,Q- </t>
    </r>
    <r>
      <rPr>
        <sz val="14"/>
        <color theme="1"/>
        <rFont val="Calibri"/>
        <family val="2"/>
        <scheme val="minor"/>
      </rPr>
      <t>XXV</t>
    </r>
    <r>
      <rPr>
        <sz val="14"/>
        <color theme="1"/>
        <rFont val="DevLys 010"/>
      </rPr>
      <t xml:space="preserve"> ¼chdkusj tksu½¼2754½</t>
    </r>
  </si>
  <si>
    <r>
      <t xml:space="preserve">bfUnjk xka/kh ugj ifj;kstuk dk foLrkj] vk/kqfudhdj.k vkSj uohuhdj.k f}rh; pj.k¼ukckMZ vkj-vkbZ-Mh-,Q </t>
    </r>
    <r>
      <rPr>
        <sz val="14"/>
        <color theme="1"/>
        <rFont val="Calibri"/>
        <family val="2"/>
        <scheme val="minor"/>
      </rPr>
      <t>XXVI)</t>
    </r>
  </si>
  <si>
    <t>bfUnjk xka/kh ugj ifj;kstuk] chdkusj&amp;f}rh; pj.k ¼555½</t>
  </si>
  <si>
    <t>fo|qr 'kqYd ds izfr vuqnku&amp;2622</t>
  </si>
  <si>
    <t>fo|qr forj.k dEifu;ksa dh gkfu dks vf/kxzfgr fd;s tkus gsrq vuqnku¼3058½</t>
  </si>
  <si>
    <t>ifjogu foHkkx] t;iqj&amp;244</t>
  </si>
  <si>
    <t>izfr;ksxh ijh{kk gsrq vf/kxzfgr futh ;k=h okguksa esa izfr;kssxh ijh{kkfFk;ksa ds fu'kqYd ;k=k dk iquHkZj.k&amp;3048</t>
  </si>
  <si>
    <t>;ksx% ifjogu foHkkx] t;iqj&amp;244</t>
  </si>
  <si>
    <t>jkT; chek ,oa izko/kk;h fuf/k foHkkx] t;iqj&amp;80</t>
  </si>
  <si>
    <t>dkfezd dY;k.k ;kstuk&amp;2957</t>
  </si>
  <si>
    <t>;ksx% jkT; chek ,oa izko/kk;h fuf/k foHkkx] t;iqj&amp;80</t>
  </si>
  <si>
    <t>bafnjk xka/kh 'kgjh dzsfMV dkMZ ;kstuk&amp;2021</t>
  </si>
  <si>
    <t xml:space="preserve">;ksx % lHkh ds fy, lr~r lekos'kh vkSj la/kkj.kh; vkfFkZd fodkl] iw.kZ vkSj ykHkdkjh jkstxkj vkSj mfpr dk;Z dks c&lt;+kok nsuk vksj çksRlkfgr djuk </t>
  </si>
  <si>
    <t>lw{e ,oa y?kq m/ke ifj"kn&amp;2995</t>
  </si>
  <si>
    <t>,e-,l-,e-bZ- ,oa gLr f'kYi gsrq bZ cktkj dk fodkl&amp;3014</t>
  </si>
  <si>
    <t>eq[;ea=h {ks=h; xzkeh.k fodkl ;kstuk&amp;3064</t>
  </si>
  <si>
    <r>
      <t>{ks=h; mMku laidZ ;kstuk ¼</t>
    </r>
    <r>
      <rPr>
        <sz val="14"/>
        <color theme="1"/>
        <rFont val="Calibri"/>
        <family val="2"/>
        <scheme val="minor"/>
      </rPr>
      <t>Regional udan Connectivity Scheme</t>
    </r>
    <r>
      <rPr>
        <sz val="14"/>
        <color theme="1"/>
        <rFont val="DevLys 010"/>
      </rPr>
      <t>½¼2892½</t>
    </r>
  </si>
  <si>
    <t>uxjh; fodkl ,oa vkoklu foHkkx] t;iqj&amp;249</t>
  </si>
  <si>
    <t>cjdrqYyk [kkW fddzsV LVsfM;e tks/kiqj dk th.kksZ)kj lqn~n&lt;hdj.k&amp;2977</t>
  </si>
  <si>
    <t>;ksx&amp; uxjh; fodkl ,oa vkoklu foHkkx] t;iqj&amp;249</t>
  </si>
  <si>
    <r>
      <t xml:space="preserve">ukckMZ }kjk iksf"kr vkj-vkbZ-Mh-,Q- </t>
    </r>
    <r>
      <rPr>
        <sz val="14"/>
        <color theme="1"/>
        <rFont val="CG Times"/>
        <family val="1"/>
      </rPr>
      <t xml:space="preserve">XXVIII </t>
    </r>
    <r>
      <rPr>
        <sz val="14"/>
        <color theme="1"/>
        <rFont val="DevLys 010"/>
      </rPr>
      <t>lM+dsa¼3012½</t>
    </r>
  </si>
  <si>
    <t>lqpuk izkS|ksfxdh ,oa lapkj foHkkx] t;iqj&amp;68</t>
  </si>
  <si>
    <t>CykWdpsu lsaVj vkWQ ,Dlhysal&amp;3068</t>
  </si>
  <si>
    <t>;ksx% lqpuk izkS|ksfxdh ,oa lapkj foHkkx] t;iqj&amp;68</t>
  </si>
  <si>
    <t>eq[;eaa=h dh fMftVy lsaok &amp;3080</t>
  </si>
  <si>
    <t>tutkfr mi;kstuk gsrq fo'ks"k dsanzh; lgk;rk &amp;3003</t>
  </si>
  <si>
    <t>tutkfr dY;k.k fuf/k varxZr vU; dk;Zdze&amp;2987</t>
  </si>
  <si>
    <t>tutkfr dY;k.k fuf/k ds vUrxZr vuqlwfpr {ks= ds tutkfr ds Nk=ksa dks vuqla/kku Nk=o`fÙk ¼1558½</t>
  </si>
  <si>
    <t>tutkfr dY;k.k fuf/k ds vUrxZr vuqlwfpr {ks= ds tutkfr esyksa dk vk;kstu ,oa çfr;ksfxrk,a¼1559½</t>
  </si>
  <si>
    <t>tutkfr dY;k.k fuf/k ds vUrxZr vuqlfpr {ks=ksa esa vkJe Nk=koklksa dk lapkyu¼42½</t>
  </si>
  <si>
    <t>tutkfr dY;k.k fuf/k ds vUrxZr xSj chih,y tutkrh; jksfx;ksa dks jktdh; fpfdRlky;ksa esa mipkj] vuqlwfpr {ks= esa {k; jksx fu;a=.k dk;ZØe fpfdRlk lgk;rk ¼960½</t>
  </si>
  <si>
    <t>tutkfr dY;k.k fuf/k ds vUrxZr fc[kjs {ks= esa egkfo|ky; Lrj ds Nk=&amp;Nk=kvksa dks 'kS{kf.kd mRçsjd¼1600½</t>
  </si>
  <si>
    <t>tutkfr dY;k.k fuf/k en varxZr vU; iwathxr dk;Z&amp;2990</t>
  </si>
  <si>
    <t>tutkfr fodkl dks"k varxZr fpfdRlk] LokLF;] Ms;jh] i'kqikyu] d`f"k m|kfudh] dqlqe] dkS'ky mUu;u bR;kfn dk;ZØe &amp;2986</t>
  </si>
  <si>
    <t>tutkfr fodkl dsk"k vqarxZr tutkfr Hkkxhnkjh ;kstuk esa vk/kkjHkwr lqfo/kkvksa dk fodkl&amp;2988</t>
  </si>
  <si>
    <t>tutkfr fodkl dks"k varxZr lkeqnkf;d ou vf/kdkj fodkl ;kstuk&amp;2989</t>
  </si>
  <si>
    <t>ukckMZ }kjk foRr iksf"kr tutkfr fodkl ds fofo/k dk;Zdze &amp;2005</t>
  </si>
  <si>
    <t xml:space="preserve"> fo'ks"k dsUæh; lgk;rk vUrxZu dyLVj {ks= esa —f"k fodkl dk;ZØe¼2638½</t>
  </si>
  <si>
    <t>ekjokM+ {ks=h; tutkfr fodkl cksMZ&amp;3100</t>
  </si>
  <si>
    <t>fo'ks"k :I ls detksj tutkrh; lewgksa dk fodkl&amp;3004</t>
  </si>
  <si>
    <t>lafo/kku dh vuqPNsn 275 ¼1½ varxZr tutkfr fodkl gsrq vU; fofo/k dk;Zdze&amp;2984</t>
  </si>
  <si>
    <t>lafo/kku dh vuqPNsn 275 ¼1½ varxZr tutkfr fodkl gsrq vU; iqthxr dk;Zdze&amp;2985</t>
  </si>
  <si>
    <t>lgfj;k fodkl dh lh-lh-Mh- ;kstuk varxzr lgfj;k caxyk dk fuekZ.k ,oa uohuhdj.k&amp;¼1721½</t>
  </si>
  <si>
    <t>funs'kky; fo'ks"k ;ksX;tu] txiqj¼244½</t>
  </si>
  <si>
    <t>ftyk iquokZl¼336½</t>
  </si>
  <si>
    <t>fu%'kätuksa vH;fFkZ;ksa ds fy, vuqçfr ;kstuk¼1384½</t>
  </si>
  <si>
    <t>fu%'kätuksa ds fy, Lojkstxkj ,oa çf'k{k.k¼343½</t>
  </si>
  <si>
    <t>funs'kky;] fu%'kä tu¼1218½</t>
  </si>
  <si>
    <t>jktLFkku iquokZl laLFkku ds fy, Hkou¼1393½</t>
  </si>
  <si>
    <t>fodykaxrk vf/kfu;e ds varxZr O;fä;ksa fy, ;kstuk¼2212½</t>
  </si>
  <si>
    <t>fodykaxks dk fpUghdj.k¼366½</t>
  </si>
  <si>
    <t>fodykaxksa ds fy, [ksydwn dk;ZØe¼338½</t>
  </si>
  <si>
    <t>fodykaxksa ds fookg gsrq f'kfoj ¼367½</t>
  </si>
  <si>
    <t>foeafnr ekufld ihfMr cpksa ds fy, x`g¼2591½</t>
  </si>
  <si>
    <t>foeafnr ekufxd ihfMr efgykvksa ds fy, x`g¼2592½</t>
  </si>
  <si>
    <t>fo'ks"k ;ksX; O;fÙk;ksa ds fy, jsEi ,oa fy¶V vkfn dk fuekZ.k ¼2041½</t>
  </si>
  <si>
    <t>fo'okl ;kstuk¼334½</t>
  </si>
  <si>
    <t>laHkkxh; eq[;ky;ksa ij ekufld foeafnrksa gsrq iquokZl x`g1383½</t>
  </si>
  <si>
    <t xml:space="preserve"> 'kkjhfjd :i ls fodykax Nk=ksa dks Nk=o`fr¼335½</t>
  </si>
  <si>
    <t>fnO;ktu fo'ofo|ky;&amp;3101</t>
  </si>
  <si>
    <t>iqfyl foHkkx ds dkfeZdks dk dY;k.k¼2868½</t>
  </si>
  <si>
    <t>jktLFkku oDQ cksMZ ¼778½</t>
  </si>
  <si>
    <t>vuqçfr ;kstuk¼289½</t>
  </si>
  <si>
    <t>vuqlwfpr tkfr ;kstuk gsrq fo'ks"k dsUæh; lgk;rk¼292½</t>
  </si>
  <si>
    <t>vUrtkZrh; fookg gsrq çksRlkgu jkf'k ¼276½</t>
  </si>
  <si>
    <t>vU; fiNM+k oxksaZ ds fy, mrj Nk=o`fÙk¼2530½</t>
  </si>
  <si>
    <t>vU; fiNM+k oxZ vk;ksx dks vuqnku ¼2569½</t>
  </si>
  <si>
    <t>vEcsMdj ihV¼118½</t>
  </si>
  <si>
    <t>vfFkZd fiNMk oxZ ds fy, ;kstuk¼2042½</t>
  </si>
  <si>
    <t>bfUnjk xka/kh jk"Vªh; fu%'kärk isa'ku ;kstuk885½</t>
  </si>
  <si>
    <t>bfUnjk xka/kh jk"Vªh; o`)koLFkk isa'ku ;kstuk881½</t>
  </si>
  <si>
    <t>_.k ekQh ;kstuk¼2679½</t>
  </si>
  <si>
    <t>dkyh okbZ Hkhy es?kkoh Nk=k LdwVh ;kstuk¼2822½</t>
  </si>
  <si>
    <t>xfM+;k yqgkjksa gsrq lesfdr ifj;kstuk¼302½</t>
  </si>
  <si>
    <t>nsoukjk;.k ;kstuk¼969½</t>
  </si>
  <si>
    <t>ukxfjd vf/kdkjksa dk laj{k.k¼281½</t>
  </si>
  <si>
    <t>ukckMZ lgk;rk ls Nk=kokl Hkou ¼1060½</t>
  </si>
  <si>
    <t>i'kq ikydksa ds cPpksa ds fy, ;kstuk¼2453½</t>
  </si>
  <si>
    <t>jktLFkku vU; fiNM+k oxZ fou ,oa fodkl lgdkjh fuxe dks _.k ¼vkj-vks-ch-lh-,Q-Mh-lh-eh-½¼1289½</t>
  </si>
  <si>
    <t>foeqä] ?kqearq ,oa vnqZearq tkfr gsrq dY;k.k cksMZ ¼1953½</t>
  </si>
  <si>
    <t>foeqä] ?kqearq ,oa v/kZ?kqearq tkfr;ksa ds fy, ;kstuk¼2041½</t>
  </si>
  <si>
    <t>o`)kJeksa dk lapkyu¼1841½</t>
  </si>
  <si>
    <t>Lok/kkj x`gksa ds lapkyu gsrq lgk;rk¼2422½</t>
  </si>
  <si>
    <t>tu futh lgHkkfxrk ç.kkyh ds vUrxZr o`)koLFkk x`g¼363½</t>
  </si>
  <si>
    <t>Vªkalt.Mj leqnk; ds mRFkku gsrq&amp;2981</t>
  </si>
  <si>
    <t>cky dy ;k.k ;kstukvksa dk foLrkj ¼348½</t>
  </si>
  <si>
    <t>jktLFkku vuqlwfpr tkfr ,oa vuqlwfpr tu tkfr lgdkjh fuxe dks va'k iwath ¼303½</t>
  </si>
  <si>
    <t>ofj"B ukxfjd dY;k.k e.My ¼360½</t>
  </si>
  <si>
    <t>jktLFkku  jkT; vkfFkZd fiNM+k oxZ&amp;3102</t>
  </si>
  <si>
    <t>jktLFkku jkT; foiz dY;k.k cksMZ dks lgk;rkFkZ vuqnku&amp;3103</t>
  </si>
  <si>
    <t>ofj"B ukxfjd ds fy, jk"Vªh; dk;ZØe ;kstuk&amp;2823</t>
  </si>
  <si>
    <t>foHkkx ds vf/kdkfj;ksa rFkk deZpkfj;ksa dks izf'k{k.k&amp;1064</t>
  </si>
  <si>
    <t>lkekftd lqj{kk fuos'k izksRlkgu ;kstuk&amp;3052</t>
  </si>
  <si>
    <t>lwpuk ,oa tu lEidZ foHkkx] t;iqj¼128½</t>
  </si>
  <si>
    <t>i=dkj dY;k.k ;kstuk¼2846½</t>
  </si>
  <si>
    <t>dsaæh; foÙk vk;ksx }kjk vuq'kafer vuqnku es lapkfyr ;kstuk,a¼2929½</t>
  </si>
  <si>
    <t>lSfudksa ,oa muds ifjokjksa dks lgk;rk¼2884½</t>
  </si>
  <si>
    <t>dkycsfy;k uR; fo|ky; ¼1265½</t>
  </si>
  <si>
    <t>jktLFkkuh laL—fr ,oa Hkk"kk dk jktLFkkuh fQYeksa ds ek/;e ls lao/kZu¼2595½</t>
  </si>
  <si>
    <t>fofHkUu Hkk"kkvksa dh fQYeksa dh jktLFkku esa 'kwfVax gsrq lgk;rkFkZ vuqnku¼2735½</t>
  </si>
  <si>
    <t>vkink çcU/ku ,oa lgk;rk foHkkx ,oa ukxfjd lqj{kk] t;iqj¼126½</t>
  </si>
  <si>
    <t>,lMhvkj,Q ds vfrfjä vU; lgk;rk¼2847½</t>
  </si>
  <si>
    <t>vkesj fodkl ,oa çcU/k çkf/kdj.k] t;iqj¼100½</t>
  </si>
  <si>
    <t>vkesj fodkl ,oa çca/ku çkf/kdj.k dks egk;rkFkZ vuqnku¼2844½</t>
  </si>
  <si>
    <t>egkRek xka/kh tu&amp;Hkkxhnkjh fodkl ;kstuk¼2893½</t>
  </si>
  <si>
    <t>jhtuy jsfiM VªkaftV flLVe ¼fnYyh&amp;xq:xzke&amp;jsokMh&amp;vyoj d‚jhMksj ½¼2769½</t>
  </si>
  <si>
    <t>uxj fu;kstu foHkkx] t;iqj¼79½</t>
  </si>
  <si>
    <r>
      <t>;ksx% fnYyh eqEcbZ b.MLVªh;y d‚fjMksj ¼</t>
    </r>
    <r>
      <rPr>
        <b/>
        <sz val="14"/>
        <color theme="1"/>
        <rFont val="Calibri"/>
        <family val="2"/>
        <scheme val="minor"/>
      </rPr>
      <t>DMIC</t>
    </r>
    <r>
      <rPr>
        <b/>
        <sz val="14"/>
        <color theme="1"/>
        <rFont val="DevLys 010"/>
      </rPr>
      <t>½ -jaipur¼272½</t>
    </r>
  </si>
  <si>
    <t xml:space="preserve"> dSyk'k ekuljksoj ;k=k ;kstuk ¼2112½</t>
  </si>
  <si>
    <t>rhFkZ ;kf=;ksa gsrq lqfo/kkvksa dk fuekZ.k ¼401½</t>
  </si>
  <si>
    <t>U;kl }kjk lapkfyr eafnjksa ds mRFkku gsrq lgk;rk ¼2485½</t>
  </si>
  <si>
    <t>ofj"B ukxfjd rhFkZ ;k=k ;kstuk ¼2040½</t>
  </si>
  <si>
    <t>uxj fu;kstu¼272½</t>
  </si>
  <si>
    <t>ekLVj Iyku ,oa vU; ;kstuk;sa ¼1846½</t>
  </si>
  <si>
    <t>jk"Vªh; jkt/kkuh {ks=¼261½</t>
  </si>
  <si>
    <t>vyoj uxj lq/kkj U;kl dks dtZ ¼2692½</t>
  </si>
  <si>
    <t>t;iqj esVªks jsy ifj;kstuk Qst&amp;1&amp;ch¼2264½</t>
  </si>
  <si>
    <t>tks/kiqj fodkl çkf/kdj.k dks vuqnku¼1922½</t>
  </si>
  <si>
    <t>ukxfjd lqj{kk foHkkx] t;iqj¼276½</t>
  </si>
  <si>
    <t>ukxfjd lqj{kk¼1041½</t>
  </si>
  <si>
    <t>funs'kky; ukxfjd mì;u foHkkx] t;iqj¼249½</t>
  </si>
  <si>
    <t xml:space="preserve"> gokbZ ifê;ksa dk fuekZ.k¼719½</t>
  </si>
  <si>
    <t>{ks=h; ifjogu dk;kZy; esa dEI;wVjhdj.k¼1142½</t>
  </si>
  <si>
    <t>ifjogu Hkou ,oa Mªkbfoax Vªsd¼798½</t>
  </si>
  <si>
    <t>jktLFkku jkT; iFk ifjogu fuxe dks vuqnku¼1966½</t>
  </si>
  <si>
    <t>jktLFkku LVsV cl VfeZuy v‚FkksfjVh¼2341½</t>
  </si>
  <si>
    <t>iqjkrRo ,oa laxzgky; foHkkx] t;iqj¼185½</t>
  </si>
  <si>
    <t>iqjkrRo foKku¼826½</t>
  </si>
  <si>
    <t>Lekjd ,oa laxzkgy;¼2709½</t>
  </si>
  <si>
    <t>jktLFkku /kjksgj lja{k.k ,oa çksUufr çkf/kdj.k¼270½</t>
  </si>
  <si>
    <t>jktLFkku /kjksoj laj{k.k ,oa çksUufr çkf/kdj.k¼2253½</t>
  </si>
  <si>
    <t>ckf.kfT;d dj foHkkx] t;iqj¼69½</t>
  </si>
  <si>
    <t>euksjatu dj ds çfr LFkkuh; fudk;ksa dks jkT; foÙk vk;ksx dh flQkfj'kks ds varxZr vuqnku¼2921½</t>
  </si>
  <si>
    <t>vuqlwfpr tutkfr;ksa ds fy;s eq[;ea=h o`/ntu lEeku isa'ku ;kstuk¼2415½</t>
  </si>
  <si>
    <t>jktLFkku vU; fiNM+k oxZ for ,oa fodkl lgdkjh fuxe dks va'k iwath ¼vkj vks ch lh ,Q Mh eh lh816½</t>
  </si>
  <si>
    <t>lg;ksx ;kstuk¼290½</t>
  </si>
  <si>
    <t>lkekU; ç'kklu foHkkx] t;iqj¼39½</t>
  </si>
  <si>
    <t>dY;k.kdkjh ç;kstuks ds fy, lgk;rkFkZ vuqnku¼2925½</t>
  </si>
  <si>
    <t>chdkusj gkml çca/ku lfefr] ubZ fnYyh dks lgk;rkFkZ vuqnku¼2857½</t>
  </si>
  <si>
    <t>lkoZtfud m|kuksa dk j[k&amp;j[kko¼2914½</t>
  </si>
  <si>
    <t>dsaæh; for vk;ksx¼2764½</t>
  </si>
  <si>
    <t>dsaæh; for vk;ksx }kjk vuq'kaflr vuqnku ls lapkfyr ;kstuk,a¼2929½</t>
  </si>
  <si>
    <t>pqaxh iquHkZj.k vuqnku¼2760½</t>
  </si>
  <si>
    <t>t;iqj flVh VªkaliksVZ efoZlst fyfeVsM ds fy, Xykscy ,uok;jesaV QSlsfyVh ifj;kstuk¼2337½</t>
  </si>
  <si>
    <t>Vkmu gky fuekZ.k¼2765½</t>
  </si>
  <si>
    <t>jktLFkku ifjogu vk/kkjHkwr fodkl fuf/k¼1711½</t>
  </si>
  <si>
    <t>jktLFkku 'kgjh fodkl fuf/k ls lapkfyr ;kstuk,a¼2851½</t>
  </si>
  <si>
    <t>jktLFkku LVsV çksiVhZ VsDl cksMZ¼2056½</t>
  </si>
  <si>
    <t>fo'ks"k vuqnku¼2468½</t>
  </si>
  <si>
    <t>vVy ufodj.k ,oa 'kgjh ifjcu fe'ku ¼ve`r&amp;2376½</t>
  </si>
  <si>
    <t>xanh cLrh eqä Hkkjr ds fy, jktho vkokl ;kstuk¼1672½</t>
  </si>
  <si>
    <t>LekVZ feVh¼2329½</t>
  </si>
  <si>
    <t>lrr~ miHkksx vkSj mRiknu iSVuZ lqfuf'pr djuk</t>
  </si>
  <si>
    <t xml:space="preserve"> —f"k foi.ku foHkkx] t;iqj¼13½</t>
  </si>
  <si>
    <t>cs;jgkml baÝkLVªDpj Q.V ¼MCY;w-vkbZ-,Q-½ v.Mj ukckn os;jgkmflax Ldhe ¼,u-MCY;w-,l-½ 2013&amp;14 ds rgr _.k¼2730½</t>
  </si>
  <si>
    <t>jktLFkku jkT; HkaMkj O;oLFkk fuxe dks m/kkj¼2126½</t>
  </si>
  <si>
    <t>i;kZoj.k foHkkx] t;iqj¼67½</t>
  </si>
  <si>
    <t>i;kZoj.kh; f'k{kk ,oa tkx:drk dk;ZØe ¼727½</t>
  </si>
  <si>
    <t>flafpr {ks= fodkl foHkkx] b-xk-u-i-] chdkusj¼72½</t>
  </si>
  <si>
    <t>eaf.M;ksa esa lM+dksa dk fuekZ.k¼620½</t>
  </si>
  <si>
    <t>jktdh; okndj.k foHkkx] t;iqj&amp;145</t>
  </si>
  <si>
    <t>dksfoM&amp;19 ds n`f"Vxr odhyksa ds dY;k.k gsrq&amp;2976</t>
  </si>
  <si>
    <t>;ksx% jktdh; okndj.k foHkkx] t;iqj&amp;145</t>
  </si>
  <si>
    <t>vU; LosfPNd laLFkkvksa dks vuqnku@dkycsfy;k Mkal Ldwy ¼228½</t>
  </si>
  <si>
    <t>egkiqjW"kksa ds thou esa lEcaf/kr mRlo lekjksg] lEesyu&amp;2734</t>
  </si>
  <si>
    <t>;ksx% vU; LosfPNd laLFkkvksa dks vuqnku@dkycsfy;k Mkal Ldwy¼228½</t>
  </si>
  <si>
    <t>izkd`frd ,oa ekuo fufeZr vkink jkgr fuf/k&amp;3054</t>
  </si>
  <si>
    <t>vkesj fodkl ,oa çca/ku çkf/kdj.k ¼2980½</t>
  </si>
  <si>
    <r>
      <t>fnYyh eqEcbZ b.MLVªh;y d‚fjMksj ¼</t>
    </r>
    <r>
      <rPr>
        <b/>
        <sz val="14"/>
        <color theme="1"/>
        <rFont val="Calibri"/>
        <family val="2"/>
        <scheme val="minor"/>
      </rPr>
      <t>DMIC</t>
    </r>
    <r>
      <rPr>
        <b/>
        <sz val="14"/>
        <color theme="1"/>
        <rFont val="DevLys 010"/>
      </rPr>
      <t>½ jaipur¼272½</t>
    </r>
  </si>
  <si>
    <t>tokgj dyk dsUnz] t;iqj&amp;113</t>
  </si>
  <si>
    <t>tokgj dyk dsUnz t;iqj esa fuekZ.k dk;Z&amp;3033</t>
  </si>
  <si>
    <t>;ksx&amp;tokgj dyk dsUnz] t;iqj&amp;113</t>
  </si>
  <si>
    <t xml:space="preserve"> 'kgjh uohuhdj.k¼270½</t>
  </si>
  <si>
    <t>funs'kd xkSikyu] t;iqj &amp;267</t>
  </si>
  <si>
    <t>uanh'kkyk ;kstuk&amp;3007</t>
  </si>
  <si>
    <t>;ksx% funs'kd xkSikyu] t;iqj &amp;267</t>
  </si>
  <si>
    <t>cl LVs.M dk fuekZ.k@th.ksZ)kj&amp;2991</t>
  </si>
  <si>
    <t>Hkkjrh; yksd dyk e.My] mn;iqj&amp;200</t>
  </si>
  <si>
    <t>;ksx% Hkkjrh; yksd dyk e.My] mn;iqj&amp;200</t>
  </si>
  <si>
    <t>Hkkjrh; yksd dyk e.My mn;iqj esa fuekZ.k dk;Z &amp;3034</t>
  </si>
  <si>
    <t>jfoUnz eap] t;iqj&amp;191</t>
  </si>
  <si>
    <t>jfoUnz eap esa t;iqj fuekZ.k dk;Z&amp;3031</t>
  </si>
  <si>
    <t>;ksx% jfoUnz eap] t;iqj&amp;191</t>
  </si>
  <si>
    <t>jkLFkku oDQ ckSMZ] t;iqj&amp;229</t>
  </si>
  <si>
    <t>njxkgksa@dfczLrkuksa vkfn dk vk/kfudhdj.k @lqn~Mhdj.k@mUu;u&amp;2997</t>
  </si>
  <si>
    <t>;ksx% jkLFkku oDQ ckSMZ] t;iqj&amp;229</t>
  </si>
  <si>
    <t>jktLFkku lxhr ukVd vdkneh] tks/kiqj&amp;189</t>
  </si>
  <si>
    <t>jktLFkku lxhr ukVd vdkneh tks/kiqj esa fuekZ.k dk;Z&amp;3035</t>
  </si>
  <si>
    <t>;ksx%jktLFkku lxhr ukVd vdkneh] tks/kiqj&amp;189</t>
  </si>
  <si>
    <t>jktLFkku lLd`r vdkneh] t;iqj&amp;197</t>
  </si>
  <si>
    <t>;ksx&amp;jktLFkku lLd`r vdkneh] t;iqj&amp;197</t>
  </si>
  <si>
    <t>jktLFkku lLd`r vdkneh t;iqj esa fuekZ.k dk;Z&amp;3032</t>
  </si>
  <si>
    <t>LFkkuh; 'kgjh fudk;ksa esa lM~dks dh ozgn ejEer@lq/kkj@iqu#)kj¼2949½</t>
  </si>
  <si>
    <t>bZ&amp;osLV fj&amp;lkbZfdy ikdZ&amp;3078</t>
  </si>
  <si>
    <t xml:space="preserve"> tyok;q ifjorZu vkSj blds çHkkoksa ls fuiVus ds fy, rkRdkfyd dk;Zokgh djuk</t>
  </si>
  <si>
    <t>jkT; vkink ekspu fuf/k¼2574½</t>
  </si>
  <si>
    <t>jk"Vªh; vkink çcU/ku çkf/kdj.k dh lq–&lt;hdj.k ;kstuk¼2389½</t>
  </si>
  <si>
    <t>[kuu {ks=ksa esa i;kZoj.k çca/ku fuf/k ls lapkfyr ;kstuk,a¼2909½</t>
  </si>
  <si>
    <t>vU; ftyksa esa ck&lt;+ fu;U=.k dk;Z¼629½</t>
  </si>
  <si>
    <t>ukxfjd lqj{kk funs'kky; Hkou¼2724½</t>
  </si>
  <si>
    <t>LFkyh; ikfjfLFkdh&amp;ra=ksa dk laj{k.k vkSj iqu:)kj djuk vkSj buds lrr~ mi;ksx dks c&lt;+kok nsuk] ouksa dk lrr~ rjhds ls çca/ku djuk] e:LFky&amp;jks/kh mik; djuk] Hkwfe voØe.k dks jksduk vkSj çfrofrZr djuk vkSj tSo&amp;fofo/krk dh gkfu dks jksduk</t>
  </si>
  <si>
    <t xml:space="preserve"> jktLFkku iquokZl laLFkku¼382½</t>
  </si>
  <si>
    <t>vknZHkwfe laj{k.k ,oa çca/k¼2845½</t>
  </si>
  <si>
    <t>jktLFkku jkT; tSo fofo/krk cksMZ¼267½</t>
  </si>
  <si>
    <t>ou foHkkx] t;iqj¼65½</t>
  </si>
  <si>
    <t>vuqla/kku ,oa izf'k{k.k&amp;1467</t>
  </si>
  <si>
    <t>vU; vHk;kj.kksa dk vuj{k.k&amp;481</t>
  </si>
  <si>
    <t>vkdy cqM Qksfly ikdZ&amp;2537</t>
  </si>
  <si>
    <t>bfUnjk xka/kh ugj ifj;kstuk esa iquZo`{kkjksi.k&amp;2712</t>
  </si>
  <si>
    <t>,dhd`r ou laj{k.k ;kstuk&amp;474</t>
  </si>
  <si>
    <t>xax ugj o`{kkjksi.k&amp;488</t>
  </si>
  <si>
    <t>xksMkou ,oa pkjkxkg {ks= dk fodkl ,oa laj{k.k&amp;2539</t>
  </si>
  <si>
    <t>?kuk i{kh vHk;kj.; dk fodkl &amp;1242</t>
  </si>
  <si>
    <t>?kuk i{kh vHk;kj.; dk fodkl ¼xkso/kZu eksjh½&amp;482</t>
  </si>
  <si>
    <t>fpfM+;k?kjksa dk lq/kkj&amp;484</t>
  </si>
  <si>
    <t>tyok;q ifjorZu ,oa jsxLrku foLrkj dh jksdFkke&amp;1471</t>
  </si>
  <si>
    <t>twyhQyksjk mUewyu ,oa LFkkuh; iztkfr ds o`{kksa dk iquZo`{kkjksi.k&amp;2747</t>
  </si>
  <si>
    <t>ts-,Q-,e- dk lqn`&lt;+hdj.k&amp;1469</t>
  </si>
  <si>
    <t>ukckMZ ds ek/;e ls okfudhdj.k&amp;1470</t>
  </si>
  <si>
    <t>i{kh jkgr dsUnz&amp;1938</t>
  </si>
  <si>
    <t>ifji;ZVu xfrfof/k;ksa lfgr tSo fofo/krk laj{k.k&amp;473</t>
  </si>
  <si>
    <t>ifjHkzaf'kr ouksa dk iqujkjksi.k&amp;472</t>
  </si>
  <si>
    <t>i;kZoj.kh; okfudh @'kgjh okfudh&amp;491</t>
  </si>
  <si>
    <t>ikfjfLFkfrdh; i;ZVu dk fodkl&amp;1238</t>
  </si>
  <si>
    <t>izkstsDV ,fyQsaV&amp;2566</t>
  </si>
  <si>
    <t>izkstsDV ysQMZ&amp;2538</t>
  </si>
  <si>
    <t>QkeZ okfudh &amp;477</t>
  </si>
  <si>
    <t>cM+s ikS/kksa dh rS;kjh&amp;2540</t>
  </si>
  <si>
    <t>ck?k ifj;kstuk] j.kFkEHkkSj &amp;479</t>
  </si>
  <si>
    <t>ck?k ifj;kstuk] lfjLdk&amp;480</t>
  </si>
  <si>
    <t>ck;ksyksftdy ikdZ] chdkusj&amp;2347</t>
  </si>
  <si>
    <t>Hkk[kM+k ukaxy ugj o`{kkjksi.k&amp;487</t>
  </si>
  <si>
    <t>eqdUnk us'kuy ikdZ&amp;2306</t>
  </si>
  <si>
    <t>jktLFkku okfudh ,oa tSo fofo/krk ifj;kstuk&amp;f}rh;pj.k&amp;1077</t>
  </si>
  <si>
    <t>jkT; izfrdjkRed oujksi.k fuf/k&amp;2717</t>
  </si>
  <si>
    <t>jk"Vªh; e: m|ku dk fodkl&amp;483</t>
  </si>
  <si>
    <t>jk"Vªh; ouhdj.k dk;ZØe&amp;2305</t>
  </si>
  <si>
    <t>ou /ku ;kstuk&amp;2375</t>
  </si>
  <si>
    <t>ou@dSEik fuf/k ds fy, fofHkUu ifj;kstuk&amp;489</t>
  </si>
  <si>
    <t>okfudh lapkj rFkk Hkouksa dk vk/kqfudhdj.k iquthZohdj.k] uohuhdj.k ,oa mUu;u&amp;485</t>
  </si>
  <si>
    <t>l?ku lhek fu/kkZj.k dk;Z rFkk ou cUnkscLr&amp;471</t>
  </si>
  <si>
    <t>laoguh; fodkl d fy, egklkxjksa] leqnzksa vkSj leqnzh; lalk/kuksa dk laj{k.k djuk vkSj budk la/kkj.h; rjhda ls mi;ksx djuk</t>
  </si>
  <si>
    <t>eRL; foHkkx] t;iqj&amp;31</t>
  </si>
  <si>
    <t>iz/kkuea=h eRL; lEin ;kstuk&amp;3008</t>
  </si>
  <si>
    <t>;ksx% eRL; foHkkx] t;iqj&amp;31</t>
  </si>
  <si>
    <t>;ksx% laoguh; fodkl d fy, egklkxjksa] leqnzksa vkSj leqnzh; lalk/kuksa dk laj{k.k djuk vkSj budk la/kkj.h; rjhda ls mi;ksx djuk</t>
  </si>
  <si>
    <t>izkd`frd vuqHko dsaUnz&amp;3084</t>
  </si>
  <si>
    <t>cksVuhdy xkMZu&amp;3083</t>
  </si>
  <si>
    <t>jktLFkku okfudh ,oa tSo&amp; fofo/krk fodkl ifj;kstuk¼vkj-,Q-ch-Mh-ih-½&amp;3000</t>
  </si>
  <si>
    <t>jktLFkku jkT; ou fodkl fuxe fyfeVsM&amp;3015</t>
  </si>
  <si>
    <t>okbZYM ykbZQ jsLd;w laVj&amp;3082</t>
  </si>
  <si>
    <t>lkaHkjysd eSuaasteaasV izkstsDV&amp;3085</t>
  </si>
  <si>
    <t xml:space="preserve">laoguh; fodkl ds fy, 'kkafriw.kZ vkSj lekos'kh lkslkbfV;ksa dks c&lt;+kok nsuk] lHkh dks U;k; miyC/k djkuk rFkk lHkh Lrjksa ij dkjxj] tokcnsg vksj lekos'kh laLFkkvks dk fuekZ.k djuk </t>
  </si>
  <si>
    <t>vfHk;kstu foHkkx] t;iqj¼106½</t>
  </si>
  <si>
    <t>vfHk;kstu Hkou¼790½</t>
  </si>
  <si>
    <t>gt gkml dk fuekZ.k¼1488½</t>
  </si>
  <si>
    <t>vk;kstuk ¼tu 'kfä½ foHkkx] t;iqj¼38½</t>
  </si>
  <si>
    <t>funs'kd] vk;kstuk ¼tu'kfä½ foHkkx¼1098½</t>
  </si>
  <si>
    <t>ekuo lalk/ku fodkl gsrq laLFkkxr çf'k{k.k 673½</t>
  </si>
  <si>
    <t>,l-th-,l-okbZ] xzkeh.k fodkl ,oa iapk;rh jkt foHkkx¼217½</t>
  </si>
  <si>
    <t>bfUnjk xka/kh iapk;rh jkt ,oa xzkeh.k fodkl laLFkku¼1316½</t>
  </si>
  <si>
    <t>tsy Hkou ¼786½</t>
  </si>
  <si>
    <t>tsyksa esa ohfM;ks dkaÝsflax lqfo/kk¼2263½</t>
  </si>
  <si>
    <t>jktLFkku yksd lsok xkjaVh ;kstuk¼2853½</t>
  </si>
  <si>
    <t>eq[;ea=h lykgdkj ifj"kn] jktLFkku¼2259½</t>
  </si>
  <si>
    <t>jkT; vk;kstuk ra=/28½</t>
  </si>
  <si>
    <t>lfpoky; deZpkfj;ksa gsrq uokpkj¼2854½</t>
  </si>
  <si>
    <t>dks"k ,oa ys[kk foHkkx] t;iqj¼116½</t>
  </si>
  <si>
    <t>fe'ku eksM çkstsDV ds vUrxZr dks.kky;ksa dk dEI;wVjh dj.k¼46½</t>
  </si>
  <si>
    <t>[kk|] ukxfjd vkiwfrZ ,oa miHkksäk ekeykr] t;iqj¼9½</t>
  </si>
  <si>
    <t>miHkksäk tkx:drk dk;ZØe¼1408½</t>
  </si>
  <si>
    <t>miHkksäk ekeykr foHkkx¼2156½</t>
  </si>
  <si>
    <t>miHkksäk laj{k.k eap¼750½</t>
  </si>
  <si>
    <t>Hkkj ,oa eki dk fofu;e¼754½</t>
  </si>
  <si>
    <t>jkT; vk;ksx ,oa ftyk eap miHkksäk laj{k.k dk vk/kqfudhdj.k ¼756½</t>
  </si>
  <si>
    <t>jkT; miHkksäk lgk;</t>
  </si>
  <si>
    <t>[kfut dk;kZy; Hkou ¼1364½</t>
  </si>
  <si>
    <t>x`g ¼xzqi 2½ foHkkx] lfpoky; ¼206½</t>
  </si>
  <si>
    <t>vkinkvksa ls ihfM+r O;fä;ksa dks egk;rk¼2019½]</t>
  </si>
  <si>
    <t>iqfyl fgjklr esa ihfM+rksa dh lgk;rk¼2918½</t>
  </si>
  <si>
    <t>uxjh; fodkl ,oa vkoklu foHkkx] t;iqjk85½</t>
  </si>
  <si>
    <t>jktLFkku fj;y ,LVsV ¼fofu;eu ,oa fodkl½¼2896½</t>
  </si>
  <si>
    <t>ftyk Lrjh; iku vkf/kdkfjrk ,oa ftyk cky laj{k.k bdkbZ¼2052½</t>
  </si>
  <si>
    <t>cky vf/kdkj laj{k.k vk;ksx¼978½</t>
  </si>
  <si>
    <t>cky vkf/kdkfjrk foHkkx dk funsZ'ku ,oa ç'kklu¼2051½</t>
  </si>
  <si>
    <t>fu%'ku isa'ku/kkjh dks Lo;a ds O;olk; gsrq çksRlkgu ¼347½</t>
  </si>
  <si>
    <t>fu%'kätuksa dk Rofjr fodkl¼2587½</t>
  </si>
  <si>
    <t>ekufld foeafnr efgyk ,oa cky x`g Hkou¼1227½</t>
  </si>
  <si>
    <t>dk;kZy; Hkouksa dk j[k&amp; j[kko¼2898½</t>
  </si>
  <si>
    <t>funs'kky; xksikyu dk Hkou fuekZ.k¼2262½</t>
  </si>
  <si>
    <t>bfnjk xka/kh iapk;rh ,oa xzkeh.k fodkl laLFkku¼2873½</t>
  </si>
  <si>
    <t>xzke iapk;rksa dks dj olwyh dh ,ot esa vuqnku ¼2874½</t>
  </si>
  <si>
    <t>ftyk ifj"kn iapk;r lfefr ds Hkou fuekZ.k gsrq¼2911½</t>
  </si>
  <si>
    <t>ftyk ifj"knksa dk lEFkkiu O;;¼2910½</t>
  </si>
  <si>
    <t>iapk;rh jkt us eq[;ky; Hkou dk foLrkj ,oa lkt&amp;lttk¼542½</t>
  </si>
  <si>
    <t>jk"Vªh; xzke Lojkt vfHk;ku ¼vkj-th-,e-,-½¼2584½</t>
  </si>
  <si>
    <t>gs.Miai fefL=;ksa ,oa fQVlZ ds fy;s vuqnku¼2876½</t>
  </si>
  <si>
    <t>i'kqfpfdRlk ifj"kn%52½</t>
  </si>
  <si>
    <t>iqfyl vk/kqfudhdj.k ds varxZr vkijkf/kd Hkk"kk¼14½</t>
  </si>
  <si>
    <t>iqfyl vk/kqfudhdj.k ;kstuk ds vUrxZr fufHkZr gksus okys iqfyl Hkou ¼788½</t>
  </si>
  <si>
    <t>iqfyl Hkou ¼787½</t>
  </si>
  <si>
    <t>iqfyl ls dEI;qVjjkbtslu ¼1753½</t>
  </si>
  <si>
    <t>iqfyl fjgk;'kh Hkou ¼18½</t>
  </si>
  <si>
    <t>lkekU; iqfyl ¼forarq½ dk vk/kqfudhdj.k ¼1231½</t>
  </si>
  <si>
    <t>lkekU; iqfyl dk vk/kqfudhdj.k ¼16½</t>
  </si>
  <si>
    <t>LVwMsaV iqfyl dsMsV ¼2713½</t>
  </si>
  <si>
    <t>isa'ku ,oa isa'kulZ osyQs;j foHkkx] t;iqj¼115½</t>
  </si>
  <si>
    <t>isa'ku foHkkx Hkou ¼1154½</t>
  </si>
  <si>
    <t>çkstsDV eks fuVfjax ;wfuV] t;iqj66½</t>
  </si>
  <si>
    <t>cká lgk;rk çkIr ifj;kstukvksa ds fy, ifj;kstuk e‚fuVfjax bdkbZ1029½</t>
  </si>
  <si>
    <t>jk"Vªh; Hkw&amp;vfHkys[k vk/kqfudhdj.k dk;ZØe ¼4½</t>
  </si>
  <si>
    <t>Hkz"Vkpkj fujks/kd C;wjks] t;iqj¼104½</t>
  </si>
  <si>
    <t>iqfyl vk/kqfudhdj.k ds rgr Hkz"Vkpkj fujks/kd C;wjks¼2503½</t>
  </si>
  <si>
    <t>^Hkz"Vkpkj fujks/kd C;wjks dk vk/kqfudhdj.k¼2387½</t>
  </si>
  <si>
    <t xml:space="preserve"> efgyk vf/kdkfjrk foHkkx] t;iqj¼56½</t>
  </si>
  <si>
    <t xml:space="preserve"> dk;kZy; Hkouksa dk jl &amp; j[kk;¼2898½</t>
  </si>
  <si>
    <t xml:space="preserve"> ekuokf/kdkj vk;ksx] t;iqj¼120½</t>
  </si>
  <si>
    <t xml:space="preserve"> jkT; ekuo vf/kdkj vk;ksx dks vuqnku¼2871½</t>
  </si>
  <si>
    <t xml:space="preserve"> eqæ.k ,oa ys[ku lkexzh foHkkx] t;iqj¼136½</t>
  </si>
  <si>
    <t xml:space="preserve"> ewY;kadu laxBu] t;iqj¼37½</t>
  </si>
  <si>
    <t>ewY;kadu laxBu ¼749½</t>
  </si>
  <si>
    <t xml:space="preserve"> jktLFkku yksd lsok vk;ksx] vtesj¼53½</t>
  </si>
  <si>
    <t>jktdh; eqæ.kky;¼1294½</t>
  </si>
  <si>
    <t>jktLFkku yksd lsok vk;ksx Hkou¼1155½</t>
  </si>
  <si>
    <t xml:space="preserve"> jktLFkku oDQ cksMZ] t;iqj¼229½</t>
  </si>
  <si>
    <t xml:space="preserve"> jktLFkku oDQ fodkl ifj"kn~¼ 1766½</t>
  </si>
  <si>
    <t xml:space="preserve"> jktLFkku fof/k lsok çkf/kdj.k] t;iqj¼211½</t>
  </si>
  <si>
    <t>ihfM+r çfrdj ;kstuk¼2841½</t>
  </si>
  <si>
    <t>lkekU; Hkou ¼jktLFkku jkT; fof/kd lsok çkf/kdj.k½¼2561½</t>
  </si>
  <si>
    <t>jktLo vuqla/kku ,oa çf'k{k.k laLFkku] vtesj¼47½</t>
  </si>
  <si>
    <t>jktLo vuqla/kku ,oa çf'k{k.k laLFkku Hkou ¼1296½</t>
  </si>
  <si>
    <t>jktLo e.My] vtesj¼60½</t>
  </si>
  <si>
    <t>mi[k.M vf/kdkfj;ksa ,oa rglhynkjksa ds fy, vkoklh; Hkou1376½</t>
  </si>
  <si>
    <t>xzkenku cksMZ dks egk;rkFkZ vuqnku¼2913½</t>
  </si>
  <si>
    <t>jktLo vnkyr fuxjkuh ç.kkyh¼2483½</t>
  </si>
  <si>
    <t>jkT; jktLo vklwpuk funs'kky;] t;iqj¼81½</t>
  </si>
  <si>
    <t>jkT; jktLo vklwpuk foHkkx eke¼1183½</t>
  </si>
  <si>
    <t>jkT; lwpuk vk;ksx] t;iqj¼57½</t>
  </si>
  <si>
    <t>jkT;iky lfpoky;] t;iqj¼123½</t>
  </si>
  <si>
    <t>jktHkou&amp;iwathxr iFk¼799½</t>
  </si>
  <si>
    <t>iapk;rhjkt laLFkkuks esa LFkkukUrfjr deZpkfj;ksa dk laLFkkiu O;;¼2891½</t>
  </si>
  <si>
    <t>miHkksäk dY;k.k fuf/k ls lapkfyr ;kstuk,a¼2828½</t>
  </si>
  <si>
    <t>xqje ,.M efoZxst VS'e usVodZ ¼GSTN½¼2821½</t>
  </si>
  <si>
    <t>fof/k ¼jktLFkku mPp U;k;ky; flfoy vkSj lslUl U;k;ky;] O;ogkj rFkk vfrfjä O;ogkj¼142½</t>
  </si>
  <si>
    <t>vU; U;kf;d Hkou¼1666½</t>
  </si>
  <si>
    <t>dsaæh; for vk;ksx }kjk vuq'kafxr vuqnku ls xapkfyr ;kstuk,a¼2929</t>
  </si>
  <si>
    <t>xzkeh.k U;k;ky;¼1037½</t>
  </si>
  <si>
    <t>uohu ç'kklfud Hkou¼2575½</t>
  </si>
  <si>
    <t>jftLVªkj tujy] jktLFkku mPpU;k;ky;] tks/kiqj¼2451½</t>
  </si>
  <si>
    <t>jktLFkku mPpU;k;ky; Hkou¼1156½</t>
  </si>
  <si>
    <t>jktLFkku mPpU;k;ky;] tks/kiqj ds fy, uohu Hkou fuekZ.k¼1664½</t>
  </si>
  <si>
    <t>jktLFkku jkT; U;kf;d vdkneh] tks/kiqj ds fy, Hkou fuekZ.k¼1665½</t>
  </si>
  <si>
    <t>iqfyl vk/kqfudhdj.k ik=rk ds varxZr fufeZr gksus okyh jkT; fof/k foKku ç;ksx'kkyk¼2334½</t>
  </si>
  <si>
    <t>usg: lgdkj Hkou dk vuqj{k.k] ty lja{k.k ,oa dsUæh; 'khryu ç.kkyh¼1870½</t>
  </si>
  <si>
    <t>lwpuk dsUæ ,oa dk;kZy; Hkou¼275½</t>
  </si>
  <si>
    <t>vkj ,e MCyw , ,u 'ksrht ¼gksjhtksUVy½¼1423½</t>
  </si>
  <si>
    <t>bZ&amp;lapkj¼1034½</t>
  </si>
  <si>
    <t xml:space="preserve"> dek.M vkSj daVªksy lsaVj ¼2383½</t>
  </si>
  <si>
    <t>thvkbZl¼2201½</t>
  </si>
  <si>
    <t>cSd,aM ij ,d uohu ifj;kstuk ¼2144½</t>
  </si>
  <si>
    <t>Cy‚d Lrj ij fofM;ks d‚UÝsal¼2105½</t>
  </si>
  <si>
    <t>eq[;ea=h lwpuk ç.kkyh¼1428½</t>
  </si>
  <si>
    <t>;w- vkbZ- Vh- ifj;kstuk¼1368½</t>
  </si>
  <si>
    <t>jkt laidZ ¼2202½</t>
  </si>
  <si>
    <t>jktusV¼2227½</t>
  </si>
  <si>
    <t>okbZ&amp;QkbZ g‚V Li‚V¼2106½</t>
  </si>
  <si>
    <t xml:space="preserve"> fodkl dsUæ¼2203½</t>
  </si>
  <si>
    <t xml:space="preserve"> csclkbj dk fodkl ,oa vuqj{k.k¼1427½</t>
  </si>
  <si>
    <t>lwpuk çkS|ksfxdh vkSj lapkj foHkkx &amp; eq[;ky;/47½</t>
  </si>
  <si>
    <t>lwpuk çkS|ksfxdh vkSj lapkj foHkkx&amp;ftyk dk;kZy;¼1367½</t>
  </si>
  <si>
    <t xml:space="preserve"> lwpuk çkS|ksfxdh uhfr¼1274½</t>
  </si>
  <si>
    <t>lksf'k;y fefM;k ,fLVchVh¼2751½</t>
  </si>
  <si>
    <t xml:space="preserve"> lSfud dY;k.k foHkkx] t;iqj¼61½</t>
  </si>
  <si>
    <t>lSfud foJke x`gksa dk fuekZ.k¼987½</t>
  </si>
  <si>
    <t>jkT; eQkbZ deZpkjh vk;ksx dks vuqnku¼2850½</t>
  </si>
  <si>
    <t>gfj'paæ ekFkqj jktLFkku yksd ç'kklu laLFkku] t;iqj¼127½</t>
  </si>
  <si>
    <t>lsaVj Q‚j xqM xousZl] ,p-lh-,e jhik] t; iqj¼31½</t>
  </si>
  <si>
    <t>gfj'kpaæ ekFkqj jktLFkku yksd ç'kklu laLFkku ¼2894½</t>
  </si>
  <si>
    <t>gfj'kpUæ ekFkqj] jktLFkku yksd ç'kklu laLFkku] t;iqj esa fuekZ.k dk;Z805½</t>
  </si>
  <si>
    <t>gksexkMZl] t;iqj¼102½</t>
  </si>
  <si>
    <t xml:space="preserve"> x`g j{kk ,oa ukxfjd lqj{kk Hkou¼1102½</t>
  </si>
  <si>
    <t xml:space="preserve"> iqfyl vk/kqfudhdj.k ;kstuk ds varxZr 'kgjh x`g j{kk¼2152½</t>
  </si>
  <si>
    <t>lhek lqj{kk¼804½</t>
  </si>
  <si>
    <t xml:space="preserve"> 'kgjh lqj{kk¼32½</t>
  </si>
  <si>
    <t>vkfZFkZd ,oa lkaf[;dh foHkkx] t;iqj&amp;62</t>
  </si>
  <si>
    <t>jktho xka/kh ;qok dksj&amp;2996</t>
  </si>
  <si>
    <t>;ksx% vkfZFkZd ,oa lkaf[;dh foHkkx] t;iqj&amp;62</t>
  </si>
  <si>
    <t>,l-ih-,Q-,e- ,oa ih-,e-;w- foRr Hkou t;iqj&amp;288</t>
  </si>
  <si>
    <t>ifCyd QkbusfU'k;y esustesaV ,.M VsªfuZx bULVhV;wV&amp;3045</t>
  </si>
  <si>
    <t>;ksx% ,l-ih-,Q-,e- ,oa ih-,e-;w- foRr Hkou t;iqj&amp;288</t>
  </si>
  <si>
    <t>jktLFkku jkT; lsok iznk; okjWj :e&amp;3030</t>
  </si>
  <si>
    <t>lEçs"k.k@cky x`g Hkou¼986½</t>
  </si>
  <si>
    <t>fuokZpu vk;ksx] t;iqj&amp;131</t>
  </si>
  <si>
    <t>bZ-oh-,e- os;j gkml fuekZ.k&amp;3002</t>
  </si>
  <si>
    <t>;ksx&amp; fuokZpu vk;ksx] t;iqj&amp;131</t>
  </si>
  <si>
    <t>jktLFkku foRrh; lsok forj.k fyfeVsM&amp;300</t>
  </si>
  <si>
    <t>jktLFkku Qkbusaf'k;y lfoZlst fMyhojh&amp;3049</t>
  </si>
  <si>
    <t>;ksx% jktLFkku foRrh; lsok forj.k fyfeVsM&amp;300</t>
  </si>
  <si>
    <t>thou nq?kZVuk chek ;kstuk&amp;3069</t>
  </si>
  <si>
    <t>HkwçcU/k foHkkx ds Hkouksa dk fuekZ.k¼1785½</t>
  </si>
  <si>
    <t>jktLFkku jkT; lwpuk vk;ksx&amp;2998</t>
  </si>
  <si>
    <t>bZ v‚fQl ¼2228½</t>
  </si>
  <si>
    <t xml:space="preserve"> tu lqpuk iksVZy¼2752½</t>
  </si>
  <si>
    <t>MkVk lsaVj vksj usVoFkZ lapkyu lsaVj ¼uksd½¼2277½</t>
  </si>
  <si>
    <r>
      <t xml:space="preserve">lsaVj vkWQ ,Dlhysal QkWj jsosU;w ,.M ,ukfyfll </t>
    </r>
    <r>
      <rPr>
        <b/>
        <sz val="14"/>
        <color theme="1"/>
        <rFont val="Calibri"/>
        <family val="2"/>
        <scheme val="minor"/>
      </rPr>
      <t>(CoERAA)</t>
    </r>
    <r>
      <rPr>
        <b/>
        <sz val="14"/>
        <color theme="1"/>
        <rFont val="DevLys 010"/>
      </rPr>
      <t xml:space="preserve"> ] jktLFku] t;iqj&amp;297</t>
    </r>
  </si>
  <si>
    <t>jktLo vuqla/kku ,oa fo'ys"k.k&amp;2993</t>
  </si>
  <si>
    <t>dk;kZUo;u ds mik;ksa dk lq–&lt;+hdj.k djuk vkSj laoghu fodkl ds fy, oSf'od Hkkxhnkjh dk iqu#)kj</t>
  </si>
  <si>
    <t>vkfFkZd ,oa lkaf[;dh foHkkx] t;iqj ¼62½</t>
  </si>
  <si>
    <t>tux.kuk] 2021¼2757½</t>
  </si>
  <si>
    <t>funs'kky;] vkfFkZd ,oa lkaf[;dh ¼748½</t>
  </si>
  <si>
    <t>Qly {ks= ,oa mRiknu ds vuqeku gsrq lkef;d lwpuk ;kstuk ¼Vh vkj ,l½818½</t>
  </si>
  <si>
    <t>Qly lkaf[;dh lq/kkj¼419½</t>
  </si>
  <si>
    <t>Hkkjrh; lqnjfndj.k lkaf[;dh ifj;kstuk¼1271½</t>
  </si>
  <si>
    <t>jktLFkku tu vk/kkj ;kstuk¼2750½</t>
  </si>
  <si>
    <t>jk"Vªh; çfrnFkZ losZ{k.k laxVu ¼746½</t>
  </si>
  <si>
    <t>fu;kZr lao/kZu gsrq d‚ji; Q.M¼2783½</t>
  </si>
  <si>
    <t>fu;kZr lao/kZu &amp; fu;kZr iqjk Hkkj ,oa çf'k{k.k dk;ZØe¼79½</t>
  </si>
  <si>
    <t>jktLFkku fu;kZr lao/kZu ifjiFk¼2741½</t>
  </si>
  <si>
    <t>jktLFkku fu;kZr lao/kZu leUo; ifj"kn¼2742½</t>
  </si>
  <si>
    <t>,l-ih-,Q-,e- ,oa ih-,e-;w- foÙk Hkou t;iqj¼288½</t>
  </si>
  <si>
    <t>,e-ih-,Q-,e] ifj;kstuk¼2450½</t>
  </si>
  <si>
    <t>dkfeZd foHkkx ¼'kklu lfpoky;] jkT; vk;kstuk e'khujh] jktLFkku vk;kstuk cksMZ lfgr½] t;iqj</t>
  </si>
  <si>
    <t>chl lw=h dk;ZØe¼1030½</t>
  </si>
  <si>
    <t xml:space="preserve"> dks"kkxkj laLFkkiu¼1145½</t>
  </si>
  <si>
    <t>funs'kd] dks"k ,oa ys[kk foHkkx ds fy, Hkou¼801½</t>
  </si>
  <si>
    <t>iath;u ,oa eqækad foHkkx] vtesj¼92½</t>
  </si>
  <si>
    <t>eqækad ,oa iath;u Hkou ¼791½</t>
  </si>
  <si>
    <t>LVkEi rFkk iathdj.k¼1868½</t>
  </si>
  <si>
    <t>okf.kfT;d dj foHkkx Hkou¼794½</t>
  </si>
  <si>
    <t>foKku ,oa çkS|ksfxdh foHkkx] t;iqj¼82½</t>
  </si>
  <si>
    <t>vuqla/kku ,oa fodkl¼1443½</t>
  </si>
  <si>
    <t>m|ferk fodkl¼1440½</t>
  </si>
  <si>
    <t>,dL; vf/kdkj lwpuk çdks"B¼1441½</t>
  </si>
  <si>
    <t>tSo çkS|ksfxdh¼1439½</t>
  </si>
  <si>
    <t xml:space="preserve"> çca/k lwpuk rU=¼1442½</t>
  </si>
  <si>
    <t xml:space="preserve"> jkT; lwnwj laosnu vuqç;ksx dsUæ¼1436½</t>
  </si>
  <si>
    <t>foKku ,oa çkS|ksfxdh ¼720½</t>
  </si>
  <si>
    <t>foKku ,oa çkS|ksfxdh ds fy, fuekZ.k dk;Z¼1675½</t>
  </si>
  <si>
    <t>foKku ,oa lekt¼1437½</t>
  </si>
  <si>
    <t xml:space="preserve"> foKku dk lEçs"k.k ,oa lkoZtfudhdj.k¼1438½</t>
  </si>
  <si>
    <t>fofuos'k lao/kZu C;wjks ¼ch- vkbZ- ih-½] t;iqj¼180½</t>
  </si>
  <si>
    <t>C;wjks v‚Q bUosLVesUV çeks'ku ¼ch-vkbZ-ih½</t>
  </si>
  <si>
    <t xml:space="preserve">                                                              </t>
  </si>
  <si>
    <t>LoSfPNd {ks=p fodkl dsUnz&amp;3095</t>
  </si>
  <si>
    <t xml:space="preserve"> 'kgjksa vkSj ekuo cfLr;ksa dks lekos'kh] lqjf{kr] leqRFkku'khy vkSj la/kkj.kh; cukuk</t>
  </si>
  <si>
    <t>Lok;Ùk'kklh lLFkkvksa rFkk LosfNd laxBuksa dks lgk;rk ¼115½</t>
  </si>
  <si>
    <t>vkcdkjh foHkkx] mn;iqj ¼66½</t>
  </si>
  <si>
    <t>jkT; vkcdkjh Hkou ¼752½</t>
  </si>
  <si>
    <t xml:space="preserve">vk; O;;d vuqeku o"kZ 2020&amp;21 ls 2022&amp;23 esa fofHkUu lrr fodkl y{;ksa ds lEcUèk esa fd;s x, çkoèkku </t>
  </si>
  <si>
    <t xml:space="preserve"> ftyk ifj"kn @ ftyk Lrjh; iapk;rksa dks lgk;rk¼1446½</t>
  </si>
  <si>
    <t>xkfg;k yqgkjksa dks dPps eky ds Ø; gsrq egk;rk¼300½</t>
  </si>
  <si>
    <t>lMd nq?kZVuk] çk—frd nq?kZVuk@vkink] i'kq nq?kZVuk bR;kfn gsrq eq[;ea=h lgk;rk dks"k ;s ekQZr lgk;rk¼2320½</t>
  </si>
  <si>
    <t>lw{e flapkbZ ds fy;s mRd`"Vrk dsUnz¼3071½</t>
  </si>
  <si>
    <t xml:space="preserve"> ckxokuh Qlyksa dk çn'kZu¼1413½</t>
  </si>
  <si>
    <t>vkxsZfud QkfeZx gsrq lgk;rk&amp;3099</t>
  </si>
  <si>
    <t>fdlku lsok dsUæ de xzke Kku dsUæ ds fy, fuekZ.k¼1671½</t>
  </si>
  <si>
    <t>—f"k foLrkj lsok,a ¼411½</t>
  </si>
  <si>
    <t>dsaæh; foÙk vk;ksx }kjk vuq'kakflr vuqnku ls lapkfyr ;kstuk,a¼2929½</t>
  </si>
  <si>
    <t>bUVhxzsVsM eSustesUV v‚Q ifCyd fMLVªhC;w'ku flLVe ¼vkbZ-,e-ih-Mh-,l-½¼2732½</t>
  </si>
  <si>
    <t>i'kq/ku uLy lq/kkj ;kstuk¼1955½</t>
  </si>
  <si>
    <t>ftyk [ksy d‚EiysDl ¼4½</t>
  </si>
  <si>
    <t>vkj-vkbZ-Mh-,Q- ds vUrxZr ukckMZ }kjk foÙk iksf"kr lkeqnkf;d LokLF; dsUæksa dk fuekZ.k ¼85%15½¼1882½</t>
  </si>
  <si>
    <t>{ks=h; vkSj ftyk laLFkkiu 827½</t>
  </si>
  <si>
    <t>QkesZlh fMIyksek dkslZ¼163½</t>
  </si>
  <si>
    <r>
      <t>jktLFkku esfMdy ,tqds'ku ¼</t>
    </r>
    <r>
      <rPr>
        <sz val="14"/>
        <color theme="1"/>
        <rFont val="Calibri"/>
        <family val="2"/>
        <scheme val="minor"/>
      </rPr>
      <t>Raj</t>
    </r>
    <r>
      <rPr>
        <sz val="11"/>
        <color theme="1"/>
        <rFont val="Calibri"/>
        <family val="2"/>
        <scheme val="minor"/>
      </rPr>
      <t>ME</t>
    </r>
    <r>
      <rPr>
        <sz val="14"/>
        <color theme="1"/>
        <rFont val="DevLys 010"/>
      </rPr>
      <t>S½ dks egk;rk vuqnku¼2521½</t>
    </r>
  </si>
  <si>
    <t>1-f'k'kq x`g @ Øsp dk lapkyu¼2543½</t>
  </si>
  <si>
    <t>1-jktLFkku ljdkj LokLF; ;kstuk 2021¼2933½</t>
  </si>
  <si>
    <r>
      <t>jk"Vªh; 'kgjh LokLF; fe'ku ¼</t>
    </r>
    <r>
      <rPr>
        <sz val="14"/>
        <color theme="1"/>
        <rFont val="Calibri"/>
        <family val="2"/>
        <scheme val="minor"/>
      </rPr>
      <t>NUHM</t>
    </r>
    <r>
      <rPr>
        <sz val="14"/>
        <color theme="1"/>
        <rFont val="DevLys 010"/>
      </rPr>
      <t>½%2209½</t>
    </r>
  </si>
  <si>
    <t>f'k{k.k laLFkkvksa dks lgk;Rkk¼2955½</t>
  </si>
  <si>
    <t xml:space="preserve">VlZjh dSlj ds;j lsaVj¼2607½ </t>
  </si>
  <si>
    <t>vU; laLFkkvksa dks 'kks/k gsrq lgk;rk73091</t>
  </si>
  <si>
    <t>QwM Øk¶V bUlfVB~;wV dks lgk;rkFkZ vuqnku¼2897½</t>
  </si>
  <si>
    <t>fo/kok @  ifjR;kxrk gsrq eq[;ea=h lacy ;kstuk¼1771½</t>
  </si>
  <si>
    <t>lSfud Ldwy &gt;qu&gt;quw¼2655½</t>
  </si>
  <si>
    <t>lSfud Ldwyksa ds Nk=ksa ds fy, Nk=o`fr¼2459½</t>
  </si>
  <si>
    <t>jktLFkku i'kq fufdRlk ,oa i'kq foKku fo'ofo|ky;] chdkusj¼1004½</t>
  </si>
  <si>
    <t>jk-x-i-i- fuxe dh cxksa esa eq¶r@ fj;k;rh ;k=kvksa dh jkf'k dk iquHkZj.k¼2601½</t>
  </si>
  <si>
    <t xml:space="preserve"> 'kkjhfjd ,oa ;kSu fglk ls ihfM+r efgyk dk iquokZl¼2745½</t>
  </si>
  <si>
    <r>
      <t>bafnjk xka/kh ekr`Ro iks"k.k ;kstuk ¼</t>
    </r>
    <r>
      <rPr>
        <sz val="14"/>
        <color theme="1"/>
        <rFont val="Calibri"/>
        <family val="2"/>
        <scheme val="minor"/>
      </rPr>
      <t>ICDS</t>
    </r>
    <r>
      <rPr>
        <sz val="14"/>
        <color theme="1"/>
        <rFont val="DevLys 010"/>
      </rPr>
      <t>½¼2856½</t>
    </r>
  </si>
  <si>
    <r>
      <t>vkbZ-th-,u-ih- LVst&amp;</t>
    </r>
    <r>
      <rPr>
        <sz val="14"/>
        <color theme="1"/>
        <rFont val="Calibri"/>
        <family val="2"/>
        <scheme val="minor"/>
      </rPr>
      <t>||</t>
    </r>
    <r>
      <rPr>
        <sz val="14"/>
        <color theme="1"/>
        <rFont val="DevLys 010"/>
      </rPr>
      <t xml:space="preserve"> esa ugjksa dk vk/kqfudhdj.k@uohuhdj.k ukckMZ vkj-vkbZ-Mh-,Q-¼tSlyesj tksu½¼2755½</t>
    </r>
  </si>
  <si>
    <r>
      <t>baVhxzsVsM ikslsfeax MoyiesaV Ldhe ¼</t>
    </r>
    <r>
      <rPr>
        <sz val="14"/>
        <color theme="1"/>
        <rFont val="Calibri"/>
        <family val="2"/>
        <scheme val="minor"/>
      </rPr>
      <t>IPDS</t>
    </r>
    <r>
      <rPr>
        <sz val="14"/>
        <color theme="1"/>
        <rFont val="DevLys 010"/>
      </rPr>
      <t>½¼2423½</t>
    </r>
  </si>
  <si>
    <t>vo#) tyk'k;ksa lfgr lrgh ty laxzg.k lzksrks rFkk] nwf"kr ty dk iqu% pØhdj.k@iquHkZj.k lajpuk rFkk iquokZl¼879½</t>
  </si>
  <si>
    <t>vkuqikfrd O;;ksa dk vUrj.k¼1306½</t>
  </si>
  <si>
    <r>
      <t>pEcy /kksyiqj Hkjriqj ifj;kstuk Qst&amp;1 Hkkx&amp;</t>
    </r>
    <r>
      <rPr>
        <sz val="14"/>
        <color theme="1"/>
        <rFont val="Calibri"/>
        <family val="2"/>
        <scheme val="minor"/>
      </rPr>
      <t>II</t>
    </r>
    <r>
      <rPr>
        <sz val="14"/>
        <color theme="1"/>
        <rFont val="DevLys 010"/>
      </rPr>
      <t xml:space="preserve"> ¼'kgjh½¼2185½</t>
    </r>
  </si>
  <si>
    <t>lykgdkjksa ds ek/;e ls ifj;kstukvksa dh rS;kjh@uohu ifj;kstukvksa dh rS;kjh esa ijke'kZ lsok, ¼235½</t>
  </si>
  <si>
    <t>ty lalk/ku ¼eq-v-] guqekux&lt;½¼210½</t>
  </si>
  <si>
    <t>eq[; ys[kkf/kdkjh] bfUnjk xka/kh ugj ifj;kstuk] chdkusj¼209½</t>
  </si>
  <si>
    <t>ih,e&amp;dqlqe daiksusaV ^ch* gsrq lgk;rk¼2779½</t>
  </si>
  <si>
    <t xml:space="preserve"> ck;ks bZ/ku çkf/kdj.k¼640½</t>
  </si>
  <si>
    <t>vfHkys[kkxkj&amp;ftyk deZpkjh lewg¼ 1299½</t>
  </si>
  <si>
    <t>vjch] Qkjlh 'kks/k laLFkku] Vsad¼95½</t>
  </si>
  <si>
    <t>eq[;ea=h y?kq m|ksx çksRlkgu ;kstuk¼2756½</t>
  </si>
  <si>
    <t>nhu n;ky mik/;k; xzkeh.k dkS'ky ;kstuk ¼VhVh;w&amp;thdsokbZ½¼2175½</t>
  </si>
  <si>
    <r>
      <t>ç/kkuea=h lw{e [kk/k Å/ke m;;u ;kstuk ¼</t>
    </r>
    <r>
      <rPr>
        <sz val="14"/>
        <color theme="1"/>
        <rFont val="CG Times"/>
        <family val="1"/>
      </rPr>
      <t>PMFME)</t>
    </r>
    <r>
      <rPr>
        <sz val="14"/>
        <color theme="1"/>
        <rFont val="DevLys 010"/>
      </rPr>
      <t>¼2061½</t>
    </r>
  </si>
  <si>
    <t>yo.k {ks=ksa dk losZ{k.k ,oa fpUghdj.k¼663½</t>
  </si>
  <si>
    <t>yo.k {ks=ksa esa lM+dksa dk fodkl¼1134½</t>
  </si>
  <si>
    <t>gFkdj?kk cqudjksa@ lfefr;ksa dks uxn iqjLdkj¼652½</t>
  </si>
  <si>
    <t>gFkdj?kk cqudjksa ds fy, 'kS{kf.kd Hkze.k¼651½</t>
  </si>
  <si>
    <r>
      <t xml:space="preserve">vkj- vkbZ-Mh-,Q- </t>
    </r>
    <r>
      <rPr>
        <sz val="14"/>
        <color theme="1"/>
        <rFont val="Calibri"/>
        <family val="2"/>
        <scheme val="minor"/>
      </rPr>
      <t>XXI</t>
    </r>
    <r>
      <rPr>
        <sz val="14"/>
        <color theme="1"/>
        <rFont val="DevLys 010"/>
      </rPr>
      <t xml:space="preserve"> ds rgr ukckMZ dh lgk;rk ls lMd fuekZ.k¼2302½</t>
    </r>
  </si>
  <si>
    <r>
      <t>ukckMZ }kjk fcu iksf"kr vkj-vkbZ-Mh-,Q-</t>
    </r>
    <r>
      <rPr>
        <sz val="14"/>
        <color theme="1"/>
        <rFont val="CG Times"/>
        <family val="1"/>
      </rPr>
      <t xml:space="preserve"> </t>
    </r>
    <r>
      <rPr>
        <sz val="14"/>
        <color theme="1"/>
        <rFont val="DevLys 010"/>
      </rPr>
      <t>ds rgr lMds ¼2172½</t>
    </r>
  </si>
  <si>
    <t xml:space="preserve"> 'kgjh lM+ds ¼716½</t>
  </si>
  <si>
    <t>vYila[;d Nk=ksa dks mrj eSfVªd Nk=o`fÙk¼1067½</t>
  </si>
  <si>
    <t>vYila[;d ekeykr foHkkx ds dk;kZy;@jktLFkku vYi la[;d foÙk ,oa fodkl lgdkjh fuxe o oDQ fcdkl ifj"kn bR;kfn laLFkkvksa gsrq Hkou fuekZ.k¼2093½</t>
  </si>
  <si>
    <t>eq[;ea=h mPp f'k{kk Nk=o`fÙk ;kstuk] vYila[;d ckfydkvksa gsrq¼2835½</t>
  </si>
  <si>
    <t>jktLFkku vYila[;d vk;ksx dks vuqnku¼2576½</t>
  </si>
  <si>
    <t>jktLFkku vYila[;d foÙk ,oa fodkl lgdkjh fuxe dks C;kt gsrq vuqnku ¼vkj ,e ,Q Mh lh lh½¼1059½</t>
  </si>
  <si>
    <t>dkyh ckbZ Hkhy es?kkoh Nk=k LdwVh ;kstuk¼2822½</t>
  </si>
  <si>
    <t>egkfo|ky; Lrj ds ckyd @ckfydkvksa ds Nk=kokl Hkou ¼308½</t>
  </si>
  <si>
    <t>jktLFkku vuqlwfpr tkfr @vuqlwfpr tutkfr foÙk ,oa fodkl lgdkjh fuxe dks lgk;rk ¼vkj-,l-,Q-Mh-lh-lh-½¼283½</t>
  </si>
  <si>
    <t>iqfyl MoyiesUV Q.M¼1707½</t>
  </si>
  <si>
    <t>iqfyl cy esa dEI;wVjhdj.k dk vk/kqfudhdj.k¼17</t>
  </si>
  <si>
    <t>jktLo Hkou ¼24½</t>
  </si>
  <si>
    <r>
      <t>i'kq fpfdRlky; ,oa i'kq fpfdRlky; midaUæksa dk fuekZ.k &amp; ukckMZ iksf"kr vkj-vkbZ-Mh-,Q-</t>
    </r>
    <r>
      <rPr>
        <sz val="14"/>
        <rFont val="Calibri"/>
        <family val="2"/>
        <scheme val="minor"/>
      </rPr>
      <t>TXXIV</t>
    </r>
    <r>
      <rPr>
        <sz val="14"/>
        <rFont val="DevLys 010"/>
      </rPr>
      <t>¼2706½</t>
    </r>
  </si>
  <si>
    <r>
      <t>jkT; Lrj] ftyk i‚yhfDyfuDl] i'kq fpfdRlk vLirkyksa vksj mi&amp;dsaæksa vkS"k/kky;ksa dk fuekZ.k ukckMZ ¼</t>
    </r>
    <r>
      <rPr>
        <sz val="14"/>
        <rFont val="Calibri"/>
        <family val="2"/>
        <scheme val="minor"/>
      </rPr>
      <t>RIDF&amp;XXVI</t>
    </r>
    <r>
      <rPr>
        <sz val="14"/>
        <rFont val="DevLys 010"/>
      </rPr>
      <t>½ &amp;2820</t>
    </r>
  </si>
  <si>
    <r>
      <t>jktLFkku esfMdy ,tqds'ku ¼</t>
    </r>
    <r>
      <rPr>
        <sz val="14"/>
        <rFont val="Calibri"/>
        <family val="2"/>
        <scheme val="minor"/>
      </rPr>
      <t>Raj</t>
    </r>
    <r>
      <rPr>
        <sz val="11"/>
        <rFont val="Calibri"/>
        <family val="2"/>
        <scheme val="minor"/>
      </rPr>
      <t>ME</t>
    </r>
    <r>
      <rPr>
        <sz val="14"/>
        <rFont val="DevLys 010"/>
      </rPr>
      <t>S½ dks egk;rk vuqnku¼2521½</t>
    </r>
  </si>
  <si>
    <r>
      <t>jk"Vªh; 'kgjh LokLF; fe'ku ¼</t>
    </r>
    <r>
      <rPr>
        <sz val="14"/>
        <rFont val="Calibri"/>
        <family val="2"/>
        <scheme val="minor"/>
      </rPr>
      <t>NUHM</t>
    </r>
    <r>
      <rPr>
        <sz val="14"/>
        <rFont val="DevLys 010"/>
      </rPr>
      <t>½%2209½</t>
    </r>
  </si>
  <si>
    <r>
      <t>ç/kkuea=h tu fodkl dk;ZØe ¼</t>
    </r>
    <r>
      <rPr>
        <sz val="14"/>
        <rFont val="Calibri"/>
        <family val="2"/>
        <scheme val="minor"/>
      </rPr>
      <t>PMJVK</t>
    </r>
    <r>
      <rPr>
        <sz val="14"/>
        <rFont val="DevLys 010"/>
      </rPr>
      <t>½¼2749½</t>
    </r>
  </si>
  <si>
    <r>
      <t xml:space="preserve">ukckMZ </t>
    </r>
    <r>
      <rPr>
        <sz val="14"/>
        <rFont val="Calibri"/>
        <family val="2"/>
        <scheme val="minor"/>
      </rPr>
      <t>RIDF XXIII</t>
    </r>
    <r>
      <rPr>
        <sz val="14"/>
        <rFont val="DevLys 010"/>
      </rPr>
      <t xml:space="preserve"> ds rgr ek/;fed fo|ky;ksa ds fuekZ.k dk;Z¼2562½</t>
    </r>
  </si>
  <si>
    <r>
      <t xml:space="preserve">ukckMZ </t>
    </r>
    <r>
      <rPr>
        <sz val="14"/>
        <rFont val="Calibri"/>
        <family val="2"/>
        <scheme val="minor"/>
      </rPr>
      <t>RIDF XXIV</t>
    </r>
    <r>
      <rPr>
        <sz val="14"/>
        <rFont val="DevLys 010"/>
      </rPr>
      <t xml:space="preserve"> ds rgr ek/;fed fo|ky;ksa esa fuekZ.k dk;Z¼2698½</t>
    </r>
  </si>
  <si>
    <r>
      <t>ukckMZ</t>
    </r>
    <r>
      <rPr>
        <sz val="14"/>
        <rFont val="Calibri"/>
        <family val="2"/>
        <scheme val="minor"/>
      </rPr>
      <t xml:space="preserve"> RIDF XXV</t>
    </r>
    <r>
      <rPr>
        <sz val="14"/>
        <rFont val="DevLys 010"/>
      </rPr>
      <t xml:space="preserve"> ds rgr ek/;fxd fo|ky;ksa esa fuekZ.k dk;Z¼2723½</t>
    </r>
  </si>
  <si>
    <r>
      <t>ukckMZ</t>
    </r>
    <r>
      <rPr>
        <sz val="14"/>
        <rFont val="Calibri"/>
        <family val="2"/>
        <scheme val="minor"/>
      </rPr>
      <t xml:space="preserve"> RIDF XXVII</t>
    </r>
    <r>
      <rPr>
        <sz val="14"/>
        <rFont val="DevLys 010"/>
      </rPr>
      <t xml:space="preserve"> fo|ky;ksa eas vk/kkjHkwr lajpukvksa dk fodkl&amp;¼3019½</t>
    </r>
  </si>
  <si>
    <r>
      <t>bafnjk xka/kh ekr`Ro iks"k.k ;kstuk ¼</t>
    </r>
    <r>
      <rPr>
        <sz val="14"/>
        <rFont val="Calibri"/>
        <family val="2"/>
        <scheme val="minor"/>
      </rPr>
      <t>ICDS</t>
    </r>
    <r>
      <rPr>
        <sz val="14"/>
        <rFont val="DevLys 010"/>
      </rPr>
      <t>½¼2856½</t>
    </r>
  </si>
  <si>
    <r>
      <t>vkbZ-th-,u-ih- LVst&amp;</t>
    </r>
    <r>
      <rPr>
        <sz val="14"/>
        <rFont val="Calibri"/>
        <family val="2"/>
        <scheme val="minor"/>
      </rPr>
      <t>||</t>
    </r>
    <r>
      <rPr>
        <sz val="14"/>
        <rFont val="DevLys 010"/>
      </rPr>
      <t xml:space="preserve"> esa ugjksa dk vk/kqfudhdj.k@uohuhdj.k ukckMZ vkj-vkbZ-Mh-,Q-¼tSlyesj tksu½¼2755½</t>
    </r>
  </si>
  <si>
    <r>
      <t>baVhxzsVsM ikslsfeax MoyiesaV Ldhe ¼</t>
    </r>
    <r>
      <rPr>
        <sz val="14"/>
        <rFont val="Calibri"/>
        <family val="2"/>
        <scheme val="minor"/>
      </rPr>
      <t>IPDS</t>
    </r>
    <r>
      <rPr>
        <sz val="14"/>
        <rFont val="DevLys 010"/>
      </rPr>
      <t>½¼2423½</t>
    </r>
  </si>
  <si>
    <r>
      <t>jktLFkku ty {ks= vkthfodk lq/kkj ifj;kstuk ¼</t>
    </r>
    <r>
      <rPr>
        <sz val="14"/>
        <rFont val="Calibri"/>
        <family val="2"/>
        <scheme val="minor"/>
      </rPr>
      <t>RWSLIP</t>
    </r>
    <r>
      <rPr>
        <sz val="14"/>
        <rFont val="DevLys 010"/>
      </rPr>
      <t>½¼2378½</t>
    </r>
  </si>
  <si>
    <r>
      <t>pEcy /kksyiqj Hkjriqj ifj;kstuk Qst&amp;1 Hkkx&amp;</t>
    </r>
    <r>
      <rPr>
        <sz val="14"/>
        <rFont val="Calibri"/>
        <family val="2"/>
        <scheme val="minor"/>
      </rPr>
      <t>II</t>
    </r>
    <r>
      <rPr>
        <sz val="14"/>
        <rFont val="DevLys 010"/>
      </rPr>
      <t xml:space="preserve"> ¼'kgjh½¼2185½</t>
    </r>
  </si>
  <si>
    <r>
      <t>ukckMZ iksf"kr is;ty ifj;kstuk,¡ ¼</t>
    </r>
    <r>
      <rPr>
        <sz val="14"/>
        <rFont val="Calibri"/>
        <family val="2"/>
        <scheme val="minor"/>
      </rPr>
      <t>RIDF XXVI</t>
    </r>
    <r>
      <rPr>
        <sz val="14"/>
        <rFont val="DevLys 010"/>
      </rPr>
      <t>½¼2813½</t>
    </r>
  </si>
  <si>
    <r>
      <t>ukckMZ iksf"kr is;ty ifj;kstuk,¡ ¼</t>
    </r>
    <r>
      <rPr>
        <sz val="14"/>
        <rFont val="Calibri"/>
        <family val="2"/>
        <scheme val="minor"/>
      </rPr>
      <t>RIDF XXVIII</t>
    </r>
    <r>
      <rPr>
        <sz val="14"/>
        <rFont val="DevLys 010"/>
      </rPr>
      <t>½¼2813½</t>
    </r>
  </si>
  <si>
    <r>
      <t>ukckMZ iksf"kr is;ty ifj;kstuk,a ¼</t>
    </r>
    <r>
      <rPr>
        <sz val="14"/>
        <rFont val="Calibri"/>
        <family val="2"/>
        <scheme val="minor"/>
      </rPr>
      <t>RIDF XXI</t>
    </r>
    <r>
      <rPr>
        <sz val="14"/>
        <rFont val="DevLys 010"/>
      </rPr>
      <t>½¼2902½</t>
    </r>
  </si>
  <si>
    <r>
      <t>ukckMZ iksf"kr is;ty ifj;kstuk,a ¼</t>
    </r>
    <r>
      <rPr>
        <sz val="14"/>
        <rFont val="Calibri"/>
        <family val="2"/>
        <scheme val="minor"/>
      </rPr>
      <t>RIDF XXII</t>
    </r>
    <r>
      <rPr>
        <sz val="14"/>
        <rFont val="DevLys 010"/>
      </rPr>
      <t>½¼2903½</t>
    </r>
  </si>
  <si>
    <r>
      <t>ukckMZ iksf"kr is;ty ifj;kstuk,a ¼</t>
    </r>
    <r>
      <rPr>
        <sz val="14"/>
        <rFont val="Calibri"/>
        <family val="2"/>
        <scheme val="minor"/>
      </rPr>
      <t>RIDF XXIII</t>
    </r>
    <r>
      <rPr>
        <sz val="14"/>
        <rFont val="DevLys 010"/>
      </rPr>
      <t>½¼2904½</t>
    </r>
  </si>
  <si>
    <r>
      <t>ukckMZ iksf"kr is;ty ifj;kstuk,a ¼</t>
    </r>
    <r>
      <rPr>
        <sz val="14"/>
        <rFont val="CG Times"/>
        <family val="1"/>
      </rPr>
      <t>RIDE XXIV</t>
    </r>
    <r>
      <rPr>
        <sz val="14"/>
        <rFont val="DevLys 010"/>
      </rPr>
      <t>½¼2905½</t>
    </r>
  </si>
  <si>
    <r>
      <t>ukckMZ iksf"kr is;ty ifj;kstuk,a ¼</t>
    </r>
    <r>
      <rPr>
        <sz val="14"/>
        <rFont val="Consolas"/>
        <family val="3"/>
      </rPr>
      <t>RIDF XXV</t>
    </r>
    <r>
      <rPr>
        <sz val="14"/>
        <rFont val="DevLys 010"/>
      </rPr>
      <t>½¼2906½</t>
    </r>
  </si>
  <si>
    <r>
      <t xml:space="preserve">ikyh ftys ds lkstu rglhy ds 01 xzke iapk;rksa dh tks/kiqj ds nkarhokMk </t>
    </r>
    <r>
      <rPr>
        <sz val="14"/>
        <rFont val="CG Times"/>
        <family val="1"/>
      </rPr>
      <t xml:space="preserve">IGNP </t>
    </r>
    <r>
      <rPr>
        <sz val="14"/>
        <rFont val="DevLys 010"/>
      </rPr>
      <t>ckVj fMLVªhC;w'ku tyk'k; es {ks=h; tyçn; ifj;kstuk ¼2833½</t>
    </r>
  </si>
  <si>
    <r>
      <t xml:space="preserve"> jk"Vªh; jkt/kkuh {ks= ;kstuk cksMZ ¼</t>
    </r>
    <r>
      <rPr>
        <sz val="14"/>
        <rFont val="CG Times"/>
        <family val="1"/>
      </rPr>
      <t>NCRPB</t>
    </r>
    <r>
      <rPr>
        <sz val="14"/>
        <rFont val="DevLys 010"/>
      </rPr>
      <t>½ ls lgk;rk çkIr tyçnk; ;kstuk,a¼2096½</t>
    </r>
  </si>
  <si>
    <r>
      <t>ç/kkuea=h —f"k flapkbZ ;kstuk ¼</t>
    </r>
    <r>
      <rPr>
        <sz val="14"/>
        <rFont val="Calibri"/>
        <family val="2"/>
        <scheme val="minor"/>
      </rPr>
      <t>PMKSY)Watershed Component</t>
    </r>
    <r>
      <rPr>
        <sz val="14"/>
        <rFont val="DevLys 010"/>
      </rPr>
      <t>¼2388½</t>
    </r>
  </si>
  <si>
    <r>
      <t xml:space="preserve">vkbZ-th-,u-ih- LVst&amp;AA esa ugjksa dk vk/kqfudhdj.k@uohuhdj.k ukckMZ vkj-vkbZ-Mh-,Q- </t>
    </r>
    <r>
      <rPr>
        <sz val="14"/>
        <rFont val="Calibri"/>
        <family val="2"/>
        <scheme val="minor"/>
      </rPr>
      <t>XXV</t>
    </r>
    <r>
      <rPr>
        <sz val="14"/>
        <rFont val="DevLys 010"/>
      </rPr>
      <t xml:space="preserve"> ¼chdkusj tksu½¼2754½</t>
    </r>
  </si>
  <si>
    <r>
      <t xml:space="preserve">bfUnjk xka/kh ugj ifj;kstuk dk foLrkj] vk/kqfudhdj.k vkSj uohuhdj.k f}rh; pj.k¼ukckMZ vkj-vkbZ-Mh-,Q </t>
    </r>
    <r>
      <rPr>
        <sz val="14"/>
        <rFont val="Calibri"/>
        <family val="2"/>
        <scheme val="minor"/>
      </rPr>
      <t>XXVI)</t>
    </r>
  </si>
  <si>
    <r>
      <t>ç/kkuea=h lw{e [kk/k Å/ke m;;u ;kstuk ¼</t>
    </r>
    <r>
      <rPr>
        <sz val="14"/>
        <rFont val="CG Times"/>
        <family val="1"/>
      </rPr>
      <t>PMFME)</t>
    </r>
    <r>
      <rPr>
        <sz val="14"/>
        <rFont val="DevLys 010"/>
      </rPr>
      <t>¼2061½</t>
    </r>
  </si>
  <si>
    <r>
      <t>g‚VYl ,oa Vwj v‚ijsVlZ jkT; eky ,oa lsok dj ¼</t>
    </r>
    <r>
      <rPr>
        <sz val="14"/>
        <rFont val="CG Times"/>
        <family val="1"/>
      </rPr>
      <t>SGST</t>
    </r>
    <r>
      <rPr>
        <sz val="14"/>
        <rFont val="DevLys 010"/>
      </rPr>
      <t>½ dk iquHkZj.k¼2826½</t>
    </r>
  </si>
  <si>
    <r>
      <t>ekbØks ,.M Leky ,UVjçkbtst DyLVj MoyiesUV çksxzke ¼</t>
    </r>
    <r>
      <rPr>
        <sz val="14"/>
        <rFont val="CG Times"/>
        <family val="1"/>
      </rPr>
      <t>MSE&amp;CDP</t>
    </r>
    <r>
      <rPr>
        <sz val="14"/>
        <rFont val="DevLys 010"/>
      </rPr>
      <t>½¼2840½</t>
    </r>
  </si>
  <si>
    <r>
      <t>{ks=h; mMku laidZ ;kstuk ¼</t>
    </r>
    <r>
      <rPr>
        <sz val="14"/>
        <rFont val="Calibri"/>
        <family val="2"/>
        <scheme val="minor"/>
      </rPr>
      <t>Regional udan Connectivity Scheme</t>
    </r>
    <r>
      <rPr>
        <sz val="14"/>
        <rFont val="DevLys 010"/>
      </rPr>
      <t>½¼2892½</t>
    </r>
  </si>
  <si>
    <r>
      <t>oSf'od lwpuk ç.kkyh ç;ksx'kkyk ¼</t>
    </r>
    <r>
      <rPr>
        <sz val="14"/>
        <rFont val="Cambria"/>
        <family val="1"/>
        <scheme val="major"/>
      </rPr>
      <t>G.I.S. Lebs</t>
    </r>
    <r>
      <rPr>
        <sz val="14"/>
        <rFont val="Calibri"/>
        <family val="2"/>
        <scheme val="minor"/>
      </rPr>
      <t>-</t>
    </r>
    <r>
      <rPr>
        <sz val="14"/>
        <rFont val="DevLys 010"/>
      </rPr>
      <t>½¼2487½</t>
    </r>
  </si>
  <si>
    <r>
      <rPr>
        <sz val="14"/>
        <rFont val="Calibri"/>
        <family val="2"/>
        <scheme val="minor"/>
      </rPr>
      <t>RIDCOR</t>
    </r>
    <r>
      <rPr>
        <sz val="14"/>
        <rFont val="DevLys 010"/>
      </rPr>
      <t xml:space="preserve">  dks lM+dksa uFkk lsrqvksa ds fuekZ.k gsrq _.k ¼2206½</t>
    </r>
  </si>
  <si>
    <r>
      <t xml:space="preserve">vkj- vkbZ-Mh-,Q- </t>
    </r>
    <r>
      <rPr>
        <sz val="14"/>
        <rFont val="Calibri"/>
        <family val="2"/>
        <scheme val="minor"/>
      </rPr>
      <t>XXI</t>
    </r>
    <r>
      <rPr>
        <sz val="14"/>
        <rFont val="DevLys 010"/>
      </rPr>
      <t xml:space="preserve"> ds rgr ukckMZ dh lgk;rk ls lMd fuekZ.k¼2302½</t>
    </r>
  </si>
  <si>
    <r>
      <t xml:space="preserve">ukckMZ vkj-vkbZ-Mh-,Q-&amp; </t>
    </r>
    <r>
      <rPr>
        <sz val="14"/>
        <rFont val="CG Times"/>
        <family val="1"/>
      </rPr>
      <t xml:space="preserve">XXIV </t>
    </r>
    <r>
      <rPr>
        <sz val="14"/>
        <rFont val="DevLys 010"/>
      </rPr>
      <t>¼lMd mUu;u ifj;kstuk ½¼2624½</t>
    </r>
  </si>
  <si>
    <r>
      <t>ukckMZ vkj-vkbZ-Mh-,Q-&amp;</t>
    </r>
    <r>
      <rPr>
        <sz val="14"/>
        <rFont val="CG Times"/>
        <family val="1"/>
      </rPr>
      <t xml:space="preserve">XXV </t>
    </r>
    <r>
      <rPr>
        <sz val="14"/>
        <rFont val="DevLys 010"/>
      </rPr>
      <t>¼lM+d mUu;u ifj;kstuk ½¼2715½</t>
    </r>
  </si>
  <si>
    <r>
      <t xml:space="preserve">ukckMZ }kjk iksf"kr vkj-vkbZ-Mh-,Q- </t>
    </r>
    <r>
      <rPr>
        <sz val="14"/>
        <rFont val="CG Times"/>
        <family val="1"/>
      </rPr>
      <t xml:space="preserve">XXVIII </t>
    </r>
    <r>
      <rPr>
        <sz val="14"/>
        <rFont val="DevLys 010"/>
      </rPr>
      <t>lM+dsa¼3012½</t>
    </r>
  </si>
  <si>
    <r>
      <t xml:space="preserve">ukckMZ }kjk iksf"kr vkj-vkbZ-Mh-,Q- </t>
    </r>
    <r>
      <rPr>
        <sz val="14"/>
        <rFont val="CG Times"/>
        <family val="1"/>
      </rPr>
      <t xml:space="preserve">XX </t>
    </r>
    <r>
      <rPr>
        <sz val="14"/>
        <rFont val="DevLys 010"/>
      </rPr>
      <t>lM+dsa¼2773½</t>
    </r>
  </si>
  <si>
    <r>
      <t>ukckMZ }kjk fcu iksf"kr vkj-vkbZ-Mh-,Q-</t>
    </r>
    <r>
      <rPr>
        <sz val="14"/>
        <rFont val="CG Times"/>
        <family val="1"/>
      </rPr>
      <t xml:space="preserve"> </t>
    </r>
    <r>
      <rPr>
        <sz val="14"/>
        <rFont val="DevLys 010"/>
      </rPr>
      <t>ds rgr lMds ¼2172½</t>
    </r>
  </si>
  <si>
    <r>
      <t>lMd mUu;u ifj;kstuk ¼vkj-vkbZ-Mh-,Q-&amp;</t>
    </r>
    <r>
      <rPr>
        <sz val="14"/>
        <rFont val="CG Times"/>
        <family val="1"/>
      </rPr>
      <t>XXII</t>
    </r>
    <r>
      <rPr>
        <sz val="14"/>
        <rFont val="DevLys 010"/>
      </rPr>
      <t>½¼2431½</t>
    </r>
  </si>
  <si>
    <r>
      <t>lMd mUu;u ifj;kstuk ¼vkj-vkbZ-Mh-,Q-&amp;</t>
    </r>
    <r>
      <rPr>
        <sz val="14"/>
        <rFont val="CG Times"/>
        <family val="1"/>
      </rPr>
      <t>XXIII</t>
    </r>
    <r>
      <rPr>
        <sz val="14"/>
        <rFont val="DevLys 010"/>
      </rPr>
      <t>½¼2481½</t>
    </r>
  </si>
  <si>
    <r>
      <t>fnYyh eqEcbZ b.MLVªh;y d‚fjMksj ¼</t>
    </r>
    <r>
      <rPr>
        <b/>
        <sz val="14"/>
        <rFont val="Calibri"/>
        <family val="2"/>
        <scheme val="minor"/>
      </rPr>
      <t>DMIC</t>
    </r>
    <r>
      <rPr>
        <b/>
        <sz val="14"/>
        <rFont val="DevLys 010"/>
      </rPr>
      <t>½ jaipur¼272½</t>
    </r>
  </si>
  <si>
    <r>
      <t>;ksx% fnYyh eqEcbZ b.MLVªh;y d‚fjMksj ¼</t>
    </r>
    <r>
      <rPr>
        <b/>
        <sz val="14"/>
        <rFont val="Calibri"/>
        <family val="2"/>
        <scheme val="minor"/>
      </rPr>
      <t>DMIC</t>
    </r>
    <r>
      <rPr>
        <b/>
        <sz val="14"/>
        <rFont val="DevLys 010"/>
      </rPr>
      <t>½ -jaipur¼272½</t>
    </r>
  </si>
  <si>
    <r>
      <t xml:space="preserve">lsaVj vkWQ ,Dlhysal QkWj jsosU;w ,.M ,ukfyfll </t>
    </r>
    <r>
      <rPr>
        <b/>
        <sz val="14"/>
        <rFont val="Calibri"/>
        <family val="2"/>
        <scheme val="minor"/>
      </rPr>
      <t>(CoERAA)</t>
    </r>
    <r>
      <rPr>
        <b/>
        <sz val="14"/>
        <rFont val="DevLys 010"/>
      </rPr>
      <t xml:space="preserve"> ] jktLFku] t;iqj&amp;297</t>
    </r>
  </si>
  <si>
    <t>vk;&amp;O;;d vuqeku 2020&amp;2021 ls 2022&amp;2023</t>
  </si>
  <si>
    <t>vk;&amp;O;; vuqeku 2020&amp;21</t>
  </si>
  <si>
    <t>vk;&amp;O;; vuqeku 2021&amp;22</t>
  </si>
  <si>
    <t>vk;&amp;O;; vuqeku 2022&amp;23</t>
  </si>
  <si>
    <t xml:space="preserve"> lrr~ fodkl y{;] foHkkx vkSj ;kstuk</t>
  </si>
  <si>
    <t>lrr~ fodkl y{; la;qä jk"Vª la?k }kjk fuèkkZfjr 17 y{; gSa] ftUgsa lnL; ns'kksa dks o"kZ 2030 rd çkIr djuk gSA jktLFkku ljdkj us bl fn'kk esa igy djrs gq, vius ctV esa lrr fodkl y{; ds lHkh 17 y{;ksa ds fy, vkoafVr ctV dk fooj.k o"kZ 2020&amp;21 ls nsuk vkjEHk fd;k gS ftls ;gk¡ miyCèk djk;k tk jgk gSA</t>
  </si>
  <si>
    <t>vk; O;;d vuqeku o"kZ 2020&amp;21 ls 2022&amp;23 esa fofHkUu lrr fodkl y{;ksa ds lEcUèk esa fd;s x, çkoèkku ¼yk[k :i;s½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</si>
</sst>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DevLys 010"/>
    </font>
    <font>
      <b/>
      <sz val="14"/>
      <color theme="1"/>
      <name val="DevLys 010"/>
    </font>
    <font>
      <b/>
      <sz val="16"/>
      <color theme="1"/>
      <name val="DevLys 010"/>
    </font>
    <font>
      <b/>
      <sz val="14"/>
      <name val="DevLys 010"/>
    </font>
    <font>
      <sz val="12"/>
      <color theme="1"/>
      <name val="DevLys 010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DevLys 010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4"/>
      <name val="DevLys 010"/>
    </font>
    <font>
      <sz val="14"/>
      <color theme="1"/>
      <name val="DevLys 010"/>
    </font>
    <font>
      <sz val="14"/>
      <color theme="1"/>
      <name val="Calibri"/>
      <family val="2"/>
      <scheme val="minor"/>
    </font>
    <font>
      <sz val="14"/>
      <color theme="1"/>
      <name val="CG Times"/>
      <family val="1"/>
    </font>
    <font>
      <sz val="14"/>
      <color theme="1"/>
      <name val="Consolas"/>
      <family val="3"/>
    </font>
    <font>
      <sz val="14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4"/>
      <color theme="9" tint="-0.499984740745262"/>
      <name val="DevLys 010"/>
    </font>
    <font>
      <sz val="12"/>
      <color theme="9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4"/>
      <color theme="9" tint="-0.249977111117893"/>
      <name val="DevLys 010"/>
    </font>
    <font>
      <b/>
      <sz val="12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4"/>
      <color theme="9" tint="-0.249977111117893"/>
      <name val="DevLys 010"/>
    </font>
    <font>
      <sz val="12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1"/>
      <color theme="9" tint="0.39997558519241921"/>
      <name val="Calibri"/>
      <family val="2"/>
      <scheme val="minor"/>
    </font>
    <font>
      <b/>
      <sz val="14"/>
      <color theme="9" tint="0.39997558519241921"/>
      <name val="DevLys 010"/>
    </font>
    <font>
      <sz val="11"/>
      <color theme="9" tint="0.39997558519241921"/>
      <name val="Calibri"/>
      <family val="2"/>
      <scheme val="minor"/>
    </font>
    <font>
      <b/>
      <sz val="12"/>
      <color theme="9" tint="0.39997558519241921"/>
      <name val="Calibri"/>
      <family val="2"/>
      <scheme val="minor"/>
    </font>
    <font>
      <sz val="12"/>
      <color theme="9" tint="0.3999755851924192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DevLys 010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DevLys 010"/>
    </font>
    <font>
      <sz val="12"/>
      <name val="DevLys 010"/>
    </font>
    <font>
      <b/>
      <sz val="12"/>
      <name val="DevLys 010"/>
    </font>
    <font>
      <sz val="14"/>
      <name val="Calibri"/>
      <family val="2"/>
      <scheme val="minor"/>
    </font>
    <font>
      <sz val="14"/>
      <name val="CG Times"/>
      <family val="1"/>
    </font>
    <font>
      <sz val="14"/>
      <name val="Consolas"/>
      <family val="3"/>
    </font>
    <font>
      <sz val="14"/>
      <name val="Cambria"/>
      <family val="1"/>
      <scheme val="major"/>
    </font>
    <font>
      <b/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9">
    <xf numFmtId="0" fontId="0" fillId="0" borderId="0" xfId="0"/>
    <xf numFmtId="0" fontId="2" fillId="0" borderId="0" xfId="0" applyFont="1"/>
    <xf numFmtId="0" fontId="9" fillId="0" borderId="0" xfId="0" applyFont="1"/>
    <xf numFmtId="0" fontId="7" fillId="0" borderId="0" xfId="0" applyFont="1" applyBorder="1"/>
    <xf numFmtId="0" fontId="6" fillId="3" borderId="6" xfId="0" applyFont="1" applyFill="1" applyBorder="1" applyAlignment="1">
      <alignment horizontal="right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/>
    <xf numFmtId="0" fontId="4" fillId="0" borderId="2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17" fillId="0" borderId="2" xfId="0" applyFont="1" applyFill="1" applyBorder="1"/>
    <xf numFmtId="2" fontId="9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3" fontId="9" fillId="0" borderId="1" xfId="1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top" wrapText="1"/>
    </xf>
    <xf numFmtId="0" fontId="6" fillId="0" borderId="2" xfId="0" applyFont="1" applyFill="1" applyBorder="1"/>
    <xf numFmtId="0" fontId="16" fillId="0" borderId="2" xfId="0" applyFont="1" applyFill="1" applyBorder="1"/>
    <xf numFmtId="0" fontId="2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17" fillId="0" borderId="2" xfId="0" quotePrefix="1" applyFont="1" applyFill="1" applyBorder="1"/>
    <xf numFmtId="0" fontId="0" fillId="5" borderId="0" xfId="0" applyFont="1" applyFill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4" fillId="0" borderId="2" xfId="0" quotePrefix="1" applyFont="1" applyFill="1" applyBorder="1"/>
    <xf numFmtId="0" fontId="17" fillId="0" borderId="2" xfId="0" quotePrefix="1" applyFont="1" applyFill="1" applyBorder="1" applyAlignment="1">
      <alignment wrapText="1"/>
    </xf>
    <xf numFmtId="0" fontId="2" fillId="0" borderId="0" xfId="0" applyFont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11" fillId="0" borderId="1" xfId="1" applyNumberFormat="1" applyFont="1" applyFill="1" applyBorder="1" applyAlignment="1">
      <alignment horizontal="center" vertical="top"/>
    </xf>
    <xf numFmtId="0" fontId="11" fillId="0" borderId="2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0" fillId="0" borderId="1" xfId="1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7" fillId="0" borderId="2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17" fillId="0" borderId="2" xfId="0" applyFont="1" applyFill="1" applyBorder="1" applyAlignment="1">
      <alignment horizontal="left" wrapText="1"/>
    </xf>
    <xf numFmtId="0" fontId="2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24" fillId="0" borderId="0" xfId="0" applyFont="1"/>
    <xf numFmtId="0" fontId="25" fillId="0" borderId="1" xfId="1" applyNumberFormat="1" applyFont="1" applyFill="1" applyBorder="1" applyAlignment="1">
      <alignment horizontal="center" vertical="center"/>
    </xf>
    <xf numFmtId="0" fontId="25" fillId="0" borderId="2" xfId="1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7" fillId="0" borderId="2" xfId="0" applyFont="1" applyFill="1" applyBorder="1"/>
    <xf numFmtId="0" fontId="28" fillId="0" borderId="1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7" fillId="0" borderId="0" xfId="0" applyFont="1"/>
    <xf numFmtId="0" fontId="22" fillId="0" borderId="0" xfId="0" applyFont="1"/>
    <xf numFmtId="0" fontId="0" fillId="0" borderId="8" xfId="0" applyFont="1" applyFill="1" applyBorder="1" applyAlignment="1">
      <alignment horizontal="center"/>
    </xf>
    <xf numFmtId="0" fontId="29" fillId="0" borderId="0" xfId="0" applyFont="1"/>
    <xf numFmtId="0" fontId="30" fillId="0" borderId="2" xfId="0" applyFont="1" applyFill="1" applyBorder="1"/>
    <xf numFmtId="0" fontId="31" fillId="0" borderId="1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0" xfId="0" applyFont="1"/>
    <xf numFmtId="0" fontId="33" fillId="0" borderId="2" xfId="0" applyFont="1" applyFill="1" applyBorder="1"/>
    <xf numFmtId="0" fontId="34" fillId="0" borderId="1" xfId="0" applyFont="1" applyFill="1" applyBorder="1" applyAlignment="1">
      <alignment horizontal="center" vertical="center"/>
    </xf>
    <xf numFmtId="0" fontId="31" fillId="0" borderId="2" xfId="1" applyNumberFormat="1" applyFont="1" applyFill="1" applyBorder="1" applyAlignment="1">
      <alignment horizontal="center" vertical="center"/>
    </xf>
    <xf numFmtId="0" fontId="35" fillId="0" borderId="2" xfId="0" applyFont="1" applyFill="1" applyBorder="1"/>
    <xf numFmtId="0" fontId="36" fillId="6" borderId="0" xfId="0" applyFont="1" applyFill="1"/>
    <xf numFmtId="0" fontId="37" fillId="6" borderId="2" xfId="0" applyFont="1" applyFill="1" applyBorder="1"/>
    <xf numFmtId="0" fontId="38" fillId="6" borderId="1" xfId="0" applyFont="1" applyFill="1" applyBorder="1" applyAlignment="1">
      <alignment horizontal="center"/>
    </xf>
    <xf numFmtId="0" fontId="36" fillId="6" borderId="1" xfId="0" applyFont="1" applyFill="1" applyBorder="1" applyAlignment="1">
      <alignment horizontal="center"/>
    </xf>
    <xf numFmtId="0" fontId="38" fillId="6" borderId="0" xfId="0" applyFont="1" applyFill="1"/>
    <xf numFmtId="2" fontId="39" fillId="6" borderId="2" xfId="0" applyNumberFormat="1" applyFont="1" applyFill="1" applyBorder="1" applyAlignment="1">
      <alignment horizontal="center" vertical="center"/>
    </xf>
    <xf numFmtId="0" fontId="40" fillId="6" borderId="1" xfId="0" applyFont="1" applyFill="1" applyBorder="1" applyAlignment="1">
      <alignment horizontal="center" vertical="center"/>
    </xf>
    <xf numFmtId="0" fontId="40" fillId="6" borderId="1" xfId="1" applyNumberFormat="1" applyFont="1" applyFill="1" applyBorder="1" applyAlignment="1">
      <alignment horizontal="center" vertical="center"/>
    </xf>
    <xf numFmtId="0" fontId="39" fillId="6" borderId="2" xfId="1" applyNumberFormat="1" applyFont="1" applyFill="1" applyBorder="1" applyAlignment="1">
      <alignment horizontal="center" vertical="center"/>
    </xf>
    <xf numFmtId="0" fontId="29" fillId="2" borderId="0" xfId="0" applyFont="1" applyFill="1"/>
    <xf numFmtId="0" fontId="33" fillId="2" borderId="2" xfId="0" applyFont="1" applyFill="1" applyBorder="1"/>
    <xf numFmtId="0" fontId="34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6" fillId="7" borderId="0" xfId="0" applyFont="1" applyFill="1"/>
    <xf numFmtId="0" fontId="37" fillId="7" borderId="2" xfId="0" applyFont="1" applyFill="1" applyBorder="1"/>
    <xf numFmtId="2" fontId="39" fillId="7" borderId="1" xfId="0" applyNumberFormat="1" applyFont="1" applyFill="1" applyBorder="1" applyAlignment="1">
      <alignment horizontal="center" vertical="center"/>
    </xf>
    <xf numFmtId="2" fontId="39" fillId="7" borderId="2" xfId="0" applyNumberFormat="1" applyFont="1" applyFill="1" applyBorder="1" applyAlignment="1">
      <alignment horizontal="center" vertical="center"/>
    </xf>
    <xf numFmtId="0" fontId="38" fillId="7" borderId="0" xfId="0" applyFont="1" applyFill="1"/>
    <xf numFmtId="0" fontId="36" fillId="7" borderId="0" xfId="0" applyFont="1" applyFill="1" applyAlignment="1">
      <alignment horizontal="center" vertical="center"/>
    </xf>
    <xf numFmtId="0" fontId="37" fillId="7" borderId="2" xfId="0" applyFont="1" applyFill="1" applyBorder="1" applyAlignment="1">
      <alignment horizontal="left" vertical="center" wrapText="1"/>
    </xf>
    <xf numFmtId="0" fontId="39" fillId="7" borderId="1" xfId="0" applyFont="1" applyFill="1" applyBorder="1" applyAlignment="1">
      <alignment horizontal="center" vertical="center"/>
    </xf>
    <xf numFmtId="0" fontId="39" fillId="7" borderId="1" xfId="1" applyNumberFormat="1" applyFont="1" applyFill="1" applyBorder="1" applyAlignment="1">
      <alignment horizontal="center" vertical="center"/>
    </xf>
    <xf numFmtId="0" fontId="39" fillId="7" borderId="2" xfId="1" applyNumberFormat="1" applyFont="1" applyFill="1" applyBorder="1" applyAlignment="1">
      <alignment horizontal="center" vertical="center"/>
    </xf>
    <xf numFmtId="0" fontId="36" fillId="7" borderId="1" xfId="0" applyFont="1" applyFill="1" applyBorder="1" applyAlignment="1">
      <alignment horizontal="center" vertical="center"/>
    </xf>
    <xf numFmtId="0" fontId="40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8" fillId="7" borderId="1" xfId="0" applyFont="1" applyFill="1" applyBorder="1" applyAlignment="1">
      <alignment horizontal="center"/>
    </xf>
    <xf numFmtId="0" fontId="36" fillId="7" borderId="1" xfId="0" applyFont="1" applyFill="1" applyBorder="1" applyAlignment="1">
      <alignment horizontal="center"/>
    </xf>
    <xf numFmtId="0" fontId="37" fillId="7" borderId="2" xfId="0" applyFont="1" applyFill="1" applyBorder="1" applyAlignment="1">
      <alignment wrapText="1"/>
    </xf>
    <xf numFmtId="0" fontId="36" fillId="7" borderId="0" xfId="0" applyFont="1" applyFill="1" applyAlignment="1">
      <alignment horizontal="left" vertical="center"/>
    </xf>
    <xf numFmtId="0" fontId="40" fillId="7" borderId="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36" fillId="7" borderId="0" xfId="0" applyFont="1" applyFill="1" applyAlignment="1">
      <alignment vertical="top"/>
    </xf>
    <xf numFmtId="0" fontId="37" fillId="7" borderId="2" xfId="0" applyFont="1" applyFill="1" applyBorder="1" applyAlignment="1">
      <alignment vertical="top" wrapText="1"/>
    </xf>
    <xf numFmtId="0" fontId="39" fillId="7" borderId="1" xfId="0" applyFont="1" applyFill="1" applyBorder="1" applyAlignment="1">
      <alignment horizontal="center" vertical="top"/>
    </xf>
    <xf numFmtId="0" fontId="39" fillId="7" borderId="1" xfId="1" applyNumberFormat="1" applyFont="1" applyFill="1" applyBorder="1" applyAlignment="1">
      <alignment horizontal="center" vertical="top"/>
    </xf>
    <xf numFmtId="0" fontId="39" fillId="7" borderId="2" xfId="1" applyNumberFormat="1" applyFont="1" applyFill="1" applyBorder="1" applyAlignment="1">
      <alignment horizontal="center" vertical="top"/>
    </xf>
    <xf numFmtId="0" fontId="36" fillId="7" borderId="1" xfId="0" applyFont="1" applyFill="1" applyBorder="1" applyAlignment="1">
      <alignment horizontal="center" vertical="top"/>
    </xf>
    <xf numFmtId="0" fontId="36" fillId="8" borderId="0" xfId="0" applyFont="1" applyFill="1"/>
    <xf numFmtId="0" fontId="37" fillId="8" borderId="2" xfId="0" applyFont="1" applyFill="1" applyBorder="1"/>
    <xf numFmtId="0" fontId="39" fillId="8" borderId="2" xfId="1" applyNumberFormat="1" applyFont="1" applyFill="1" applyBorder="1" applyAlignment="1">
      <alignment horizontal="center" vertical="center"/>
    </xf>
    <xf numFmtId="0" fontId="38" fillId="8" borderId="0" xfId="0" applyFont="1" applyFill="1" applyAlignment="1">
      <alignment vertical="top"/>
    </xf>
    <xf numFmtId="0" fontId="37" fillId="8" borderId="2" xfId="0" applyFont="1" applyFill="1" applyBorder="1" applyAlignment="1">
      <alignment vertical="top" wrapText="1"/>
    </xf>
    <xf numFmtId="2" fontId="39" fillId="8" borderId="1" xfId="0" applyNumberFormat="1" applyFont="1" applyFill="1" applyBorder="1" applyAlignment="1">
      <alignment horizontal="center" vertical="top"/>
    </xf>
    <xf numFmtId="2" fontId="39" fillId="8" borderId="2" xfId="0" applyNumberFormat="1" applyFont="1" applyFill="1" applyBorder="1" applyAlignment="1">
      <alignment horizontal="center" vertical="top"/>
    </xf>
    <xf numFmtId="0" fontId="36" fillId="8" borderId="0" xfId="0" applyFont="1" applyFill="1" applyAlignment="1">
      <alignment vertical="top"/>
    </xf>
    <xf numFmtId="0" fontId="39" fillId="8" borderId="1" xfId="0" applyFont="1" applyFill="1" applyBorder="1" applyAlignment="1">
      <alignment horizontal="center" vertical="top"/>
    </xf>
    <xf numFmtId="0" fontId="39" fillId="8" borderId="1" xfId="1" applyNumberFormat="1" applyFont="1" applyFill="1" applyBorder="1" applyAlignment="1">
      <alignment horizontal="center" vertical="top"/>
    </xf>
    <xf numFmtId="0" fontId="39" fillId="8" borderId="2" xfId="1" applyNumberFormat="1" applyFont="1" applyFill="1" applyBorder="1" applyAlignment="1">
      <alignment horizontal="center" vertical="top"/>
    </xf>
    <xf numFmtId="0" fontId="36" fillId="8" borderId="1" xfId="0" applyFont="1" applyFill="1" applyBorder="1" applyAlignment="1">
      <alignment horizontal="center" vertical="top"/>
    </xf>
    <xf numFmtId="0" fontId="38" fillId="8" borderId="0" xfId="0" applyFont="1" applyFill="1"/>
    <xf numFmtId="0" fontId="37" fillId="8" borderId="2" xfId="0" applyFont="1" applyFill="1" applyBorder="1" applyAlignment="1">
      <alignment wrapText="1"/>
    </xf>
    <xf numFmtId="2" fontId="39" fillId="8" borderId="2" xfId="0" applyNumberFormat="1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1" xfId="1" applyNumberFormat="1" applyFont="1" applyFill="1" applyBorder="1" applyAlignment="1">
      <alignment horizontal="center" vertical="center"/>
    </xf>
    <xf numFmtId="0" fontId="36" fillId="8" borderId="1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 vertical="center"/>
    </xf>
    <xf numFmtId="0" fontId="37" fillId="8" borderId="2" xfId="0" quotePrefix="1" applyFont="1" applyFill="1" applyBorder="1" applyAlignment="1">
      <alignment vertical="top" wrapText="1"/>
    </xf>
    <xf numFmtId="0" fontId="40" fillId="8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/>
    </xf>
    <xf numFmtId="0" fontId="40" fillId="8" borderId="1" xfId="1" applyNumberFormat="1" applyFont="1" applyFill="1" applyBorder="1" applyAlignment="1">
      <alignment horizontal="center" vertical="center"/>
    </xf>
    <xf numFmtId="0" fontId="40" fillId="8" borderId="1" xfId="0" applyFont="1" applyFill="1" applyBorder="1" applyAlignment="1">
      <alignment horizontal="center" vertical="top"/>
    </xf>
    <xf numFmtId="0" fontId="40" fillId="8" borderId="1" xfId="1" applyNumberFormat="1" applyFont="1" applyFill="1" applyBorder="1" applyAlignment="1">
      <alignment horizontal="center" vertical="top"/>
    </xf>
    <xf numFmtId="0" fontId="38" fillId="8" borderId="1" xfId="0" applyFont="1" applyFill="1" applyBorder="1" applyAlignment="1">
      <alignment horizontal="center" vertical="top"/>
    </xf>
    <xf numFmtId="2" fontId="39" fillId="8" borderId="1" xfId="0" applyNumberFormat="1" applyFont="1" applyFill="1" applyBorder="1" applyAlignment="1">
      <alignment horizontal="center" vertical="center"/>
    </xf>
    <xf numFmtId="0" fontId="41" fillId="9" borderId="0" xfId="0" applyFont="1" applyFill="1"/>
    <xf numFmtId="0" fontId="42" fillId="9" borderId="4" xfId="0" applyFont="1" applyFill="1" applyBorder="1" applyAlignment="1">
      <alignment horizontal="right"/>
    </xf>
    <xf numFmtId="2" fontId="43" fillId="9" borderId="2" xfId="0" applyNumberFormat="1" applyFont="1" applyFill="1" applyBorder="1" applyAlignment="1">
      <alignment horizontal="center" vertical="center"/>
    </xf>
    <xf numFmtId="0" fontId="10" fillId="11" borderId="1" xfId="1" applyNumberFormat="1" applyFont="1" applyFill="1" applyBorder="1" applyAlignment="1">
      <alignment horizontal="center" vertical="center"/>
    </xf>
    <xf numFmtId="0" fontId="11" fillId="11" borderId="2" xfId="1" applyNumberFormat="1" applyFont="1" applyFill="1" applyBorder="1" applyAlignment="1">
      <alignment horizontal="center" vertical="center"/>
    </xf>
    <xf numFmtId="0" fontId="10" fillId="11" borderId="2" xfId="1" applyNumberFormat="1" applyFont="1" applyFill="1" applyBorder="1" applyAlignment="1">
      <alignment horizontal="center" vertical="center"/>
    </xf>
    <xf numFmtId="0" fontId="16" fillId="11" borderId="2" xfId="0" applyFont="1" applyFill="1" applyBorder="1"/>
    <xf numFmtId="0" fontId="11" fillId="11" borderId="1" xfId="1" applyNumberFormat="1" applyFont="1" applyFill="1" applyBorder="1" applyAlignment="1">
      <alignment horizontal="center" vertical="center"/>
    </xf>
    <xf numFmtId="0" fontId="6" fillId="11" borderId="2" xfId="0" applyFont="1" applyFill="1" applyBorder="1"/>
    <xf numFmtId="0" fontId="10" fillId="11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/>
    </xf>
    <xf numFmtId="0" fontId="11" fillId="11" borderId="1" xfId="1" applyNumberFormat="1" applyFont="1" applyFill="1" applyBorder="1" applyAlignment="1">
      <alignment horizontal="center" vertical="top"/>
    </xf>
    <xf numFmtId="0" fontId="11" fillId="11" borderId="2" xfId="1" applyNumberFormat="1" applyFont="1" applyFill="1" applyBorder="1" applyAlignment="1">
      <alignment horizontal="center" vertical="top"/>
    </xf>
    <xf numFmtId="0" fontId="10" fillId="11" borderId="1" xfId="1" applyNumberFormat="1" applyFont="1" applyFill="1" applyBorder="1" applyAlignment="1">
      <alignment horizontal="center" vertical="top"/>
    </xf>
    <xf numFmtId="0" fontId="22" fillId="11" borderId="0" xfId="0" applyFont="1" applyFill="1"/>
    <xf numFmtId="0" fontId="22" fillId="10" borderId="0" xfId="0" applyFont="1" applyFill="1"/>
    <xf numFmtId="0" fontId="22" fillId="10" borderId="1" xfId="0" applyFont="1" applyFill="1" applyBorder="1" applyAlignment="1">
      <alignment horizontal="center"/>
    </xf>
    <xf numFmtId="0" fontId="44" fillId="10" borderId="1" xfId="0" applyFont="1" applyFill="1" applyBorder="1" applyAlignment="1">
      <alignment horizontal="center"/>
    </xf>
    <xf numFmtId="0" fontId="22" fillId="5" borderId="0" xfId="0" applyFont="1" applyFill="1"/>
    <xf numFmtId="0" fontId="6" fillId="10" borderId="7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vertical="center" wrapText="1"/>
    </xf>
    <xf numFmtId="0" fontId="45" fillId="10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 wrapText="1"/>
    </xf>
    <xf numFmtId="0" fontId="45" fillId="10" borderId="2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vertical="center" wrapText="1"/>
    </xf>
    <xf numFmtId="0" fontId="45" fillId="10" borderId="2" xfId="0" applyFont="1" applyFill="1" applyBorder="1" applyAlignment="1">
      <alignment horizontal="center" vertical="center" wrapText="1"/>
    </xf>
    <xf numFmtId="0" fontId="44" fillId="11" borderId="0" xfId="0" applyFont="1" applyFill="1"/>
    <xf numFmtId="0" fontId="44" fillId="11" borderId="1" xfId="0" applyFont="1" applyFill="1" applyBorder="1" applyAlignment="1">
      <alignment horizontal="center"/>
    </xf>
    <xf numFmtId="0" fontId="22" fillId="6" borderId="0" xfId="0" applyFont="1" applyFill="1"/>
    <xf numFmtId="0" fontId="46" fillId="11" borderId="1" xfId="0" applyFont="1" applyFill="1" applyBorder="1" applyAlignment="1">
      <alignment horizontal="center" vertical="center"/>
    </xf>
    <xf numFmtId="0" fontId="47" fillId="11" borderId="2" xfId="0" applyFont="1" applyFill="1" applyBorder="1" applyAlignment="1">
      <alignment horizontal="center" vertical="center"/>
    </xf>
    <xf numFmtId="2" fontId="10" fillId="11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2" fontId="11" fillId="11" borderId="2" xfId="0" applyNumberFormat="1" applyFont="1" applyFill="1" applyBorder="1" applyAlignment="1">
      <alignment horizontal="center" vertical="center"/>
    </xf>
    <xf numFmtId="0" fontId="16" fillId="11" borderId="2" xfId="0" quotePrefix="1" applyFont="1" applyFill="1" applyBorder="1"/>
    <xf numFmtId="0" fontId="11" fillId="11" borderId="2" xfId="0" applyFont="1" applyFill="1" applyBorder="1" applyAlignment="1">
      <alignment horizontal="center" vertical="center"/>
    </xf>
    <xf numFmtId="0" fontId="44" fillId="0" borderId="0" xfId="0" applyFont="1"/>
    <xf numFmtId="0" fontId="44" fillId="6" borderId="0" xfId="0" applyFont="1" applyFill="1"/>
    <xf numFmtId="43" fontId="10" fillId="11" borderId="1" xfId="1" applyNumberFormat="1" applyFont="1" applyFill="1" applyBorder="1" applyAlignment="1">
      <alignment horizontal="center" vertical="center"/>
    </xf>
    <xf numFmtId="0" fontId="22" fillId="7" borderId="0" xfId="0" applyFont="1" applyFill="1"/>
    <xf numFmtId="0" fontId="22" fillId="2" borderId="0" xfId="0" applyFont="1" applyFill="1"/>
    <xf numFmtId="0" fontId="44" fillId="11" borderId="0" xfId="0" applyFont="1" applyFill="1" applyAlignment="1">
      <alignment horizontal="center" vertical="center"/>
    </xf>
    <xf numFmtId="0" fontId="6" fillId="11" borderId="2" xfId="0" applyFont="1" applyFill="1" applyBorder="1" applyAlignment="1">
      <alignment horizontal="left" vertical="center" wrapText="1"/>
    </xf>
    <xf numFmtId="0" fontId="44" fillId="11" borderId="1" xfId="0" applyFont="1" applyFill="1" applyBorder="1" applyAlignment="1">
      <alignment horizontal="center" vertical="center"/>
    </xf>
    <xf numFmtId="0" fontId="44" fillId="7" borderId="0" xfId="0" applyFont="1" applyFill="1" applyAlignment="1">
      <alignment horizontal="center" vertical="center"/>
    </xf>
    <xf numFmtId="0" fontId="16" fillId="11" borderId="2" xfId="0" applyFont="1" applyFill="1" applyBorder="1" applyAlignment="1">
      <alignment wrapText="1"/>
    </xf>
    <xf numFmtId="0" fontId="6" fillId="11" borderId="2" xfId="0" quotePrefix="1" applyFont="1" applyFill="1" applyBorder="1"/>
    <xf numFmtId="0" fontId="22" fillId="11" borderId="0" xfId="0" applyFont="1" applyFill="1" applyAlignment="1">
      <alignment horizontal="center"/>
    </xf>
    <xf numFmtId="0" fontId="44" fillId="11" borderId="0" xfId="0" applyFont="1" applyFill="1" applyAlignment="1">
      <alignment horizontal="center"/>
    </xf>
    <xf numFmtId="0" fontId="10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wrapText="1"/>
    </xf>
    <xf numFmtId="0" fontId="44" fillId="7" borderId="0" xfId="0" applyFont="1" applyFill="1"/>
    <xf numFmtId="0" fontId="22" fillId="11" borderId="8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left" wrapText="1"/>
    </xf>
    <xf numFmtId="0" fontId="16" fillId="11" borderId="2" xfId="0" applyFont="1" applyFill="1" applyBorder="1" applyAlignment="1">
      <alignment vertical="top" wrapText="1"/>
    </xf>
    <xf numFmtId="0" fontId="16" fillId="11" borderId="2" xfId="0" quotePrefix="1" applyFont="1" applyFill="1" applyBorder="1" applyAlignment="1">
      <alignment wrapText="1"/>
    </xf>
    <xf numFmtId="0" fontId="44" fillId="11" borderId="0" xfId="0" applyFont="1" applyFill="1" applyAlignment="1">
      <alignment horizontal="left" vertical="center"/>
    </xf>
    <xf numFmtId="0" fontId="44" fillId="11" borderId="0" xfId="0" applyFont="1" applyFill="1" applyAlignment="1">
      <alignment vertical="top"/>
    </xf>
    <xf numFmtId="0" fontId="6" fillId="11" borderId="2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horizontal="center" vertical="top"/>
    </xf>
    <xf numFmtId="0" fontId="44" fillId="11" borderId="1" xfId="0" applyFont="1" applyFill="1" applyBorder="1" applyAlignment="1">
      <alignment horizontal="center" vertical="top"/>
    </xf>
    <xf numFmtId="0" fontId="44" fillId="0" borderId="0" xfId="0" applyFont="1" applyAlignment="1">
      <alignment vertical="top"/>
    </xf>
    <xf numFmtId="0" fontId="22" fillId="11" borderId="0" xfId="0" applyFont="1" applyFill="1" applyAlignment="1">
      <alignment vertical="top"/>
    </xf>
    <xf numFmtId="0" fontId="22" fillId="0" borderId="0" xfId="0" applyFont="1" applyAlignment="1">
      <alignment vertical="top"/>
    </xf>
    <xf numFmtId="0" fontId="44" fillId="7" borderId="0" xfId="0" applyFont="1" applyFill="1" applyAlignment="1">
      <alignment vertical="top"/>
    </xf>
    <xf numFmtId="2" fontId="11" fillId="11" borderId="1" xfId="0" applyNumberFormat="1" applyFont="1" applyFill="1" applyBorder="1" applyAlignment="1">
      <alignment horizontal="center" vertical="top"/>
    </xf>
    <xf numFmtId="2" fontId="11" fillId="11" borderId="2" xfId="0" applyNumberFormat="1" applyFont="1" applyFill="1" applyBorder="1" applyAlignment="1">
      <alignment horizontal="center" vertical="top"/>
    </xf>
    <xf numFmtId="0" fontId="22" fillId="8" borderId="0" xfId="0" applyFont="1" applyFill="1" applyAlignment="1">
      <alignment vertical="top"/>
    </xf>
    <xf numFmtId="0" fontId="48" fillId="11" borderId="2" xfId="0" applyFont="1" applyFill="1" applyBorder="1"/>
    <xf numFmtId="0" fontId="44" fillId="8" borderId="0" xfId="0" applyFont="1" applyFill="1" applyAlignment="1">
      <alignment vertical="top"/>
    </xf>
    <xf numFmtId="2" fontId="22" fillId="11" borderId="0" xfId="0" applyNumberFormat="1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8" borderId="0" xfId="0" applyFont="1" applyFill="1"/>
    <xf numFmtId="0" fontId="44" fillId="8" borderId="0" xfId="0" applyFont="1" applyFill="1"/>
    <xf numFmtId="0" fontId="22" fillId="11" borderId="1" xfId="0" applyFont="1" applyFill="1" applyBorder="1" applyAlignment="1">
      <alignment horizontal="center" vertical="top"/>
    </xf>
    <xf numFmtId="0" fontId="10" fillId="11" borderId="1" xfId="0" applyFont="1" applyFill="1" applyBorder="1" applyAlignment="1">
      <alignment horizontal="center" vertical="top"/>
    </xf>
    <xf numFmtId="0" fontId="16" fillId="11" borderId="2" xfId="0" applyFont="1" applyFill="1" applyBorder="1" applyAlignment="1"/>
    <xf numFmtId="0" fontId="6" fillId="11" borderId="2" xfId="0" quotePrefix="1" applyFont="1" applyFill="1" applyBorder="1" applyAlignment="1">
      <alignment vertical="top" wrapText="1"/>
    </xf>
    <xf numFmtId="0" fontId="16" fillId="11" borderId="0" xfId="0" applyFont="1" applyFill="1"/>
    <xf numFmtId="0" fontId="6" fillId="11" borderId="4" xfId="0" applyFont="1" applyFill="1" applyBorder="1" applyAlignment="1">
      <alignment horizontal="right"/>
    </xf>
    <xf numFmtId="0" fontId="44" fillId="9" borderId="0" xfId="0" applyFont="1" applyFill="1"/>
    <xf numFmtId="0" fontId="4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10" fillId="0" borderId="0" xfId="0" applyFont="1"/>
    <xf numFmtId="0" fontId="12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uxe@uxjikfydk@uxj%20ifj%22knksa%20dks%20lgk;rk&#188;2895&#189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xe@uxjikfydk@uxj%20ifj%22knksa%20dks%20lgk;rk&#188;2895&#1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115" zoomScaleNormal="115" workbookViewId="0">
      <selection activeCell="A3" sqref="A3"/>
    </sheetView>
  </sheetViews>
  <sheetFormatPr defaultRowHeight="15"/>
  <cols>
    <col min="1" max="1" width="119.85546875" customWidth="1"/>
    <col min="2" max="3" width="13.5703125" bestFit="1" customWidth="1"/>
    <col min="4" max="4" width="14.85546875" bestFit="1" customWidth="1"/>
    <col min="5" max="5" width="14.42578125" bestFit="1" customWidth="1"/>
    <col min="6" max="6" width="18.7109375" bestFit="1" customWidth="1"/>
    <col min="7" max="7" width="12" bestFit="1" customWidth="1"/>
    <col min="8" max="8" width="18" customWidth="1"/>
    <col min="9" max="9" width="18.7109375" bestFit="1" customWidth="1"/>
    <col min="10" max="10" width="17.140625" customWidth="1"/>
  </cols>
  <sheetData>
    <row r="1" spans="1:10" ht="20.25">
      <c r="A1" s="261" t="s">
        <v>2181</v>
      </c>
      <c r="B1" s="262" t="s">
        <v>2182</v>
      </c>
      <c r="C1" s="262"/>
      <c r="D1" s="262"/>
      <c r="E1" s="262" t="s">
        <v>2183</v>
      </c>
      <c r="F1" s="262"/>
      <c r="G1" s="262"/>
      <c r="H1" s="262" t="s">
        <v>2184</v>
      </c>
      <c r="I1" s="262"/>
      <c r="J1" s="262"/>
    </row>
    <row r="2" spans="1:10" ht="40.5">
      <c r="A2" s="261" t="s">
        <v>2185</v>
      </c>
      <c r="B2" s="6" t="s">
        <v>225</v>
      </c>
      <c r="C2" s="7" t="s">
        <v>226</v>
      </c>
      <c r="D2" s="6" t="s">
        <v>0</v>
      </c>
      <c r="E2" s="6" t="s">
        <v>243</v>
      </c>
      <c r="F2" s="6" t="s">
        <v>244</v>
      </c>
      <c r="G2" s="6" t="s">
        <v>0</v>
      </c>
      <c r="H2" s="6" t="s">
        <v>243</v>
      </c>
      <c r="I2" s="6" t="s">
        <v>244</v>
      </c>
      <c r="J2" s="6" t="s">
        <v>0</v>
      </c>
    </row>
    <row r="3" spans="1:10" ht="18.75">
      <c r="A3" s="8" t="s">
        <v>1</v>
      </c>
      <c r="B3" s="9">
        <v>970825.89</v>
      </c>
      <c r="C3" s="9">
        <v>554648.86</v>
      </c>
      <c r="D3" s="9">
        <v>1525474.75</v>
      </c>
      <c r="E3" s="9">
        <v>1237696.28</v>
      </c>
      <c r="F3" s="9">
        <v>679408.86</v>
      </c>
      <c r="G3" s="9">
        <f t="shared" ref="G3:G20" si="0">E3+F3</f>
        <v>1917105.1400000001</v>
      </c>
      <c r="H3" s="9">
        <v>1584750.05</v>
      </c>
      <c r="I3" s="9">
        <v>1175210.49</v>
      </c>
      <c r="J3" s="9">
        <f t="shared" ref="J3:J20" si="1">H3+I3</f>
        <v>2759960.54</v>
      </c>
    </row>
    <row r="4" spans="1:10" ht="18.75">
      <c r="A4" s="10" t="s">
        <v>227</v>
      </c>
      <c r="B4" s="11">
        <v>485807.25</v>
      </c>
      <c r="C4" s="11">
        <v>172258.55</v>
      </c>
      <c r="D4" s="11">
        <v>658065.80000000005</v>
      </c>
      <c r="E4" s="9">
        <v>575243.62</v>
      </c>
      <c r="F4" s="9">
        <v>193203.17</v>
      </c>
      <c r="G4" s="9">
        <f t="shared" si="0"/>
        <v>768446.79</v>
      </c>
      <c r="H4" s="9">
        <v>789925.63</v>
      </c>
      <c r="I4" s="9">
        <v>218061.31</v>
      </c>
      <c r="J4" s="9">
        <f t="shared" si="1"/>
        <v>1007986.94</v>
      </c>
    </row>
    <row r="5" spans="1:10" ht="18.75">
      <c r="A5" s="10" t="s">
        <v>229</v>
      </c>
      <c r="B5" s="11">
        <v>962549.09</v>
      </c>
      <c r="C5" s="11">
        <v>231974.24</v>
      </c>
      <c r="D5" s="11">
        <v>1194523.33</v>
      </c>
      <c r="E5" s="9">
        <v>1239779.69</v>
      </c>
      <c r="F5" s="9">
        <v>242969.01</v>
      </c>
      <c r="G5" s="9">
        <f t="shared" si="0"/>
        <v>1482748.7</v>
      </c>
      <c r="H5" s="9">
        <v>1420027.26</v>
      </c>
      <c r="I5" s="9">
        <v>441234.77</v>
      </c>
      <c r="J5" s="9">
        <f t="shared" si="1"/>
        <v>1861262.03</v>
      </c>
    </row>
    <row r="6" spans="1:10" ht="18.75">
      <c r="A6" s="10" t="s">
        <v>231</v>
      </c>
      <c r="B6" s="11">
        <v>1928506.4</v>
      </c>
      <c r="C6" s="11">
        <v>456485.1</v>
      </c>
      <c r="D6" s="11">
        <v>2384991.5</v>
      </c>
      <c r="E6" s="9">
        <v>2412895.19</v>
      </c>
      <c r="F6" s="9">
        <v>483619.36</v>
      </c>
      <c r="G6" s="9">
        <f t="shared" si="0"/>
        <v>2896514.55</v>
      </c>
      <c r="H6" s="9">
        <v>2796901.29</v>
      </c>
      <c r="I6" s="9">
        <v>518112.07</v>
      </c>
      <c r="J6" s="9">
        <f t="shared" si="1"/>
        <v>3315013.36</v>
      </c>
    </row>
    <row r="7" spans="1:10" ht="18.75">
      <c r="A7" s="10" t="s">
        <v>232</v>
      </c>
      <c r="B7" s="11">
        <v>126853.73</v>
      </c>
      <c r="C7" s="11">
        <v>18693.23</v>
      </c>
      <c r="D7" s="11">
        <v>145546.96</v>
      </c>
      <c r="E7" s="9">
        <v>137816.85</v>
      </c>
      <c r="F7" s="9">
        <v>18658.86</v>
      </c>
      <c r="G7" s="9">
        <f t="shared" si="0"/>
        <v>156475.71000000002</v>
      </c>
      <c r="H7" s="9">
        <v>186463.81</v>
      </c>
      <c r="I7" s="9">
        <v>23093.19</v>
      </c>
      <c r="J7" s="9">
        <f t="shared" si="1"/>
        <v>209557</v>
      </c>
    </row>
    <row r="8" spans="1:10" ht="18.75">
      <c r="A8" s="12" t="s">
        <v>233</v>
      </c>
      <c r="B8" s="11">
        <v>977887.48</v>
      </c>
      <c r="C8" s="11">
        <v>201991.11</v>
      </c>
      <c r="D8" s="11">
        <v>1179878.5900000001</v>
      </c>
      <c r="E8" s="9">
        <v>1045303.46</v>
      </c>
      <c r="F8" s="9">
        <v>320099.42</v>
      </c>
      <c r="G8" s="9">
        <f t="shared" si="0"/>
        <v>1365402.88</v>
      </c>
      <c r="H8" s="9">
        <v>1571573.3</v>
      </c>
      <c r="I8" s="9">
        <v>146149.56</v>
      </c>
      <c r="J8" s="9">
        <f t="shared" si="1"/>
        <v>1717722.86</v>
      </c>
    </row>
    <row r="9" spans="1:10" ht="18.75">
      <c r="A9" s="10" t="s">
        <v>235</v>
      </c>
      <c r="B9" s="11">
        <v>1849148.48</v>
      </c>
      <c r="C9" s="11"/>
      <c r="D9" s="11">
        <v>1849148.48</v>
      </c>
      <c r="E9" s="9">
        <v>1912920.81</v>
      </c>
      <c r="F9" s="9">
        <v>0</v>
      </c>
      <c r="G9" s="9">
        <f t="shared" si="0"/>
        <v>1912920.81</v>
      </c>
      <c r="H9" s="9">
        <v>2543652.8199999998</v>
      </c>
      <c r="I9" s="9">
        <v>0</v>
      </c>
      <c r="J9" s="9">
        <f t="shared" si="1"/>
        <v>2543652.8199999998</v>
      </c>
    </row>
    <row r="10" spans="1:10" ht="18.75">
      <c r="A10" s="10" t="s">
        <v>236</v>
      </c>
      <c r="B10" s="11">
        <v>167432.4</v>
      </c>
      <c r="C10" s="13">
        <v>8920.35</v>
      </c>
      <c r="D10" s="11">
        <v>176352.75</v>
      </c>
      <c r="E10" s="9">
        <v>295648.71999999997</v>
      </c>
      <c r="F10" s="9">
        <v>16747.11</v>
      </c>
      <c r="G10" s="9">
        <f t="shared" si="0"/>
        <v>312395.82999999996</v>
      </c>
      <c r="H10" s="9">
        <v>335486.2</v>
      </c>
      <c r="I10" s="9">
        <v>31634.799999999999</v>
      </c>
      <c r="J10" s="9">
        <f t="shared" si="1"/>
        <v>367121</v>
      </c>
    </row>
    <row r="11" spans="1:10" ht="18.75">
      <c r="A11" s="10" t="s">
        <v>237</v>
      </c>
      <c r="B11" s="11">
        <v>702353.92000000004</v>
      </c>
      <c r="C11" s="11">
        <v>160402.06</v>
      </c>
      <c r="D11" s="11">
        <v>862755.98</v>
      </c>
      <c r="E11" s="9">
        <v>828784.35</v>
      </c>
      <c r="F11" s="9">
        <v>173052.71</v>
      </c>
      <c r="G11" s="9">
        <f t="shared" si="0"/>
        <v>1001837.0599999999</v>
      </c>
      <c r="H11" s="9">
        <v>1249073.27</v>
      </c>
      <c r="I11" s="9">
        <v>173553.01</v>
      </c>
      <c r="J11" s="9">
        <f t="shared" si="1"/>
        <v>1422626.28</v>
      </c>
    </row>
    <row r="12" spans="1:10" ht="18.75">
      <c r="A12" s="10" t="s">
        <v>2</v>
      </c>
      <c r="B12" s="11">
        <v>64287.09</v>
      </c>
      <c r="C12" s="11">
        <v>63951.86</v>
      </c>
      <c r="D12" s="11">
        <v>128238.95</v>
      </c>
      <c r="E12" s="9">
        <v>75997.64</v>
      </c>
      <c r="F12" s="9">
        <v>64341.98</v>
      </c>
      <c r="G12" s="9">
        <f t="shared" si="0"/>
        <v>140339.62</v>
      </c>
      <c r="H12" s="9">
        <v>101427.05</v>
      </c>
      <c r="I12" s="9">
        <v>66916.009999999995</v>
      </c>
      <c r="J12" s="9">
        <f t="shared" si="1"/>
        <v>168343.06</v>
      </c>
    </row>
    <row r="13" spans="1:10" ht="18.75">
      <c r="A13" s="10" t="s">
        <v>238</v>
      </c>
      <c r="B13" s="11">
        <v>387468</v>
      </c>
      <c r="C13" s="11">
        <v>159990.20000000001</v>
      </c>
      <c r="D13" s="11">
        <v>547458.19999999995</v>
      </c>
      <c r="E13" s="9">
        <v>507493.41</v>
      </c>
      <c r="F13" s="9">
        <v>193395.89</v>
      </c>
      <c r="G13" s="9">
        <f t="shared" si="0"/>
        <v>700889.3</v>
      </c>
      <c r="H13" s="9">
        <v>524314.37</v>
      </c>
      <c r="I13" s="9">
        <v>194695.3</v>
      </c>
      <c r="J13" s="9">
        <f t="shared" si="1"/>
        <v>719009.66999999993</v>
      </c>
    </row>
    <row r="14" spans="1:10" ht="18.75">
      <c r="A14" s="10" t="s">
        <v>239</v>
      </c>
      <c r="B14" s="13">
        <v>7718</v>
      </c>
      <c r="C14" s="11"/>
      <c r="D14" s="13">
        <v>7718</v>
      </c>
      <c r="E14" s="9">
        <v>8194.11</v>
      </c>
      <c r="F14" s="9">
        <v>0</v>
      </c>
      <c r="G14" s="9">
        <f t="shared" si="0"/>
        <v>8194.11</v>
      </c>
      <c r="H14" s="9">
        <v>6988.48</v>
      </c>
      <c r="I14" s="9">
        <v>0</v>
      </c>
      <c r="J14" s="9">
        <f t="shared" si="1"/>
        <v>6988.48</v>
      </c>
    </row>
    <row r="15" spans="1:10" ht="18.75">
      <c r="A15" s="10" t="s">
        <v>240</v>
      </c>
      <c r="B15" s="11">
        <v>35619.54</v>
      </c>
      <c r="C15" s="11">
        <v>100542.03</v>
      </c>
      <c r="D15" s="11">
        <v>136161.57</v>
      </c>
      <c r="E15" s="9">
        <v>50980.92</v>
      </c>
      <c r="F15" s="9">
        <v>148100.04</v>
      </c>
      <c r="G15" s="9">
        <f t="shared" si="0"/>
        <v>199080.96000000002</v>
      </c>
      <c r="H15" s="9">
        <v>53097.11</v>
      </c>
      <c r="I15" s="9">
        <v>155621</v>
      </c>
      <c r="J15" s="9">
        <f t="shared" si="1"/>
        <v>208718.11</v>
      </c>
    </row>
    <row r="16" spans="1:10" s="18" customFormat="1" ht="37.5">
      <c r="A16" s="14" t="s">
        <v>252</v>
      </c>
      <c r="B16" s="11">
        <v>0</v>
      </c>
      <c r="C16" s="11">
        <v>0</v>
      </c>
      <c r="D16" s="11"/>
      <c r="E16" s="9"/>
      <c r="F16" s="9"/>
      <c r="G16" s="9"/>
      <c r="H16" s="9">
        <v>0.04</v>
      </c>
      <c r="I16" s="9">
        <v>0.05</v>
      </c>
      <c r="J16" s="9">
        <f t="shared" si="1"/>
        <v>0.09</v>
      </c>
    </row>
    <row r="17" spans="1:10" ht="56.25">
      <c r="A17" s="14" t="s">
        <v>241</v>
      </c>
      <c r="B17" s="11">
        <v>15090.38</v>
      </c>
      <c r="C17" s="13">
        <v>2260.23</v>
      </c>
      <c r="D17" s="11">
        <v>17350.61</v>
      </c>
      <c r="E17" s="9">
        <v>36107.01</v>
      </c>
      <c r="F17" s="9">
        <v>3585.77</v>
      </c>
      <c r="G17" s="9">
        <f t="shared" si="0"/>
        <v>39692.78</v>
      </c>
      <c r="H17" s="9">
        <v>54077.65</v>
      </c>
      <c r="I17" s="9">
        <v>3980.73</v>
      </c>
      <c r="J17" s="9">
        <f t="shared" si="1"/>
        <v>58058.380000000005</v>
      </c>
    </row>
    <row r="18" spans="1:10" ht="18.75">
      <c r="A18" s="14" t="s">
        <v>247</v>
      </c>
      <c r="B18" s="11">
        <v>138510.07</v>
      </c>
      <c r="C18" s="11">
        <v>22376.47</v>
      </c>
      <c r="D18" s="11">
        <v>160886.54</v>
      </c>
      <c r="E18" s="9">
        <v>163624.4</v>
      </c>
      <c r="F18" s="9">
        <v>20200.560000000001</v>
      </c>
      <c r="G18" s="9">
        <f t="shared" si="0"/>
        <v>183824.96</v>
      </c>
      <c r="H18" s="9">
        <v>221831.05</v>
      </c>
      <c r="I18" s="9">
        <v>34165.25</v>
      </c>
      <c r="J18" s="9">
        <f t="shared" si="1"/>
        <v>255996.3</v>
      </c>
    </row>
    <row r="19" spans="1:10" ht="18.75">
      <c r="A19" s="10" t="s">
        <v>242</v>
      </c>
      <c r="B19" s="11">
        <v>21376.59</v>
      </c>
      <c r="C19" s="13">
        <v>2549.35</v>
      </c>
      <c r="D19" s="11">
        <v>23925.94</v>
      </c>
      <c r="E19" s="9">
        <v>20876.28</v>
      </c>
      <c r="F19" s="9">
        <v>222.23</v>
      </c>
      <c r="G19" s="9">
        <f t="shared" si="0"/>
        <v>21098.51</v>
      </c>
      <c r="H19" s="9">
        <v>32384.65</v>
      </c>
      <c r="I19" s="9">
        <v>201.83</v>
      </c>
      <c r="J19" s="9">
        <f t="shared" si="1"/>
        <v>32586.480000000003</v>
      </c>
    </row>
    <row r="20" spans="1:10" ht="18.75">
      <c r="A20" s="10" t="s">
        <v>248</v>
      </c>
      <c r="B20" s="11">
        <v>15852.61</v>
      </c>
      <c r="C20" s="13">
        <v>5751.25</v>
      </c>
      <c r="D20" s="11">
        <v>21603.86</v>
      </c>
      <c r="E20" s="9">
        <v>111023.64</v>
      </c>
      <c r="F20" s="9">
        <v>7144.06</v>
      </c>
      <c r="G20" s="9">
        <f t="shared" si="0"/>
        <v>118167.7</v>
      </c>
      <c r="H20" s="9">
        <v>299820.03000000003</v>
      </c>
      <c r="I20" s="9">
        <v>11132.01</v>
      </c>
      <c r="J20" s="9">
        <f t="shared" si="1"/>
        <v>310952.04000000004</v>
      </c>
    </row>
    <row r="21" spans="1:10" ht="18.75">
      <c r="A21" s="4" t="s">
        <v>249</v>
      </c>
      <c r="B21" s="5">
        <v>8857286.9199999999</v>
      </c>
      <c r="C21" s="5">
        <v>2162794.89</v>
      </c>
      <c r="D21" s="5">
        <v>11020081.810000001</v>
      </c>
      <c r="E21" s="5">
        <f t="shared" ref="E21:J21" si="2">SUM(E3:E20)</f>
        <v>10660386.379999999</v>
      </c>
      <c r="F21" s="5">
        <f t="shared" si="2"/>
        <v>2564749.0300000003</v>
      </c>
      <c r="G21" s="5">
        <f t="shared" si="2"/>
        <v>13225135.41</v>
      </c>
      <c r="H21" s="5">
        <f t="shared" si="2"/>
        <v>13771794.059999999</v>
      </c>
      <c r="I21" s="5">
        <f t="shared" si="2"/>
        <v>3193761.3799999994</v>
      </c>
      <c r="J21" s="5">
        <f t="shared" si="2"/>
        <v>16965555.440000001</v>
      </c>
    </row>
  </sheetData>
  <mergeCells count="3">
    <mergeCell ref="B1:D1"/>
    <mergeCell ref="E1:G1"/>
    <mergeCell ref="H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2"/>
  <sheetViews>
    <sheetView tabSelected="1" topLeftCell="B127" workbookViewId="0">
      <selection activeCell="C132" sqref="C132"/>
    </sheetView>
  </sheetViews>
  <sheetFormatPr defaultRowHeight="15.75"/>
  <cols>
    <col min="1" max="1" width="4.85546875" style="91" customWidth="1"/>
    <col min="2" max="2" width="55" style="260" customWidth="1"/>
    <col min="3" max="3" width="12.42578125" style="255" customWidth="1"/>
    <col min="4" max="4" width="14" style="255" bestFit="1" customWidth="1"/>
    <col min="5" max="5" width="13" style="255" bestFit="1" customWidth="1"/>
    <col min="6" max="6" width="13.140625" style="256" bestFit="1" customWidth="1"/>
    <col min="7" max="7" width="14" style="256" bestFit="1" customWidth="1"/>
    <col min="8" max="8" width="13" style="257" bestFit="1" customWidth="1"/>
    <col min="9" max="9" width="13.140625" style="258" customWidth="1"/>
    <col min="10" max="10" width="14" style="258" customWidth="1"/>
    <col min="11" max="11" width="13" style="259" customWidth="1"/>
    <col min="12" max="12" width="4.28515625" style="91" customWidth="1"/>
    <col min="13" max="16384" width="9.140625" style="91"/>
  </cols>
  <sheetData>
    <row r="1" spans="1:11" s="190" customFormat="1" ht="18.75">
      <c r="A1" s="187"/>
      <c r="B1" s="263" t="s">
        <v>2186</v>
      </c>
      <c r="C1" s="263"/>
      <c r="D1" s="263"/>
      <c r="E1" s="263"/>
      <c r="F1" s="263"/>
      <c r="G1" s="263"/>
      <c r="H1" s="263"/>
      <c r="I1" s="188"/>
      <c r="J1" s="188"/>
      <c r="K1" s="189"/>
    </row>
    <row r="2" spans="1:11" s="190" customFormat="1" ht="18.75">
      <c r="A2" s="187"/>
      <c r="B2" s="264" t="s">
        <v>2187</v>
      </c>
      <c r="C2" s="264"/>
      <c r="D2" s="264"/>
      <c r="E2" s="264"/>
      <c r="F2" s="264"/>
      <c r="G2" s="264"/>
      <c r="H2" s="264"/>
      <c r="I2" s="188"/>
      <c r="J2" s="188"/>
      <c r="K2" s="189"/>
    </row>
    <row r="3" spans="1:11" s="190" customFormat="1" ht="20.25">
      <c r="A3" s="187"/>
      <c r="B3" s="191" t="s">
        <v>246</v>
      </c>
      <c r="C3" s="265" t="s">
        <v>2182</v>
      </c>
      <c r="D3" s="265"/>
      <c r="E3" s="265"/>
      <c r="F3" s="265" t="s">
        <v>2183</v>
      </c>
      <c r="G3" s="265"/>
      <c r="H3" s="265"/>
      <c r="I3" s="265" t="s">
        <v>2184</v>
      </c>
      <c r="J3" s="265"/>
      <c r="K3" s="265"/>
    </row>
    <row r="4" spans="1:11" s="190" customFormat="1" ht="40.5">
      <c r="A4" s="187"/>
      <c r="B4" s="192"/>
      <c r="C4" s="193" t="s">
        <v>225</v>
      </c>
      <c r="D4" s="194" t="s">
        <v>226</v>
      </c>
      <c r="E4" s="193" t="s">
        <v>0</v>
      </c>
      <c r="F4" s="193" t="s">
        <v>225</v>
      </c>
      <c r="G4" s="194" t="s">
        <v>226</v>
      </c>
      <c r="H4" s="195" t="s">
        <v>0</v>
      </c>
      <c r="I4" s="193" t="s">
        <v>225</v>
      </c>
      <c r="J4" s="194" t="s">
        <v>226</v>
      </c>
      <c r="K4" s="193" t="s">
        <v>0</v>
      </c>
    </row>
    <row r="5" spans="1:11" s="190" customFormat="1" ht="20.25">
      <c r="A5" s="187"/>
      <c r="B5" s="196"/>
      <c r="C5" s="195"/>
      <c r="D5" s="197"/>
      <c r="E5" s="195"/>
      <c r="F5" s="195"/>
      <c r="G5" s="197"/>
      <c r="H5" s="195"/>
      <c r="I5" s="193"/>
      <c r="J5" s="194"/>
      <c r="K5" s="193"/>
    </row>
    <row r="6" spans="1:11" s="200" customFormat="1" ht="18.75">
      <c r="A6" s="198">
        <v>1</v>
      </c>
      <c r="B6" s="179" t="s">
        <v>255</v>
      </c>
      <c r="C6" s="179"/>
      <c r="D6" s="179"/>
      <c r="E6" s="179"/>
      <c r="F6" s="179"/>
      <c r="G6" s="179"/>
      <c r="H6" s="179"/>
      <c r="I6" s="182"/>
      <c r="J6" s="182"/>
      <c r="K6" s="199"/>
    </row>
    <row r="7" spans="1:11" ht="18.75">
      <c r="A7" s="198">
        <v>1</v>
      </c>
      <c r="B7" s="179" t="s">
        <v>256</v>
      </c>
      <c r="C7" s="201"/>
      <c r="D7" s="201"/>
      <c r="E7" s="201"/>
      <c r="F7" s="201"/>
      <c r="G7" s="201"/>
      <c r="H7" s="202"/>
      <c r="I7" s="182"/>
      <c r="J7" s="182"/>
      <c r="K7" s="199"/>
    </row>
    <row r="8" spans="1:11" ht="18.75">
      <c r="A8" s="186">
        <v>1</v>
      </c>
      <c r="B8" s="177" t="s">
        <v>257</v>
      </c>
      <c r="C8" s="203">
        <v>200</v>
      </c>
      <c r="D8" s="203">
        <v>0</v>
      </c>
      <c r="E8" s="204">
        <f>SUM(C8:D8)</f>
        <v>200</v>
      </c>
      <c r="F8" s="174">
        <v>200</v>
      </c>
      <c r="G8" s="174">
        <v>0</v>
      </c>
      <c r="H8" s="175">
        <f>F8+G8</f>
        <v>200</v>
      </c>
      <c r="I8" s="182">
        <v>200</v>
      </c>
      <c r="J8" s="182">
        <v>0</v>
      </c>
      <c r="K8" s="199">
        <f>SUM(I8:J8)</f>
        <v>200</v>
      </c>
    </row>
    <row r="9" spans="1:11" ht="18.75">
      <c r="A9" s="186">
        <v>2</v>
      </c>
      <c r="B9" s="177" t="s">
        <v>258</v>
      </c>
      <c r="C9" s="203"/>
      <c r="D9" s="203"/>
      <c r="E9" s="204"/>
      <c r="F9" s="174">
        <v>0.01</v>
      </c>
      <c r="G9" s="174">
        <v>0</v>
      </c>
      <c r="H9" s="175">
        <f>F9+G9</f>
        <v>0.01</v>
      </c>
      <c r="I9" s="182">
        <v>0.01</v>
      </c>
      <c r="J9" s="182">
        <v>0</v>
      </c>
      <c r="K9" s="199">
        <f>SUM(I9:J9)</f>
        <v>0.01</v>
      </c>
    </row>
    <row r="10" spans="1:11" ht="18.75">
      <c r="A10" s="186"/>
      <c r="B10" s="179" t="s">
        <v>4</v>
      </c>
      <c r="C10" s="204">
        <f t="shared" ref="C10:K10" si="0">SUM(C8:C9)</f>
        <v>200</v>
      </c>
      <c r="D10" s="204">
        <f t="shared" si="0"/>
        <v>0</v>
      </c>
      <c r="E10" s="204">
        <f t="shared" si="0"/>
        <v>200</v>
      </c>
      <c r="F10" s="204">
        <f t="shared" si="0"/>
        <v>200.01</v>
      </c>
      <c r="G10" s="204">
        <f t="shared" si="0"/>
        <v>0</v>
      </c>
      <c r="H10" s="205">
        <f t="shared" si="0"/>
        <v>200.01</v>
      </c>
      <c r="I10" s="204">
        <f t="shared" si="0"/>
        <v>200.01</v>
      </c>
      <c r="J10" s="204">
        <f t="shared" si="0"/>
        <v>0</v>
      </c>
      <c r="K10" s="204">
        <f t="shared" si="0"/>
        <v>200.01</v>
      </c>
    </row>
    <row r="11" spans="1:11" ht="18.75">
      <c r="A11" s="198">
        <v>2</v>
      </c>
      <c r="B11" s="179" t="s">
        <v>259</v>
      </c>
      <c r="C11" s="180"/>
      <c r="D11" s="180"/>
      <c r="E11" s="181"/>
      <c r="F11" s="174"/>
      <c r="G11" s="174"/>
      <c r="H11" s="175"/>
      <c r="I11" s="182"/>
      <c r="J11" s="182"/>
      <c r="K11" s="199"/>
    </row>
    <row r="12" spans="1:11" ht="18.75">
      <c r="A12" s="186">
        <v>1</v>
      </c>
      <c r="B12" s="177" t="s">
        <v>260</v>
      </c>
      <c r="C12" s="203">
        <v>37500</v>
      </c>
      <c r="D12" s="203">
        <v>161351.32999999999</v>
      </c>
      <c r="E12" s="204">
        <f>SUM(C12:D12)</f>
        <v>198851.33</v>
      </c>
      <c r="F12" s="174">
        <v>63944.17</v>
      </c>
      <c r="G12" s="174">
        <v>190000</v>
      </c>
      <c r="H12" s="175">
        <f>F12+G12</f>
        <v>253944.16999999998</v>
      </c>
      <c r="I12" s="182">
        <v>93669.67</v>
      </c>
      <c r="J12" s="182">
        <v>297000.01</v>
      </c>
      <c r="K12" s="199">
        <f>SUM(I12:J12)</f>
        <v>390669.68</v>
      </c>
    </row>
    <row r="13" spans="1:11" ht="18.75">
      <c r="A13" s="186"/>
      <c r="B13" s="179" t="s">
        <v>5</v>
      </c>
      <c r="C13" s="204">
        <f>SUM(C12)</f>
        <v>37500</v>
      </c>
      <c r="D13" s="204">
        <f t="shared" ref="D13:K13" si="1">SUM(D12)</f>
        <v>161351.32999999999</v>
      </c>
      <c r="E13" s="204">
        <f t="shared" si="1"/>
        <v>198851.33</v>
      </c>
      <c r="F13" s="204">
        <f t="shared" si="1"/>
        <v>63944.17</v>
      </c>
      <c r="G13" s="204">
        <f t="shared" si="1"/>
        <v>190000</v>
      </c>
      <c r="H13" s="205">
        <f t="shared" si="1"/>
        <v>253944.16999999998</v>
      </c>
      <c r="I13" s="204">
        <f t="shared" si="1"/>
        <v>93669.67</v>
      </c>
      <c r="J13" s="204">
        <f t="shared" si="1"/>
        <v>297000.01</v>
      </c>
      <c r="K13" s="204">
        <f t="shared" si="1"/>
        <v>390669.68</v>
      </c>
    </row>
    <row r="14" spans="1:11" ht="18.75">
      <c r="A14" s="198">
        <v>3</v>
      </c>
      <c r="B14" s="179" t="s">
        <v>261</v>
      </c>
      <c r="C14" s="180"/>
      <c r="D14" s="180"/>
      <c r="E14" s="181"/>
      <c r="F14" s="174"/>
      <c r="G14" s="174"/>
      <c r="H14" s="175"/>
      <c r="I14" s="182"/>
      <c r="J14" s="182"/>
      <c r="K14" s="199"/>
    </row>
    <row r="15" spans="1:11" ht="18.75">
      <c r="A15" s="186">
        <v>1</v>
      </c>
      <c r="B15" s="177" t="s">
        <v>262</v>
      </c>
      <c r="C15" s="180">
        <v>28.8</v>
      </c>
      <c r="D15" s="180"/>
      <c r="E15" s="181">
        <f>SUM(C15:D15)</f>
        <v>28.8</v>
      </c>
      <c r="F15" s="174">
        <v>20.6</v>
      </c>
      <c r="G15" s="174">
        <v>0</v>
      </c>
      <c r="H15" s="175">
        <f>F15+G15</f>
        <v>20.6</v>
      </c>
      <c r="I15" s="182">
        <v>23.51</v>
      </c>
      <c r="J15" s="182">
        <v>0</v>
      </c>
      <c r="K15" s="199">
        <f>SUM(I15:J15)</f>
        <v>23.51</v>
      </c>
    </row>
    <row r="16" spans="1:11" ht="18.75">
      <c r="A16" s="186">
        <v>2</v>
      </c>
      <c r="B16" s="177" t="s">
        <v>263</v>
      </c>
      <c r="C16" s="180">
        <v>20</v>
      </c>
      <c r="D16" s="180"/>
      <c r="E16" s="181">
        <f>SUM(C16:D16)</f>
        <v>20</v>
      </c>
      <c r="F16" s="174">
        <v>20</v>
      </c>
      <c r="G16" s="174">
        <v>0</v>
      </c>
      <c r="H16" s="175">
        <f>F16+G16</f>
        <v>20</v>
      </c>
      <c r="I16" s="182">
        <v>20</v>
      </c>
      <c r="J16" s="182">
        <v>0</v>
      </c>
      <c r="K16" s="199">
        <f>SUM(I16:J16)</f>
        <v>20</v>
      </c>
    </row>
    <row r="17" spans="1:11" ht="18.75">
      <c r="A17" s="186">
        <v>3</v>
      </c>
      <c r="B17" s="206" t="s">
        <v>264</v>
      </c>
      <c r="C17" s="180">
        <v>0.03</v>
      </c>
      <c r="D17" s="180"/>
      <c r="E17" s="181">
        <f>SUM(C17:D17)</f>
        <v>0.03</v>
      </c>
      <c r="F17" s="174">
        <v>0.03</v>
      </c>
      <c r="G17" s="174">
        <v>0</v>
      </c>
      <c r="H17" s="175">
        <f>F17+G17</f>
        <v>0.03</v>
      </c>
      <c r="I17" s="182">
        <v>100.03</v>
      </c>
      <c r="J17" s="182">
        <v>0</v>
      </c>
      <c r="K17" s="199">
        <f>SUM(I17:J17)</f>
        <v>100.03</v>
      </c>
    </row>
    <row r="18" spans="1:11" ht="18.75">
      <c r="A18" s="186"/>
      <c r="B18" s="179" t="s">
        <v>6</v>
      </c>
      <c r="C18" s="181">
        <f>SUM(C15:C17)</f>
        <v>48.83</v>
      </c>
      <c r="D18" s="181">
        <f t="shared" ref="D18:K18" si="2">SUM(D15:D17)</f>
        <v>0</v>
      </c>
      <c r="E18" s="181">
        <f t="shared" si="2"/>
        <v>48.83</v>
      </c>
      <c r="F18" s="181">
        <f t="shared" si="2"/>
        <v>40.630000000000003</v>
      </c>
      <c r="G18" s="181">
        <f t="shared" si="2"/>
        <v>0</v>
      </c>
      <c r="H18" s="207">
        <f t="shared" si="2"/>
        <v>40.630000000000003</v>
      </c>
      <c r="I18" s="181">
        <f t="shared" si="2"/>
        <v>143.54000000000002</v>
      </c>
      <c r="J18" s="181">
        <f t="shared" si="2"/>
        <v>0</v>
      </c>
      <c r="K18" s="181">
        <f t="shared" si="2"/>
        <v>143.54000000000002</v>
      </c>
    </row>
    <row r="19" spans="1:11" ht="18.75">
      <c r="A19" s="198">
        <v>4</v>
      </c>
      <c r="B19" s="179" t="s">
        <v>265</v>
      </c>
      <c r="C19" s="181"/>
      <c r="D19" s="181"/>
      <c r="E19" s="181"/>
      <c r="F19" s="181"/>
      <c r="G19" s="181"/>
      <c r="H19" s="207"/>
      <c r="I19" s="181"/>
      <c r="J19" s="181"/>
      <c r="K19" s="181"/>
    </row>
    <row r="20" spans="1:11" ht="18.75">
      <c r="A20" s="186">
        <v>1</v>
      </c>
      <c r="B20" s="177" t="s">
        <v>266</v>
      </c>
      <c r="C20" s="181"/>
      <c r="D20" s="181"/>
      <c r="E20" s="181"/>
      <c r="F20" s="181"/>
      <c r="G20" s="181"/>
      <c r="H20" s="207"/>
      <c r="I20" s="180">
        <v>20000</v>
      </c>
      <c r="J20" s="180">
        <v>0</v>
      </c>
      <c r="K20" s="181">
        <f>SUM(I20:J20)</f>
        <v>20000</v>
      </c>
    </row>
    <row r="21" spans="1:11" ht="18.75">
      <c r="A21" s="186"/>
      <c r="B21" s="179" t="s">
        <v>253</v>
      </c>
      <c r="C21" s="181"/>
      <c r="D21" s="181"/>
      <c r="E21" s="181"/>
      <c r="F21" s="181"/>
      <c r="G21" s="181"/>
      <c r="H21" s="207"/>
      <c r="I21" s="181">
        <f>SUM(I20)</f>
        <v>20000</v>
      </c>
      <c r="J21" s="181">
        <f>SUM(J20)</f>
        <v>0</v>
      </c>
      <c r="K21" s="181">
        <f>SUM(I21:J21)</f>
        <v>20000</v>
      </c>
    </row>
    <row r="22" spans="1:11" ht="18.75">
      <c r="A22" s="198">
        <v>5</v>
      </c>
      <c r="B22" s="179" t="s">
        <v>267</v>
      </c>
      <c r="C22" s="180"/>
      <c r="D22" s="180"/>
      <c r="E22" s="181"/>
      <c r="F22" s="174"/>
      <c r="G22" s="174"/>
      <c r="H22" s="175"/>
      <c r="I22" s="182"/>
      <c r="J22" s="182"/>
      <c r="K22" s="199"/>
    </row>
    <row r="23" spans="1:11" ht="18.75">
      <c r="A23" s="186">
        <v>1</v>
      </c>
      <c r="B23" s="177" t="s">
        <v>268</v>
      </c>
      <c r="C23" s="203">
        <v>9900</v>
      </c>
      <c r="D23" s="203">
        <v>12000</v>
      </c>
      <c r="E23" s="204">
        <f>SUM(C23:D23)</f>
        <v>21900</v>
      </c>
      <c r="F23" s="174">
        <v>8800</v>
      </c>
      <c r="G23" s="174">
        <v>13200</v>
      </c>
      <c r="H23" s="175">
        <f>F23+G23</f>
        <v>22000</v>
      </c>
      <c r="I23" s="182">
        <v>29520</v>
      </c>
      <c r="J23" s="182">
        <v>44280</v>
      </c>
      <c r="K23" s="199">
        <f>SUM(I23:J23)</f>
        <v>73800</v>
      </c>
    </row>
    <row r="24" spans="1:11" ht="18.75">
      <c r="A24" s="186"/>
      <c r="B24" s="179" t="s">
        <v>7</v>
      </c>
      <c r="C24" s="204">
        <f t="shared" ref="C24:J24" si="3">SUM(C23)</f>
        <v>9900</v>
      </c>
      <c r="D24" s="204">
        <f t="shared" si="3"/>
        <v>12000</v>
      </c>
      <c r="E24" s="204">
        <f t="shared" si="3"/>
        <v>21900</v>
      </c>
      <c r="F24" s="204">
        <f t="shared" si="3"/>
        <v>8800</v>
      </c>
      <c r="G24" s="204">
        <f t="shared" si="3"/>
        <v>13200</v>
      </c>
      <c r="H24" s="205">
        <f t="shared" si="3"/>
        <v>22000</v>
      </c>
      <c r="I24" s="204">
        <f t="shared" si="3"/>
        <v>29520</v>
      </c>
      <c r="J24" s="204">
        <f t="shared" si="3"/>
        <v>44280</v>
      </c>
      <c r="K24" s="204">
        <f>SUM(I24:J24)</f>
        <v>73800</v>
      </c>
    </row>
    <row r="25" spans="1:11" ht="18.75">
      <c r="A25" s="198">
        <v>6</v>
      </c>
      <c r="B25" s="179" t="s">
        <v>269</v>
      </c>
      <c r="C25" s="204"/>
      <c r="D25" s="204"/>
      <c r="E25" s="204"/>
      <c r="F25" s="204"/>
      <c r="G25" s="204"/>
      <c r="H25" s="205"/>
      <c r="I25" s="204"/>
      <c r="J25" s="204"/>
      <c r="K25" s="204"/>
    </row>
    <row r="26" spans="1:11" ht="18.75">
      <c r="A26" s="186">
        <v>1</v>
      </c>
      <c r="B26" s="177" t="s">
        <v>270</v>
      </c>
      <c r="C26" s="204"/>
      <c r="D26" s="204"/>
      <c r="E26" s="204"/>
      <c r="F26" s="204"/>
      <c r="G26" s="204"/>
      <c r="H26" s="205"/>
      <c r="I26" s="203">
        <v>10000</v>
      </c>
      <c r="J26" s="203">
        <v>0</v>
      </c>
      <c r="K26" s="204">
        <f>SUM(I26:J26)</f>
        <v>10000</v>
      </c>
    </row>
    <row r="27" spans="1:11" ht="18.75">
      <c r="A27" s="186"/>
      <c r="B27" s="179" t="s">
        <v>254</v>
      </c>
      <c r="C27" s="204"/>
      <c r="D27" s="204"/>
      <c r="E27" s="204"/>
      <c r="F27" s="204"/>
      <c r="G27" s="204"/>
      <c r="H27" s="205"/>
      <c r="I27" s="204">
        <f>SUM(I26)</f>
        <v>10000</v>
      </c>
      <c r="J27" s="204">
        <f>SUM(J26)</f>
        <v>0</v>
      </c>
      <c r="K27" s="204">
        <f>SUM(I27:J27)</f>
        <v>10000</v>
      </c>
    </row>
    <row r="28" spans="1:11" ht="18.75">
      <c r="A28" s="198">
        <v>7</v>
      </c>
      <c r="B28" s="179" t="s">
        <v>271</v>
      </c>
      <c r="C28" s="180"/>
      <c r="D28" s="180"/>
      <c r="E28" s="181"/>
      <c r="F28" s="174"/>
      <c r="G28" s="174"/>
      <c r="H28" s="175"/>
      <c r="I28" s="182"/>
      <c r="J28" s="182"/>
      <c r="K28" s="199"/>
    </row>
    <row r="29" spans="1:11" ht="18.75">
      <c r="A29" s="186">
        <v>1</v>
      </c>
      <c r="B29" s="177" t="s">
        <v>272</v>
      </c>
      <c r="C29" s="180">
        <v>1372.1</v>
      </c>
      <c r="D29" s="180">
        <v>1258.3599999999999</v>
      </c>
      <c r="E29" s="181">
        <f>SUM(C29:D29)</f>
        <v>2630.46</v>
      </c>
      <c r="F29" s="174">
        <v>1431.54</v>
      </c>
      <c r="G29" s="174">
        <v>1266.04</v>
      </c>
      <c r="H29" s="175">
        <f>F29+G29</f>
        <v>2697.58</v>
      </c>
      <c r="I29" s="182">
        <v>3187.58</v>
      </c>
      <c r="J29" s="182">
        <v>0</v>
      </c>
      <c r="K29" s="199">
        <f>SUM(I29:J29)</f>
        <v>3187.58</v>
      </c>
    </row>
    <row r="30" spans="1:11" ht="18.75">
      <c r="A30" s="186"/>
      <c r="B30" s="179" t="s">
        <v>8</v>
      </c>
      <c r="C30" s="181">
        <f t="shared" ref="C30:J30" si="4">SUM(C29)</f>
        <v>1372.1</v>
      </c>
      <c r="D30" s="181">
        <f t="shared" si="4"/>
        <v>1258.3599999999999</v>
      </c>
      <c r="E30" s="181">
        <f t="shared" si="4"/>
        <v>2630.46</v>
      </c>
      <c r="F30" s="181">
        <f t="shared" si="4"/>
        <v>1431.54</v>
      </c>
      <c r="G30" s="181">
        <f t="shared" si="4"/>
        <v>1266.04</v>
      </c>
      <c r="H30" s="207">
        <f t="shared" si="4"/>
        <v>2697.58</v>
      </c>
      <c r="I30" s="181">
        <f t="shared" si="4"/>
        <v>3187.58</v>
      </c>
      <c r="J30" s="181">
        <f t="shared" si="4"/>
        <v>0</v>
      </c>
      <c r="K30" s="181">
        <f>SUM(I30:J30)</f>
        <v>3187.58</v>
      </c>
    </row>
    <row r="31" spans="1:11" ht="18.75">
      <c r="A31" s="198">
        <v>8</v>
      </c>
      <c r="B31" s="179" t="s">
        <v>273</v>
      </c>
      <c r="C31" s="180"/>
      <c r="D31" s="180"/>
      <c r="E31" s="181"/>
      <c r="F31" s="174"/>
      <c r="G31" s="174"/>
      <c r="H31" s="175"/>
      <c r="I31" s="182"/>
      <c r="J31" s="182"/>
      <c r="K31" s="199"/>
    </row>
    <row r="32" spans="1:11" ht="18.75">
      <c r="A32" s="186">
        <v>1</v>
      </c>
      <c r="B32" s="177" t="s">
        <v>274</v>
      </c>
      <c r="C32" s="203">
        <v>102600</v>
      </c>
      <c r="D32" s="203">
        <v>153900</v>
      </c>
      <c r="E32" s="204">
        <f>SUM(C32:D32)</f>
        <v>256500</v>
      </c>
      <c r="F32" s="174">
        <v>210000</v>
      </c>
      <c r="G32" s="174">
        <v>160000</v>
      </c>
      <c r="H32" s="175">
        <f>F32+G32</f>
        <v>370000</v>
      </c>
      <c r="I32" s="182">
        <v>285844.32</v>
      </c>
      <c r="J32" s="182">
        <v>428766.48</v>
      </c>
      <c r="K32" s="199">
        <f>SUM(I32:J32)</f>
        <v>714610.8</v>
      </c>
    </row>
    <row r="33" spans="1:11" ht="18.75">
      <c r="A33" s="186"/>
      <c r="B33" s="179" t="s">
        <v>9</v>
      </c>
      <c r="C33" s="204">
        <f t="shared" ref="C33:J33" si="5">SUM(C32)</f>
        <v>102600</v>
      </c>
      <c r="D33" s="204">
        <f t="shared" si="5"/>
        <v>153900</v>
      </c>
      <c r="E33" s="204">
        <f t="shared" si="5"/>
        <v>256500</v>
      </c>
      <c r="F33" s="204">
        <f t="shared" si="5"/>
        <v>210000</v>
      </c>
      <c r="G33" s="204">
        <f t="shared" si="5"/>
        <v>160000</v>
      </c>
      <c r="H33" s="205">
        <f t="shared" si="5"/>
        <v>370000</v>
      </c>
      <c r="I33" s="204">
        <f t="shared" si="5"/>
        <v>285844.32</v>
      </c>
      <c r="J33" s="204">
        <f t="shared" si="5"/>
        <v>428766.48</v>
      </c>
      <c r="K33" s="204">
        <f>SUM(I33:J33)</f>
        <v>714610.8</v>
      </c>
    </row>
    <row r="34" spans="1:11" ht="18.75">
      <c r="A34" s="198">
        <v>9</v>
      </c>
      <c r="B34" s="179" t="s">
        <v>275</v>
      </c>
      <c r="C34" s="180"/>
      <c r="D34" s="180"/>
      <c r="E34" s="181"/>
      <c r="F34" s="174"/>
      <c r="G34" s="174"/>
      <c r="H34" s="175"/>
      <c r="I34" s="182"/>
      <c r="J34" s="182"/>
      <c r="K34" s="199"/>
    </row>
    <row r="35" spans="1:11" ht="18.75">
      <c r="A35" s="186">
        <v>1</v>
      </c>
      <c r="B35" s="177" t="s">
        <v>276</v>
      </c>
      <c r="C35" s="180">
        <v>4.5</v>
      </c>
      <c r="D35" s="180"/>
      <c r="E35" s="181">
        <f>SUM(C35:D35)</f>
        <v>4.5</v>
      </c>
      <c r="F35" s="174">
        <v>0.5</v>
      </c>
      <c r="G35" s="174">
        <v>0</v>
      </c>
      <c r="H35" s="175">
        <f>F35+G35</f>
        <v>0.5</v>
      </c>
      <c r="I35" s="182">
        <v>1</v>
      </c>
      <c r="J35" s="182">
        <v>0</v>
      </c>
      <c r="K35" s="199">
        <f>SUM(I35:J35)</f>
        <v>1</v>
      </c>
    </row>
    <row r="36" spans="1:11" ht="18.75">
      <c r="A36" s="186">
        <v>2</v>
      </c>
      <c r="B36" s="177" t="s">
        <v>277</v>
      </c>
      <c r="C36" s="180">
        <v>500.01</v>
      </c>
      <c r="D36" s="180"/>
      <c r="E36" s="181">
        <f>SUM(C36:D36)</f>
        <v>500.01</v>
      </c>
      <c r="F36" s="174">
        <v>500.01</v>
      </c>
      <c r="G36" s="174">
        <v>0</v>
      </c>
      <c r="H36" s="175">
        <f>F36+G36</f>
        <v>500.01</v>
      </c>
      <c r="I36" s="182">
        <v>500.01</v>
      </c>
      <c r="J36" s="182">
        <v>0</v>
      </c>
      <c r="K36" s="199">
        <f>SUM(I36:J36)</f>
        <v>500.01</v>
      </c>
    </row>
    <row r="37" spans="1:11" s="208" customFormat="1" ht="18.75">
      <c r="A37" s="198"/>
      <c r="B37" s="179" t="s">
        <v>10</v>
      </c>
      <c r="C37" s="181">
        <f t="shared" ref="C37:J37" si="6">SUM(C35:C36)</f>
        <v>504.51</v>
      </c>
      <c r="D37" s="181">
        <f t="shared" si="6"/>
        <v>0</v>
      </c>
      <c r="E37" s="181">
        <f t="shared" si="6"/>
        <v>504.51</v>
      </c>
      <c r="F37" s="181">
        <f t="shared" si="6"/>
        <v>500.51</v>
      </c>
      <c r="G37" s="181">
        <f t="shared" si="6"/>
        <v>0</v>
      </c>
      <c r="H37" s="207">
        <f t="shared" si="6"/>
        <v>500.51</v>
      </c>
      <c r="I37" s="199">
        <f t="shared" si="6"/>
        <v>501.01</v>
      </c>
      <c r="J37" s="199">
        <f t="shared" si="6"/>
        <v>0</v>
      </c>
      <c r="K37" s="199">
        <f>SUM(I37:J37)</f>
        <v>501.01</v>
      </c>
    </row>
    <row r="38" spans="1:11" ht="18.75">
      <c r="A38" s="198">
        <v>10</v>
      </c>
      <c r="B38" s="179" t="s">
        <v>278</v>
      </c>
      <c r="C38" s="181"/>
      <c r="D38" s="181"/>
      <c r="E38" s="181"/>
      <c r="F38" s="174"/>
      <c r="G38" s="174"/>
      <c r="H38" s="175"/>
      <c r="I38" s="182"/>
      <c r="J38" s="182"/>
      <c r="K38" s="199"/>
    </row>
    <row r="39" spans="1:11" ht="18.75">
      <c r="A39" s="186">
        <v>1</v>
      </c>
      <c r="B39" s="177" t="s">
        <v>279</v>
      </c>
      <c r="C39" s="180"/>
      <c r="D39" s="180">
        <v>0.03</v>
      </c>
      <c r="E39" s="181">
        <f t="shared" ref="E39:E44" si="7">SUM(C39:D39)</f>
        <v>0.03</v>
      </c>
      <c r="F39" s="174">
        <v>0</v>
      </c>
      <c r="G39" s="174">
        <v>0.03</v>
      </c>
      <c r="H39" s="175">
        <f t="shared" ref="H39:H44" si="8">F39+G39</f>
        <v>0.03</v>
      </c>
      <c r="I39" s="182">
        <v>0</v>
      </c>
      <c r="J39" s="182">
        <v>79347</v>
      </c>
      <c r="K39" s="199">
        <f t="shared" ref="K39:K45" si="9">SUM(I39:J39)</f>
        <v>79347</v>
      </c>
    </row>
    <row r="40" spans="1:11" s="208" customFormat="1" ht="18.75">
      <c r="A40" s="186">
        <v>2</v>
      </c>
      <c r="B40" s="177" t="s">
        <v>280</v>
      </c>
      <c r="C40" s="180"/>
      <c r="D40" s="180">
        <v>0.03</v>
      </c>
      <c r="E40" s="181">
        <f t="shared" si="7"/>
        <v>0.03</v>
      </c>
      <c r="F40" s="174">
        <v>0</v>
      </c>
      <c r="G40" s="174">
        <v>0.03</v>
      </c>
      <c r="H40" s="175">
        <f t="shared" si="8"/>
        <v>0.03</v>
      </c>
      <c r="I40" s="199">
        <v>0</v>
      </c>
      <c r="J40" s="199">
        <v>0.03</v>
      </c>
      <c r="K40" s="199">
        <f t="shared" si="9"/>
        <v>0.03</v>
      </c>
    </row>
    <row r="41" spans="1:11" ht="18.75">
      <c r="A41" s="186">
        <v>3</v>
      </c>
      <c r="B41" s="177" t="s">
        <v>281</v>
      </c>
      <c r="C41" s="180"/>
      <c r="D41" s="180">
        <v>0.09</v>
      </c>
      <c r="E41" s="181">
        <f t="shared" si="7"/>
        <v>0.09</v>
      </c>
      <c r="F41" s="174">
        <v>0</v>
      </c>
      <c r="G41" s="174">
        <v>171240</v>
      </c>
      <c r="H41" s="175">
        <f t="shared" si="8"/>
        <v>171240</v>
      </c>
      <c r="I41" s="182">
        <v>0</v>
      </c>
      <c r="J41" s="182">
        <v>0.09</v>
      </c>
      <c r="K41" s="199">
        <f t="shared" si="9"/>
        <v>0.09</v>
      </c>
    </row>
    <row r="42" spans="1:11" ht="18.75">
      <c r="A42" s="186">
        <v>4</v>
      </c>
      <c r="B42" s="177" t="s">
        <v>282</v>
      </c>
      <c r="C42" s="180"/>
      <c r="D42" s="180">
        <v>200000</v>
      </c>
      <c r="E42" s="181">
        <f t="shared" si="7"/>
        <v>200000</v>
      </c>
      <c r="F42" s="174">
        <v>0</v>
      </c>
      <c r="G42" s="174">
        <v>114160</v>
      </c>
      <c r="H42" s="175">
        <f t="shared" si="8"/>
        <v>114160</v>
      </c>
      <c r="I42" s="182">
        <v>0</v>
      </c>
      <c r="J42" s="182">
        <v>295700.02</v>
      </c>
      <c r="K42" s="199">
        <f t="shared" si="9"/>
        <v>295700.02</v>
      </c>
    </row>
    <row r="43" spans="1:11" ht="18.75">
      <c r="A43" s="186">
        <v>5</v>
      </c>
      <c r="B43" s="177" t="s">
        <v>2075</v>
      </c>
      <c r="C43" s="180">
        <v>42088</v>
      </c>
      <c r="D43" s="180"/>
      <c r="E43" s="181">
        <f t="shared" si="7"/>
        <v>42088</v>
      </c>
      <c r="F43" s="174">
        <v>40625</v>
      </c>
      <c r="G43" s="174">
        <v>0</v>
      </c>
      <c r="H43" s="175">
        <f t="shared" si="8"/>
        <v>40625</v>
      </c>
      <c r="I43" s="182">
        <v>36238</v>
      </c>
      <c r="J43" s="182">
        <v>0</v>
      </c>
      <c r="K43" s="199">
        <f t="shared" si="9"/>
        <v>36238</v>
      </c>
    </row>
    <row r="44" spans="1:11" ht="18.75">
      <c r="A44" s="186">
        <v>6</v>
      </c>
      <c r="B44" s="177" t="s">
        <v>283</v>
      </c>
      <c r="C44" s="180">
        <v>226793</v>
      </c>
      <c r="D44" s="180"/>
      <c r="E44" s="181">
        <f t="shared" si="7"/>
        <v>226793</v>
      </c>
      <c r="F44" s="174">
        <v>294200</v>
      </c>
      <c r="G44" s="174">
        <v>0</v>
      </c>
      <c r="H44" s="175">
        <f t="shared" si="8"/>
        <v>294200</v>
      </c>
      <c r="I44" s="182">
        <v>711300</v>
      </c>
      <c r="J44" s="182">
        <v>0</v>
      </c>
      <c r="K44" s="199">
        <f t="shared" si="9"/>
        <v>711300</v>
      </c>
    </row>
    <row r="45" spans="1:11" s="208" customFormat="1" ht="18.75">
      <c r="A45" s="198"/>
      <c r="B45" s="179" t="s">
        <v>11</v>
      </c>
      <c r="C45" s="181">
        <f t="shared" ref="C45:J45" si="10">SUM(C39:C44)</f>
        <v>268881</v>
      </c>
      <c r="D45" s="181">
        <f t="shared" si="10"/>
        <v>200000.15</v>
      </c>
      <c r="E45" s="181">
        <f t="shared" si="10"/>
        <v>468881.15</v>
      </c>
      <c r="F45" s="181">
        <f t="shared" si="10"/>
        <v>334825</v>
      </c>
      <c r="G45" s="181">
        <f t="shared" si="10"/>
        <v>285400.06</v>
      </c>
      <c r="H45" s="207">
        <f t="shared" si="10"/>
        <v>620225.06000000006</v>
      </c>
      <c r="I45" s="199">
        <f t="shared" si="10"/>
        <v>747538</v>
      </c>
      <c r="J45" s="199">
        <f t="shared" si="10"/>
        <v>375047.14</v>
      </c>
      <c r="K45" s="199">
        <f t="shared" si="9"/>
        <v>1122585.1400000001</v>
      </c>
    </row>
    <row r="46" spans="1:11" ht="18.75">
      <c r="A46" s="198">
        <v>11</v>
      </c>
      <c r="B46" s="179" t="s">
        <v>284</v>
      </c>
      <c r="C46" s="181"/>
      <c r="D46" s="181"/>
      <c r="E46" s="181"/>
      <c r="F46" s="174"/>
      <c r="G46" s="174"/>
      <c r="H46" s="175"/>
      <c r="I46" s="182"/>
      <c r="J46" s="182"/>
      <c r="K46" s="199"/>
    </row>
    <row r="47" spans="1:11" ht="18.75">
      <c r="A47" s="186">
        <v>1</v>
      </c>
      <c r="B47" s="177" t="s">
        <v>285</v>
      </c>
      <c r="C47" s="180">
        <v>12</v>
      </c>
      <c r="D47" s="180">
        <v>12.02</v>
      </c>
      <c r="E47" s="181">
        <f>SUM(C47:D47)</f>
        <v>24.02</v>
      </c>
      <c r="F47" s="174">
        <v>12</v>
      </c>
      <c r="G47" s="174">
        <v>12.02</v>
      </c>
      <c r="H47" s="175">
        <f>F47+G47</f>
        <v>24.02</v>
      </c>
      <c r="I47" s="182">
        <v>0.02</v>
      </c>
      <c r="J47" s="182">
        <v>0.03</v>
      </c>
      <c r="K47" s="199">
        <f>SUM(I47:J47)</f>
        <v>0.05</v>
      </c>
    </row>
    <row r="48" spans="1:11" s="208" customFormat="1" ht="18.75">
      <c r="A48" s="186">
        <v>2</v>
      </c>
      <c r="B48" s="177" t="s">
        <v>286</v>
      </c>
      <c r="C48" s="180">
        <v>0.3</v>
      </c>
      <c r="D48" s="180"/>
      <c r="E48" s="181">
        <f>SUM(C48:D48)</f>
        <v>0.3</v>
      </c>
      <c r="F48" s="174">
        <v>0.3</v>
      </c>
      <c r="G48" s="174">
        <v>0</v>
      </c>
      <c r="H48" s="175">
        <f>F48+G48</f>
        <v>0.3</v>
      </c>
      <c r="I48" s="182">
        <v>1.5</v>
      </c>
      <c r="J48" s="182">
        <v>0</v>
      </c>
      <c r="K48" s="199">
        <f>SUM(I48:J48)</f>
        <v>1.5</v>
      </c>
    </row>
    <row r="49" spans="1:11" ht="18.75">
      <c r="A49" s="186"/>
      <c r="B49" s="179" t="s">
        <v>12</v>
      </c>
      <c r="C49" s="181">
        <f t="shared" ref="C49:J49" si="11">SUM(C47:C48)</f>
        <v>12.3</v>
      </c>
      <c r="D49" s="181">
        <f t="shared" si="11"/>
        <v>12.02</v>
      </c>
      <c r="E49" s="181">
        <f t="shared" si="11"/>
        <v>24.32</v>
      </c>
      <c r="F49" s="181">
        <f t="shared" si="11"/>
        <v>12.3</v>
      </c>
      <c r="G49" s="181">
        <f t="shared" si="11"/>
        <v>12.02</v>
      </c>
      <c r="H49" s="207">
        <f t="shared" si="11"/>
        <v>24.32</v>
      </c>
      <c r="I49" s="199">
        <f t="shared" si="11"/>
        <v>1.52</v>
      </c>
      <c r="J49" s="199">
        <f t="shared" si="11"/>
        <v>0.03</v>
      </c>
      <c r="K49" s="199">
        <f>SUM(I49:J49)</f>
        <v>1.55</v>
      </c>
    </row>
    <row r="50" spans="1:11" ht="18.75">
      <c r="A50" s="198">
        <v>12</v>
      </c>
      <c r="B50" s="179" t="s">
        <v>287</v>
      </c>
      <c r="C50" s="181"/>
      <c r="D50" s="181"/>
      <c r="E50" s="181"/>
      <c r="F50" s="174"/>
      <c r="G50" s="174"/>
      <c r="H50" s="175"/>
      <c r="I50" s="182"/>
      <c r="J50" s="182"/>
      <c r="K50" s="199"/>
    </row>
    <row r="51" spans="1:11" s="208" customFormat="1" ht="18.75">
      <c r="A51" s="186">
        <v>1</v>
      </c>
      <c r="B51" s="177" t="s">
        <v>288</v>
      </c>
      <c r="C51" s="203">
        <v>417300</v>
      </c>
      <c r="D51" s="203"/>
      <c r="E51" s="203">
        <f>SUM(C51:D51)</f>
        <v>417300</v>
      </c>
      <c r="F51" s="174">
        <v>40000</v>
      </c>
      <c r="G51" s="174">
        <v>0</v>
      </c>
      <c r="H51" s="176">
        <f>F51+G51</f>
        <v>40000</v>
      </c>
      <c r="I51" s="182">
        <v>47500</v>
      </c>
      <c r="J51" s="182">
        <v>0</v>
      </c>
      <c r="K51" s="199">
        <f>SUM(I51:J51)</f>
        <v>47500</v>
      </c>
    </row>
    <row r="52" spans="1:11" ht="18.75">
      <c r="A52" s="186"/>
      <c r="B52" s="177" t="s">
        <v>13</v>
      </c>
      <c r="C52" s="204">
        <f t="shared" ref="C52:H52" si="12">SUM(C51)</f>
        <v>417300</v>
      </c>
      <c r="D52" s="204">
        <f t="shared" si="12"/>
        <v>0</v>
      </c>
      <c r="E52" s="204">
        <f t="shared" si="12"/>
        <v>417300</v>
      </c>
      <c r="F52" s="204">
        <f t="shared" si="12"/>
        <v>40000</v>
      </c>
      <c r="G52" s="204">
        <f t="shared" si="12"/>
        <v>0</v>
      </c>
      <c r="H52" s="205">
        <f t="shared" si="12"/>
        <v>40000</v>
      </c>
      <c r="I52" s="199">
        <v>47500</v>
      </c>
      <c r="J52" s="199">
        <v>0</v>
      </c>
      <c r="K52" s="199">
        <f>SUM(I52:J52)</f>
        <v>47500</v>
      </c>
    </row>
    <row r="53" spans="1:11" ht="18.75">
      <c r="A53" s="198">
        <v>13</v>
      </c>
      <c r="B53" s="179" t="s">
        <v>289</v>
      </c>
      <c r="C53" s="180"/>
      <c r="D53" s="180"/>
      <c r="E53" s="181"/>
      <c r="F53" s="174"/>
      <c r="G53" s="174"/>
      <c r="H53" s="175"/>
      <c r="I53" s="182"/>
      <c r="J53" s="182"/>
      <c r="K53" s="199"/>
    </row>
    <row r="54" spans="1:11" s="208" customFormat="1" ht="18.75">
      <c r="A54" s="186">
        <v>1</v>
      </c>
      <c r="B54" s="177" t="s">
        <v>290</v>
      </c>
      <c r="C54" s="203">
        <v>68268</v>
      </c>
      <c r="D54" s="203"/>
      <c r="E54" s="204">
        <f>SUM(C54:D54)</f>
        <v>68268</v>
      </c>
      <c r="F54" s="174">
        <v>320000</v>
      </c>
      <c r="G54" s="174">
        <v>0</v>
      </c>
      <c r="H54" s="175">
        <f t="shared" ref="H54:H74" si="13">F54+G54</f>
        <v>320000</v>
      </c>
      <c r="I54" s="182">
        <v>100000</v>
      </c>
      <c r="J54" s="182">
        <v>0</v>
      </c>
      <c r="K54" s="199">
        <f>SUM(I54:J54)</f>
        <v>100000</v>
      </c>
    </row>
    <row r="55" spans="1:11" ht="18.75">
      <c r="A55" s="186"/>
      <c r="B55" s="179" t="s">
        <v>14</v>
      </c>
      <c r="C55" s="204">
        <f t="shared" ref="C55:J55" si="14">SUM(C54)</f>
        <v>68268</v>
      </c>
      <c r="D55" s="204">
        <f t="shared" si="14"/>
        <v>0</v>
      </c>
      <c r="E55" s="204">
        <f t="shared" si="14"/>
        <v>68268</v>
      </c>
      <c r="F55" s="204">
        <f t="shared" si="14"/>
        <v>320000</v>
      </c>
      <c r="G55" s="204">
        <f t="shared" si="14"/>
        <v>0</v>
      </c>
      <c r="H55" s="205">
        <f t="shared" si="14"/>
        <v>320000</v>
      </c>
      <c r="I55" s="199">
        <f t="shared" si="14"/>
        <v>100000</v>
      </c>
      <c r="J55" s="199">
        <f t="shared" si="14"/>
        <v>0</v>
      </c>
      <c r="K55" s="199">
        <f>SUM(I55:J55)</f>
        <v>100000</v>
      </c>
    </row>
    <row r="56" spans="1:11" ht="18.75">
      <c r="A56" s="198">
        <v>14</v>
      </c>
      <c r="B56" s="179" t="s">
        <v>291</v>
      </c>
      <c r="C56" s="180"/>
      <c r="D56" s="180"/>
      <c r="E56" s="180"/>
      <c r="F56" s="174"/>
      <c r="G56" s="174"/>
      <c r="H56" s="175"/>
      <c r="I56" s="182"/>
      <c r="J56" s="182"/>
      <c r="K56" s="199"/>
    </row>
    <row r="57" spans="1:11" ht="18.75">
      <c r="A57" s="186">
        <v>1</v>
      </c>
      <c r="B57" s="177" t="s">
        <v>292</v>
      </c>
      <c r="C57" s="203">
        <v>2</v>
      </c>
      <c r="D57" s="203"/>
      <c r="E57" s="204">
        <f t="shared" ref="E57:E65" si="15">SUM(C57:D57)</f>
        <v>2</v>
      </c>
      <c r="F57" s="174">
        <v>91000</v>
      </c>
      <c r="G57" s="174">
        <v>0</v>
      </c>
      <c r="H57" s="175">
        <f t="shared" si="13"/>
        <v>91000</v>
      </c>
      <c r="I57" s="182">
        <v>109100</v>
      </c>
      <c r="J57" s="182">
        <v>0</v>
      </c>
      <c r="K57" s="199">
        <f t="shared" ref="K57:K68" si="16">SUM(I57:J57)</f>
        <v>109100</v>
      </c>
    </row>
    <row r="58" spans="1:11" s="208" customFormat="1" ht="18.75">
      <c r="A58" s="186">
        <v>2</v>
      </c>
      <c r="B58" s="177" t="s">
        <v>293</v>
      </c>
      <c r="C58" s="203">
        <v>373.14</v>
      </c>
      <c r="D58" s="203"/>
      <c r="E58" s="204">
        <f t="shared" si="15"/>
        <v>373.14</v>
      </c>
      <c r="F58" s="174">
        <v>60000</v>
      </c>
      <c r="G58" s="174">
        <v>0</v>
      </c>
      <c r="H58" s="175">
        <f t="shared" si="13"/>
        <v>60000</v>
      </c>
      <c r="I58" s="182">
        <v>0.03</v>
      </c>
      <c r="J58" s="182">
        <v>0</v>
      </c>
      <c r="K58" s="199">
        <f t="shared" si="16"/>
        <v>0.03</v>
      </c>
    </row>
    <row r="59" spans="1:11" ht="18.75">
      <c r="A59" s="186">
        <v>3</v>
      </c>
      <c r="B59" s="177" t="s">
        <v>2076</v>
      </c>
      <c r="C59" s="203">
        <v>26000</v>
      </c>
      <c r="D59" s="203"/>
      <c r="E59" s="204">
        <f t="shared" si="15"/>
        <v>26000</v>
      </c>
      <c r="F59" s="174">
        <v>5</v>
      </c>
      <c r="G59" s="174">
        <v>0</v>
      </c>
      <c r="H59" s="175">
        <f t="shared" si="13"/>
        <v>5</v>
      </c>
      <c r="I59" s="182">
        <v>5</v>
      </c>
      <c r="J59" s="182">
        <v>0</v>
      </c>
      <c r="K59" s="199">
        <f t="shared" si="16"/>
        <v>5</v>
      </c>
    </row>
    <row r="60" spans="1:11" ht="18.75">
      <c r="A60" s="186">
        <v>4</v>
      </c>
      <c r="B60" s="177" t="s">
        <v>294</v>
      </c>
      <c r="C60" s="203">
        <v>0.01</v>
      </c>
      <c r="D60" s="203">
        <v>2527</v>
      </c>
      <c r="E60" s="204">
        <f t="shared" si="15"/>
        <v>2527.0100000000002</v>
      </c>
      <c r="F60" s="174">
        <v>529.38</v>
      </c>
      <c r="G60" s="174">
        <v>0</v>
      </c>
      <c r="H60" s="175">
        <f t="shared" si="13"/>
        <v>529.38</v>
      </c>
      <c r="I60" s="182">
        <v>1729.36</v>
      </c>
      <c r="J60" s="182">
        <v>0</v>
      </c>
      <c r="K60" s="199">
        <f t="shared" si="16"/>
        <v>1729.36</v>
      </c>
    </row>
    <row r="61" spans="1:11" ht="18.75">
      <c r="A61" s="186">
        <v>5</v>
      </c>
      <c r="B61" s="177" t="s">
        <v>295</v>
      </c>
      <c r="C61" s="203">
        <v>0.03</v>
      </c>
      <c r="D61" s="203"/>
      <c r="E61" s="204">
        <f t="shared" si="15"/>
        <v>0.03</v>
      </c>
      <c r="F61" s="174">
        <v>55000</v>
      </c>
      <c r="G61" s="174">
        <v>0</v>
      </c>
      <c r="H61" s="175">
        <f t="shared" si="13"/>
        <v>55000</v>
      </c>
      <c r="I61" s="182">
        <v>58000</v>
      </c>
      <c r="J61" s="182">
        <v>0</v>
      </c>
      <c r="K61" s="199">
        <f t="shared" si="16"/>
        <v>58000</v>
      </c>
    </row>
    <row r="62" spans="1:11" ht="18.75">
      <c r="A62" s="186">
        <v>6</v>
      </c>
      <c r="B62" s="177" t="s">
        <v>296</v>
      </c>
      <c r="C62" s="203">
        <v>5</v>
      </c>
      <c r="D62" s="203"/>
      <c r="E62" s="204">
        <f t="shared" si="15"/>
        <v>5</v>
      </c>
      <c r="F62" s="174">
        <v>0</v>
      </c>
      <c r="G62" s="174">
        <v>5925.01</v>
      </c>
      <c r="H62" s="175">
        <f t="shared" si="13"/>
        <v>5925.01</v>
      </c>
      <c r="I62" s="182">
        <v>0</v>
      </c>
      <c r="J62" s="182">
        <v>6516.5</v>
      </c>
      <c r="K62" s="199">
        <f t="shared" si="16"/>
        <v>6516.5</v>
      </c>
    </row>
    <row r="63" spans="1:11" ht="18.75">
      <c r="A63" s="186">
        <v>7</v>
      </c>
      <c r="B63" s="177" t="s">
        <v>300</v>
      </c>
      <c r="C63" s="203">
        <v>32254</v>
      </c>
      <c r="D63" s="203"/>
      <c r="E63" s="204">
        <f t="shared" si="15"/>
        <v>32254</v>
      </c>
      <c r="F63" s="174">
        <v>10</v>
      </c>
      <c r="G63" s="174">
        <v>0</v>
      </c>
      <c r="H63" s="175">
        <f t="shared" si="13"/>
        <v>10</v>
      </c>
      <c r="I63" s="182">
        <v>10</v>
      </c>
      <c r="J63" s="182">
        <v>0</v>
      </c>
      <c r="K63" s="199">
        <f t="shared" si="16"/>
        <v>10</v>
      </c>
    </row>
    <row r="64" spans="1:11" ht="18.75">
      <c r="A64" s="186">
        <v>8</v>
      </c>
      <c r="B64" s="177" t="s">
        <v>297</v>
      </c>
      <c r="C64" s="203">
        <v>3000</v>
      </c>
      <c r="D64" s="203"/>
      <c r="E64" s="204">
        <f t="shared" si="15"/>
        <v>3000</v>
      </c>
      <c r="F64" s="174">
        <v>41700</v>
      </c>
      <c r="G64" s="174">
        <v>0</v>
      </c>
      <c r="H64" s="175">
        <f t="shared" si="13"/>
        <v>41700</v>
      </c>
      <c r="I64" s="182">
        <v>46700</v>
      </c>
      <c r="J64" s="182">
        <v>0</v>
      </c>
      <c r="K64" s="199">
        <f t="shared" si="16"/>
        <v>46700</v>
      </c>
    </row>
    <row r="65" spans="1:11" ht="18.75">
      <c r="A65" s="186">
        <v>9</v>
      </c>
      <c r="B65" s="177" t="s">
        <v>298</v>
      </c>
      <c r="C65" s="203">
        <v>200</v>
      </c>
      <c r="D65" s="203"/>
      <c r="E65" s="204">
        <f t="shared" si="15"/>
        <v>200</v>
      </c>
      <c r="F65" s="174">
        <v>0.01</v>
      </c>
      <c r="G65" s="174">
        <v>0</v>
      </c>
      <c r="H65" s="175">
        <f t="shared" si="13"/>
        <v>0.01</v>
      </c>
      <c r="I65" s="182">
        <v>0.01</v>
      </c>
      <c r="J65" s="182">
        <v>0</v>
      </c>
      <c r="K65" s="199">
        <f t="shared" si="16"/>
        <v>0.01</v>
      </c>
    </row>
    <row r="66" spans="1:11" s="208" customFormat="1" ht="18.75">
      <c r="A66" s="186">
        <v>10</v>
      </c>
      <c r="B66" s="177" t="s">
        <v>2077</v>
      </c>
      <c r="C66" s="181"/>
      <c r="D66" s="181"/>
      <c r="E66" s="181"/>
      <c r="F66" s="174">
        <v>7000</v>
      </c>
      <c r="G66" s="174">
        <v>0</v>
      </c>
      <c r="H66" s="175">
        <f t="shared" si="13"/>
        <v>7000</v>
      </c>
      <c r="I66" s="182">
        <v>8500</v>
      </c>
      <c r="J66" s="182">
        <v>0</v>
      </c>
      <c r="K66" s="199">
        <f t="shared" si="16"/>
        <v>8500</v>
      </c>
    </row>
    <row r="67" spans="1:11" ht="18.75">
      <c r="A67" s="186">
        <v>11</v>
      </c>
      <c r="B67" s="177" t="s">
        <v>299</v>
      </c>
      <c r="C67" s="180"/>
      <c r="D67" s="180"/>
      <c r="E67" s="180"/>
      <c r="F67" s="174">
        <v>200</v>
      </c>
      <c r="G67" s="174">
        <v>0</v>
      </c>
      <c r="H67" s="175">
        <f t="shared" si="13"/>
        <v>200</v>
      </c>
      <c r="I67" s="182">
        <v>200</v>
      </c>
      <c r="J67" s="182">
        <v>0</v>
      </c>
      <c r="K67" s="199">
        <f t="shared" si="16"/>
        <v>200</v>
      </c>
    </row>
    <row r="68" spans="1:11" ht="18.75">
      <c r="A68" s="186"/>
      <c r="B68" s="179" t="s">
        <v>15</v>
      </c>
      <c r="C68" s="204">
        <f t="shared" ref="C68:J68" si="17">SUM(C57:C67)</f>
        <v>61834.179999999993</v>
      </c>
      <c r="D68" s="204">
        <f t="shared" si="17"/>
        <v>2527</v>
      </c>
      <c r="E68" s="204">
        <f t="shared" si="17"/>
        <v>64361.18</v>
      </c>
      <c r="F68" s="204">
        <f t="shared" si="17"/>
        <v>255444.39</v>
      </c>
      <c r="G68" s="204">
        <f t="shared" si="17"/>
        <v>5925.01</v>
      </c>
      <c r="H68" s="205">
        <f t="shared" si="17"/>
        <v>261369.40000000002</v>
      </c>
      <c r="I68" s="199">
        <f t="shared" si="17"/>
        <v>224244.40000000002</v>
      </c>
      <c r="J68" s="199">
        <f t="shared" si="17"/>
        <v>6516.5</v>
      </c>
      <c r="K68" s="199">
        <f t="shared" si="16"/>
        <v>230760.90000000002</v>
      </c>
    </row>
    <row r="69" spans="1:11" ht="18.75">
      <c r="A69" s="198">
        <v>15</v>
      </c>
      <c r="B69" s="179" t="s">
        <v>301</v>
      </c>
      <c r="C69" s="180"/>
      <c r="D69" s="180"/>
      <c r="E69" s="181"/>
      <c r="F69" s="174"/>
      <c r="G69" s="174"/>
      <c r="H69" s="175"/>
      <c r="I69" s="182"/>
      <c r="J69" s="182"/>
      <c r="K69" s="199"/>
    </row>
    <row r="70" spans="1:11" ht="18.75">
      <c r="A70" s="186">
        <v>1</v>
      </c>
      <c r="B70" s="177" t="s">
        <v>302</v>
      </c>
      <c r="C70" s="180"/>
      <c r="D70" s="180"/>
      <c r="E70" s="181"/>
      <c r="F70" s="174"/>
      <c r="G70" s="174"/>
      <c r="H70" s="175"/>
      <c r="I70" s="182">
        <v>20000</v>
      </c>
      <c r="J70" s="182">
        <v>0</v>
      </c>
      <c r="K70" s="199">
        <f>SUM(I70:J70)</f>
        <v>20000</v>
      </c>
    </row>
    <row r="71" spans="1:11" s="208" customFormat="1" ht="18.75">
      <c r="A71" s="186">
        <v>2</v>
      </c>
      <c r="B71" s="177" t="s">
        <v>303</v>
      </c>
      <c r="C71" s="180">
        <v>2399.9699999999998</v>
      </c>
      <c r="D71" s="180">
        <v>3600</v>
      </c>
      <c r="E71" s="181">
        <f>SUM(C71:D71)</f>
        <v>5999.9699999999993</v>
      </c>
      <c r="F71" s="174">
        <v>2497.67</v>
      </c>
      <c r="G71" s="174">
        <v>3605.4</v>
      </c>
      <c r="H71" s="175">
        <f t="shared" si="13"/>
        <v>6103.07</v>
      </c>
      <c r="I71" s="182">
        <v>2400</v>
      </c>
      <c r="J71" s="182">
        <v>3600</v>
      </c>
      <c r="K71" s="199">
        <f>SUM(I71:J71)</f>
        <v>6000</v>
      </c>
    </row>
    <row r="72" spans="1:11" ht="18.75">
      <c r="A72" s="186"/>
      <c r="B72" s="179" t="s">
        <v>16</v>
      </c>
      <c r="C72" s="181">
        <f t="shared" ref="C72:H72" si="18">SUM(C71)</f>
        <v>2399.9699999999998</v>
      </c>
      <c r="D72" s="181">
        <f t="shared" si="18"/>
        <v>3600</v>
      </c>
      <c r="E72" s="181">
        <f t="shared" si="18"/>
        <v>5999.9699999999993</v>
      </c>
      <c r="F72" s="181">
        <f t="shared" si="18"/>
        <v>2497.67</v>
      </c>
      <c r="G72" s="181">
        <f t="shared" si="18"/>
        <v>3605.4</v>
      </c>
      <c r="H72" s="207">
        <f t="shared" si="18"/>
        <v>6103.07</v>
      </c>
      <c r="I72" s="199">
        <f>SUM(I70:I71)</f>
        <v>22400</v>
      </c>
      <c r="J72" s="199">
        <f>SUM(J70:J71)</f>
        <v>3600</v>
      </c>
      <c r="K72" s="199">
        <f>SUM(I72:J72)</f>
        <v>26000</v>
      </c>
    </row>
    <row r="73" spans="1:11" ht="18.75">
      <c r="A73" s="198">
        <v>16</v>
      </c>
      <c r="B73" s="179" t="s">
        <v>304</v>
      </c>
      <c r="C73" s="180"/>
      <c r="D73" s="180"/>
      <c r="E73" s="181"/>
      <c r="F73" s="174"/>
      <c r="G73" s="174"/>
      <c r="H73" s="175"/>
      <c r="I73" s="182"/>
      <c r="J73" s="182"/>
      <c r="K73" s="199"/>
    </row>
    <row r="74" spans="1:11" ht="18.75">
      <c r="A74" s="186">
        <v>1</v>
      </c>
      <c r="B74" s="177" t="s">
        <v>305</v>
      </c>
      <c r="C74" s="203">
        <v>5</v>
      </c>
      <c r="D74" s="203">
        <v>20000</v>
      </c>
      <c r="E74" s="204">
        <f>SUM(C74:D74)</f>
        <v>20005</v>
      </c>
      <c r="F74" s="174">
        <v>0.06</v>
      </c>
      <c r="G74" s="174">
        <v>20000.330000000002</v>
      </c>
      <c r="H74" s="175">
        <f t="shared" si="13"/>
        <v>20000.390000000003</v>
      </c>
      <c r="I74" s="182">
        <v>0</v>
      </c>
      <c r="J74" s="182">
        <v>20000.330000000002</v>
      </c>
      <c r="K74" s="199">
        <f>SUM(I74:J74)</f>
        <v>20000.330000000002</v>
      </c>
    </row>
    <row r="75" spans="1:11" ht="18.75">
      <c r="A75" s="186"/>
      <c r="B75" s="179" t="s">
        <v>17</v>
      </c>
      <c r="C75" s="204">
        <f t="shared" ref="C75:J75" si="19">SUM(C74)</f>
        <v>5</v>
      </c>
      <c r="D75" s="204">
        <f t="shared" si="19"/>
        <v>20000</v>
      </c>
      <c r="E75" s="204">
        <f t="shared" si="19"/>
        <v>20005</v>
      </c>
      <c r="F75" s="204">
        <f t="shared" si="19"/>
        <v>0.06</v>
      </c>
      <c r="G75" s="204">
        <f t="shared" si="19"/>
        <v>20000.330000000002</v>
      </c>
      <c r="H75" s="205">
        <f t="shared" si="19"/>
        <v>20000.390000000003</v>
      </c>
      <c r="I75" s="182">
        <f t="shared" si="19"/>
        <v>0</v>
      </c>
      <c r="J75" s="182">
        <f t="shared" si="19"/>
        <v>20000.330000000002</v>
      </c>
      <c r="K75" s="199">
        <f>SUM(I75:J75)</f>
        <v>20000.330000000002</v>
      </c>
    </row>
    <row r="76" spans="1:11" s="200" customFormat="1" ht="18.75">
      <c r="A76" s="186"/>
      <c r="B76" s="179" t="s">
        <v>18</v>
      </c>
      <c r="C76" s="205">
        <f t="shared" ref="C76:H76" si="20">C10+C13+C18+C21+C24+C27+C30+C33+C37+C45+C52+C55+C68+C72+C75+C49</f>
        <v>970825.8899999999</v>
      </c>
      <c r="D76" s="205">
        <f t="shared" si="20"/>
        <v>554648.86</v>
      </c>
      <c r="E76" s="205">
        <f t="shared" si="20"/>
        <v>1525474.75</v>
      </c>
      <c r="F76" s="205">
        <f t="shared" si="20"/>
        <v>1237696.28</v>
      </c>
      <c r="G76" s="205">
        <f t="shared" si="20"/>
        <v>679408.8600000001</v>
      </c>
      <c r="H76" s="205">
        <f t="shared" si="20"/>
        <v>1917105.14</v>
      </c>
      <c r="I76" s="205">
        <f>I10+I13+I18+I21+I24+I27+I30+I33+I37+I45+I52+I55+I68+I72+I75+I49</f>
        <v>1584750.0499999998</v>
      </c>
      <c r="J76" s="205">
        <f t="shared" ref="J76:K76" si="21">J10+J13+J18+J21+J24+J27+J30+J33+J37+J45+J52+J55+J68+J72+J75+J49</f>
        <v>1175210.49</v>
      </c>
      <c r="K76" s="205">
        <f t="shared" si="21"/>
        <v>2759960.54</v>
      </c>
    </row>
    <row r="77" spans="1:11" s="208" customFormat="1" ht="18.75">
      <c r="A77" s="198"/>
      <c r="B77" s="177"/>
      <c r="C77" s="180"/>
      <c r="D77" s="180"/>
      <c r="E77" s="180"/>
      <c r="F77" s="180"/>
      <c r="G77" s="180"/>
      <c r="H77" s="207"/>
      <c r="I77" s="199"/>
      <c r="J77" s="199"/>
      <c r="K77" s="199"/>
    </row>
    <row r="78" spans="1:11" s="200" customFormat="1" ht="18.75">
      <c r="A78" s="198">
        <v>2</v>
      </c>
      <c r="B78" s="179" t="s">
        <v>306</v>
      </c>
      <c r="C78" s="180"/>
      <c r="D78" s="180"/>
      <c r="E78" s="180"/>
      <c r="F78" s="174"/>
      <c r="G78" s="174"/>
      <c r="H78" s="175"/>
      <c r="I78" s="182"/>
      <c r="J78" s="182"/>
      <c r="K78" s="199"/>
    </row>
    <row r="79" spans="1:11" ht="18.75">
      <c r="A79" s="198">
        <v>1</v>
      </c>
      <c r="B79" s="179" t="s">
        <v>307</v>
      </c>
      <c r="C79" s="180"/>
      <c r="D79" s="180"/>
      <c r="E79" s="180"/>
      <c r="F79" s="174"/>
      <c r="G79" s="174"/>
      <c r="H79" s="175"/>
      <c r="I79" s="182"/>
      <c r="J79" s="182"/>
      <c r="K79" s="199"/>
    </row>
    <row r="80" spans="1:11" ht="18.75">
      <c r="A80" s="186">
        <v>1</v>
      </c>
      <c r="B80" s="177" t="s">
        <v>308</v>
      </c>
      <c r="C80" s="203">
        <v>4.95</v>
      </c>
      <c r="D80" s="203"/>
      <c r="E80" s="204">
        <f t="shared" ref="E80:E95" si="22">SUM(C80:D80)</f>
        <v>4.95</v>
      </c>
      <c r="F80" s="174">
        <v>10</v>
      </c>
      <c r="G80" s="174">
        <v>0</v>
      </c>
      <c r="H80" s="175">
        <f t="shared" ref="H80:H105" si="23">F80+G80</f>
        <v>10</v>
      </c>
      <c r="I80" s="182">
        <v>11.5</v>
      </c>
      <c r="J80" s="182">
        <v>0</v>
      </c>
      <c r="K80" s="199">
        <f>SUM(I80:J80)</f>
        <v>11.5</v>
      </c>
    </row>
    <row r="81" spans="1:11" ht="18.75">
      <c r="A81" s="186">
        <v>2</v>
      </c>
      <c r="B81" s="177" t="s">
        <v>309</v>
      </c>
      <c r="C81" s="203">
        <v>1122</v>
      </c>
      <c r="D81" s="203"/>
      <c r="E81" s="204">
        <f t="shared" si="22"/>
        <v>1122</v>
      </c>
      <c r="F81" s="174">
        <v>522</v>
      </c>
      <c r="G81" s="174">
        <v>0</v>
      </c>
      <c r="H81" s="175">
        <f t="shared" si="23"/>
        <v>522</v>
      </c>
      <c r="I81" s="182">
        <v>522</v>
      </c>
      <c r="J81" s="182">
        <v>0</v>
      </c>
      <c r="K81" s="199">
        <f t="shared" ref="K81:K95" si="24">SUM(I81:J81)</f>
        <v>522</v>
      </c>
    </row>
    <row r="82" spans="1:11" ht="18.75">
      <c r="A82" s="186">
        <v>3</v>
      </c>
      <c r="B82" s="177" t="s">
        <v>310</v>
      </c>
      <c r="C82" s="203">
        <v>369.28</v>
      </c>
      <c r="D82" s="203"/>
      <c r="E82" s="204">
        <f t="shared" si="22"/>
        <v>369.28</v>
      </c>
      <c r="F82" s="174">
        <v>362.5</v>
      </c>
      <c r="G82" s="174">
        <v>0</v>
      </c>
      <c r="H82" s="175">
        <f t="shared" si="23"/>
        <v>362.5</v>
      </c>
      <c r="I82" s="182">
        <v>400</v>
      </c>
      <c r="J82" s="182">
        <v>0</v>
      </c>
      <c r="K82" s="199">
        <f t="shared" si="24"/>
        <v>400</v>
      </c>
    </row>
    <row r="83" spans="1:11" ht="18.75">
      <c r="A83" s="186">
        <v>4</v>
      </c>
      <c r="B83" s="177" t="s">
        <v>311</v>
      </c>
      <c r="C83" s="203">
        <v>32</v>
      </c>
      <c r="D83" s="203"/>
      <c r="E83" s="204">
        <f t="shared" si="22"/>
        <v>32</v>
      </c>
      <c r="F83" s="174">
        <v>113.14</v>
      </c>
      <c r="G83" s="174">
        <v>0</v>
      </c>
      <c r="H83" s="175">
        <f t="shared" si="23"/>
        <v>113.14</v>
      </c>
      <c r="I83" s="182">
        <v>194.01</v>
      </c>
      <c r="J83" s="182"/>
      <c r="K83" s="199">
        <f t="shared" si="24"/>
        <v>194.01</v>
      </c>
    </row>
    <row r="84" spans="1:11" ht="18.75">
      <c r="A84" s="186">
        <v>5</v>
      </c>
      <c r="B84" s="177" t="s">
        <v>312</v>
      </c>
      <c r="C84" s="203">
        <v>145.1</v>
      </c>
      <c r="D84" s="203"/>
      <c r="E84" s="204">
        <f t="shared" si="22"/>
        <v>145.1</v>
      </c>
      <c r="F84" s="174">
        <v>160.4</v>
      </c>
      <c r="G84" s="174">
        <v>0</v>
      </c>
      <c r="H84" s="175">
        <f t="shared" si="23"/>
        <v>160.4</v>
      </c>
      <c r="I84" s="182">
        <v>174.01</v>
      </c>
      <c r="J84" s="182"/>
      <c r="K84" s="199">
        <f t="shared" si="24"/>
        <v>174.01</v>
      </c>
    </row>
    <row r="85" spans="1:11" ht="18.75">
      <c r="A85" s="186">
        <v>6</v>
      </c>
      <c r="B85" s="177" t="s">
        <v>313</v>
      </c>
      <c r="C85" s="203">
        <v>1577.63</v>
      </c>
      <c r="D85" s="203"/>
      <c r="E85" s="204">
        <f t="shared" si="22"/>
        <v>1577.63</v>
      </c>
      <c r="F85" s="174">
        <v>0.03</v>
      </c>
      <c r="G85" s="174">
        <v>0</v>
      </c>
      <c r="H85" s="175">
        <f t="shared" si="23"/>
        <v>0.03</v>
      </c>
      <c r="I85" s="182">
        <v>10000.030000000001</v>
      </c>
      <c r="J85" s="182"/>
      <c r="K85" s="199">
        <f t="shared" si="24"/>
        <v>10000.030000000001</v>
      </c>
    </row>
    <row r="86" spans="1:11" ht="18.75">
      <c r="A86" s="186">
        <v>7</v>
      </c>
      <c r="B86" s="177" t="s">
        <v>314</v>
      </c>
      <c r="C86" s="203">
        <v>15</v>
      </c>
      <c r="D86" s="203"/>
      <c r="E86" s="204">
        <f t="shared" si="22"/>
        <v>15</v>
      </c>
      <c r="F86" s="174">
        <v>15</v>
      </c>
      <c r="G86" s="174">
        <v>0</v>
      </c>
      <c r="H86" s="175">
        <f t="shared" si="23"/>
        <v>15</v>
      </c>
      <c r="I86" s="182">
        <v>15</v>
      </c>
      <c r="J86" s="182"/>
      <c r="K86" s="199">
        <f t="shared" si="24"/>
        <v>15</v>
      </c>
    </row>
    <row r="87" spans="1:11" ht="18.75">
      <c r="A87" s="186">
        <v>8</v>
      </c>
      <c r="B87" s="177" t="s">
        <v>315</v>
      </c>
      <c r="C87" s="203">
        <v>10</v>
      </c>
      <c r="D87" s="203"/>
      <c r="E87" s="204">
        <f t="shared" si="22"/>
        <v>10</v>
      </c>
      <c r="F87" s="174">
        <v>10</v>
      </c>
      <c r="G87" s="174">
        <v>0</v>
      </c>
      <c r="H87" s="175">
        <f t="shared" si="23"/>
        <v>10</v>
      </c>
      <c r="I87" s="182">
        <v>3015</v>
      </c>
      <c r="J87" s="182"/>
      <c r="K87" s="199">
        <f t="shared" si="24"/>
        <v>3015</v>
      </c>
    </row>
    <row r="88" spans="1:11" ht="18.75">
      <c r="A88" s="186">
        <v>9</v>
      </c>
      <c r="B88" s="177" t="s">
        <v>316</v>
      </c>
      <c r="C88" s="203">
        <v>1771.35</v>
      </c>
      <c r="D88" s="203"/>
      <c r="E88" s="204">
        <f t="shared" si="22"/>
        <v>1771.35</v>
      </c>
      <c r="F88" s="174">
        <v>1812.69</v>
      </c>
      <c r="G88" s="174">
        <v>0</v>
      </c>
      <c r="H88" s="175">
        <f t="shared" si="23"/>
        <v>1812.69</v>
      </c>
      <c r="I88" s="182">
        <v>1946.6</v>
      </c>
      <c r="J88" s="182"/>
      <c r="K88" s="199">
        <f t="shared" si="24"/>
        <v>1946.6</v>
      </c>
    </row>
    <row r="89" spans="1:11" ht="18.75">
      <c r="A89" s="186">
        <v>10</v>
      </c>
      <c r="B89" s="177" t="s">
        <v>2079</v>
      </c>
      <c r="C89" s="203">
        <v>35</v>
      </c>
      <c r="D89" s="203"/>
      <c r="E89" s="204">
        <f t="shared" si="22"/>
        <v>35</v>
      </c>
      <c r="F89" s="174">
        <v>35</v>
      </c>
      <c r="G89" s="174">
        <v>0</v>
      </c>
      <c r="H89" s="175">
        <f t="shared" si="23"/>
        <v>35</v>
      </c>
      <c r="I89" s="182">
        <v>40</v>
      </c>
      <c r="J89" s="182"/>
      <c r="K89" s="199">
        <f t="shared" si="24"/>
        <v>40</v>
      </c>
    </row>
    <row r="90" spans="1:11" s="208" customFormat="1" ht="18.75">
      <c r="A90" s="186">
        <v>11</v>
      </c>
      <c r="B90" s="177" t="s">
        <v>317</v>
      </c>
      <c r="C90" s="203">
        <v>1577.68</v>
      </c>
      <c r="D90" s="203"/>
      <c r="E90" s="204">
        <f t="shared" si="22"/>
        <v>1577.68</v>
      </c>
      <c r="F90" s="174">
        <v>0.03</v>
      </c>
      <c r="G90" s="174">
        <v>0</v>
      </c>
      <c r="H90" s="175">
        <f t="shared" si="23"/>
        <v>0.03</v>
      </c>
      <c r="I90" s="182">
        <v>0.03</v>
      </c>
      <c r="J90" s="182"/>
      <c r="K90" s="199">
        <f t="shared" si="24"/>
        <v>0.03</v>
      </c>
    </row>
    <row r="91" spans="1:11" ht="18.75">
      <c r="A91" s="186">
        <v>12</v>
      </c>
      <c r="B91" s="177" t="s">
        <v>318</v>
      </c>
      <c r="C91" s="203">
        <v>0.02</v>
      </c>
      <c r="D91" s="203"/>
      <c r="E91" s="204">
        <f t="shared" si="22"/>
        <v>0.02</v>
      </c>
      <c r="F91" s="174">
        <v>4304.22</v>
      </c>
      <c r="G91" s="174">
        <v>6456.3</v>
      </c>
      <c r="H91" s="175">
        <f t="shared" si="23"/>
        <v>10760.52</v>
      </c>
      <c r="I91" s="182">
        <v>500</v>
      </c>
      <c r="J91" s="182"/>
      <c r="K91" s="199">
        <f t="shared" si="24"/>
        <v>500</v>
      </c>
    </row>
    <row r="92" spans="1:11" ht="18.75">
      <c r="A92" s="186">
        <v>13</v>
      </c>
      <c r="B92" s="177" t="s">
        <v>319</v>
      </c>
      <c r="C92" s="203">
        <v>3599.99</v>
      </c>
      <c r="D92" s="203">
        <v>5400.05</v>
      </c>
      <c r="E92" s="204">
        <f t="shared" si="22"/>
        <v>9000.0400000000009</v>
      </c>
      <c r="F92" s="174">
        <v>5333.33</v>
      </c>
      <c r="G92" s="174">
        <v>8000</v>
      </c>
      <c r="H92" s="175">
        <f t="shared" si="23"/>
        <v>13333.33</v>
      </c>
      <c r="I92" s="182">
        <v>4170.0200000000004</v>
      </c>
      <c r="J92" s="182">
        <v>6255</v>
      </c>
      <c r="K92" s="199">
        <f t="shared" si="24"/>
        <v>10425.02</v>
      </c>
    </row>
    <row r="93" spans="1:11" ht="18.75">
      <c r="A93" s="186">
        <v>14</v>
      </c>
      <c r="B93" s="177" t="s">
        <v>2078</v>
      </c>
      <c r="C93" s="203">
        <v>3666.67</v>
      </c>
      <c r="D93" s="203">
        <v>5500.03</v>
      </c>
      <c r="E93" s="204">
        <f t="shared" si="22"/>
        <v>9166.7000000000007</v>
      </c>
      <c r="F93" s="174"/>
      <c r="G93" s="174"/>
      <c r="H93" s="175"/>
      <c r="I93" s="182">
        <v>500</v>
      </c>
      <c r="J93" s="182"/>
      <c r="K93" s="199">
        <f t="shared" si="24"/>
        <v>500</v>
      </c>
    </row>
    <row r="94" spans="1:11" ht="18.75">
      <c r="A94" s="186">
        <v>15</v>
      </c>
      <c r="B94" s="177" t="s">
        <v>320</v>
      </c>
      <c r="C94" s="203"/>
      <c r="D94" s="203"/>
      <c r="E94" s="204"/>
      <c r="F94" s="174"/>
      <c r="G94" s="174"/>
      <c r="H94" s="175"/>
      <c r="I94" s="182">
        <v>10475.280000000001</v>
      </c>
      <c r="J94" s="182">
        <v>15706.21</v>
      </c>
      <c r="K94" s="199">
        <f t="shared" si="24"/>
        <v>26181.489999999998</v>
      </c>
    </row>
    <row r="95" spans="1:11" ht="18.75">
      <c r="A95" s="186">
        <v>16</v>
      </c>
      <c r="B95" s="177" t="s">
        <v>321</v>
      </c>
      <c r="C95" s="203">
        <v>26700</v>
      </c>
      <c r="D95" s="203">
        <v>0.11</v>
      </c>
      <c r="E95" s="204">
        <f t="shared" si="22"/>
        <v>26700.11</v>
      </c>
      <c r="F95" s="174"/>
      <c r="G95" s="174"/>
      <c r="H95" s="175"/>
      <c r="I95" s="182">
        <v>10000</v>
      </c>
      <c r="J95" s="182"/>
      <c r="K95" s="199">
        <f t="shared" si="24"/>
        <v>10000</v>
      </c>
    </row>
    <row r="96" spans="1:11" s="208" customFormat="1" ht="18.75">
      <c r="A96" s="198"/>
      <c r="B96" s="179" t="s">
        <v>19</v>
      </c>
      <c r="C96" s="204">
        <f t="shared" ref="C96:K96" si="25">SUM(C80:C95)</f>
        <v>40626.67</v>
      </c>
      <c r="D96" s="204">
        <f t="shared" si="25"/>
        <v>10900.19</v>
      </c>
      <c r="E96" s="204">
        <f t="shared" si="25"/>
        <v>51526.86</v>
      </c>
      <c r="F96" s="204">
        <f t="shared" si="25"/>
        <v>12678.34</v>
      </c>
      <c r="G96" s="204">
        <f t="shared" si="25"/>
        <v>14456.3</v>
      </c>
      <c r="H96" s="205">
        <f t="shared" si="25"/>
        <v>27134.639999999999</v>
      </c>
      <c r="I96" s="199">
        <f t="shared" si="25"/>
        <v>41963.48</v>
      </c>
      <c r="J96" s="199">
        <f t="shared" si="25"/>
        <v>21961.21</v>
      </c>
      <c r="K96" s="199">
        <f t="shared" si="25"/>
        <v>63924.69</v>
      </c>
    </row>
    <row r="97" spans="1:11" ht="18.75">
      <c r="A97" s="198">
        <v>2</v>
      </c>
      <c r="B97" s="179" t="s">
        <v>322</v>
      </c>
      <c r="C97" s="180"/>
      <c r="D97" s="180"/>
      <c r="E97" s="180"/>
      <c r="F97" s="174"/>
      <c r="G97" s="174"/>
      <c r="H97" s="175"/>
      <c r="I97" s="182"/>
      <c r="J97" s="182"/>
      <c r="K97" s="199"/>
    </row>
    <row r="98" spans="1:11" ht="18.75">
      <c r="A98" s="186">
        <v>1</v>
      </c>
      <c r="B98" s="177" t="s">
        <v>323</v>
      </c>
      <c r="C98" s="180">
        <v>0</v>
      </c>
      <c r="D98" s="180">
        <v>370.32</v>
      </c>
      <c r="E98" s="181">
        <f>SUM(D98)</f>
        <v>370.32</v>
      </c>
      <c r="F98" s="174">
        <v>0</v>
      </c>
      <c r="G98" s="174">
        <v>0.1</v>
      </c>
      <c r="H98" s="175">
        <f t="shared" si="23"/>
        <v>0.1</v>
      </c>
      <c r="I98" s="182">
        <v>0</v>
      </c>
      <c r="J98" s="182">
        <v>0.1</v>
      </c>
      <c r="K98" s="199">
        <f>SUM(I98:J98)</f>
        <v>0.1</v>
      </c>
    </row>
    <row r="99" spans="1:11" s="208" customFormat="1" ht="18.75">
      <c r="A99" s="186">
        <v>2</v>
      </c>
      <c r="B99" s="177" t="s">
        <v>324</v>
      </c>
      <c r="C99" s="180">
        <v>0</v>
      </c>
      <c r="D99" s="180">
        <v>660.1</v>
      </c>
      <c r="E99" s="181">
        <f>SUM(D99)</f>
        <v>660.1</v>
      </c>
      <c r="F99" s="174">
        <v>0</v>
      </c>
      <c r="G99" s="174">
        <v>102</v>
      </c>
      <c r="H99" s="175">
        <f t="shared" si="23"/>
        <v>102</v>
      </c>
      <c r="I99" s="182">
        <v>0</v>
      </c>
      <c r="J99" s="182">
        <v>471.1</v>
      </c>
      <c r="K99" s="199">
        <f>SUM(I99:J99)</f>
        <v>471.1</v>
      </c>
    </row>
    <row r="100" spans="1:11" s="208" customFormat="1" ht="18.75">
      <c r="A100" s="186">
        <v>3</v>
      </c>
      <c r="B100" s="177" t="s">
        <v>325</v>
      </c>
      <c r="C100" s="180">
        <v>0</v>
      </c>
      <c r="D100" s="180">
        <v>41.52</v>
      </c>
      <c r="E100" s="181">
        <f>SUM(D100)</f>
        <v>41.52</v>
      </c>
      <c r="F100" s="174">
        <v>0</v>
      </c>
      <c r="G100" s="174">
        <v>43.52</v>
      </c>
      <c r="H100" s="175">
        <f t="shared" si="23"/>
        <v>43.52</v>
      </c>
      <c r="I100" s="182"/>
      <c r="J100" s="182">
        <v>48.03</v>
      </c>
      <c r="K100" s="199">
        <f>SUM(I100:J100)</f>
        <v>48.03</v>
      </c>
    </row>
    <row r="101" spans="1:11" s="208" customFormat="1" ht="18.75">
      <c r="A101" s="198"/>
      <c r="B101" s="179" t="s">
        <v>20</v>
      </c>
      <c r="C101" s="204">
        <f t="shared" ref="C101:K101" si="26">SUM(C98:C100)</f>
        <v>0</v>
      </c>
      <c r="D101" s="204">
        <f t="shared" si="26"/>
        <v>1071.94</v>
      </c>
      <c r="E101" s="204">
        <f t="shared" si="26"/>
        <v>1071.94</v>
      </c>
      <c r="F101" s="204">
        <f t="shared" si="26"/>
        <v>0</v>
      </c>
      <c r="G101" s="204">
        <f t="shared" si="26"/>
        <v>145.62</v>
      </c>
      <c r="H101" s="205">
        <f t="shared" si="26"/>
        <v>145.62</v>
      </c>
      <c r="I101" s="199">
        <f t="shared" si="26"/>
        <v>0</v>
      </c>
      <c r="J101" s="199">
        <f t="shared" si="26"/>
        <v>519.23</v>
      </c>
      <c r="K101" s="199">
        <f t="shared" si="26"/>
        <v>519.23</v>
      </c>
    </row>
    <row r="102" spans="1:11" ht="18.75">
      <c r="A102" s="198">
        <v>3</v>
      </c>
      <c r="B102" s="179" t="s">
        <v>326</v>
      </c>
      <c r="C102" s="180"/>
      <c r="D102" s="180"/>
      <c r="E102" s="181"/>
      <c r="F102" s="174"/>
      <c r="G102" s="174"/>
      <c r="H102" s="175"/>
      <c r="I102" s="182"/>
      <c r="J102" s="182"/>
      <c r="K102" s="199"/>
    </row>
    <row r="103" spans="1:11" ht="18.75">
      <c r="A103" s="186">
        <v>1</v>
      </c>
      <c r="B103" s="177" t="s">
        <v>327</v>
      </c>
      <c r="C103" s="203">
        <v>8000</v>
      </c>
      <c r="D103" s="203"/>
      <c r="E103" s="204">
        <f>SUM(C103:D103)</f>
        <v>8000</v>
      </c>
      <c r="F103" s="174">
        <v>40000.06</v>
      </c>
      <c r="G103" s="174">
        <v>0</v>
      </c>
      <c r="H103" s="175">
        <f t="shared" si="23"/>
        <v>40000.06</v>
      </c>
      <c r="I103" s="182">
        <v>0.06</v>
      </c>
      <c r="J103" s="182"/>
      <c r="K103" s="199">
        <f>SUM(I103:J103)</f>
        <v>0.06</v>
      </c>
    </row>
    <row r="104" spans="1:11" ht="18.75">
      <c r="A104" s="186">
        <v>2</v>
      </c>
      <c r="B104" s="177" t="s">
        <v>328</v>
      </c>
      <c r="C104" s="180"/>
      <c r="D104" s="180"/>
      <c r="E104" s="204">
        <f>SUM(C104:D104)</f>
        <v>0</v>
      </c>
      <c r="F104" s="174">
        <v>0.01</v>
      </c>
      <c r="G104" s="174">
        <v>0</v>
      </c>
      <c r="H104" s="175">
        <f t="shared" si="23"/>
        <v>0.01</v>
      </c>
      <c r="I104" s="182"/>
      <c r="J104" s="182"/>
      <c r="K104" s="199">
        <f>SUM(I104:J104)</f>
        <v>0</v>
      </c>
    </row>
    <row r="105" spans="1:11" ht="18.75">
      <c r="A105" s="186">
        <v>3</v>
      </c>
      <c r="B105" s="177" t="s">
        <v>329</v>
      </c>
      <c r="C105" s="180"/>
      <c r="D105" s="180"/>
      <c r="E105" s="204">
        <f>SUM(C105:D105)</f>
        <v>0</v>
      </c>
      <c r="F105" s="174">
        <v>18625.07</v>
      </c>
      <c r="G105" s="174">
        <v>0</v>
      </c>
      <c r="H105" s="175">
        <f t="shared" si="23"/>
        <v>18625.07</v>
      </c>
      <c r="I105" s="182">
        <v>37750</v>
      </c>
      <c r="J105" s="182"/>
      <c r="K105" s="199">
        <f>SUM(I105:J105)</f>
        <v>37750</v>
      </c>
    </row>
    <row r="106" spans="1:11" ht="18.75">
      <c r="A106" s="186"/>
      <c r="B106" s="179" t="s">
        <v>21</v>
      </c>
      <c r="C106" s="204">
        <f t="shared" ref="C106:K106" si="27">SUM(C103:C105)</f>
        <v>8000</v>
      </c>
      <c r="D106" s="204">
        <f t="shared" si="27"/>
        <v>0</v>
      </c>
      <c r="E106" s="204">
        <f t="shared" si="27"/>
        <v>8000</v>
      </c>
      <c r="F106" s="204">
        <f t="shared" si="27"/>
        <v>58625.14</v>
      </c>
      <c r="G106" s="204">
        <f t="shared" si="27"/>
        <v>0</v>
      </c>
      <c r="H106" s="205">
        <f t="shared" si="27"/>
        <v>58625.14</v>
      </c>
      <c r="I106" s="199">
        <f t="shared" si="27"/>
        <v>37750.06</v>
      </c>
      <c r="J106" s="199">
        <f t="shared" si="27"/>
        <v>0</v>
      </c>
      <c r="K106" s="199">
        <f t="shared" si="27"/>
        <v>37750.06</v>
      </c>
    </row>
    <row r="107" spans="1:11" ht="18.75">
      <c r="A107" s="198">
        <v>4</v>
      </c>
      <c r="B107" s="179" t="s">
        <v>335</v>
      </c>
      <c r="C107" s="180"/>
      <c r="D107" s="180"/>
      <c r="E107" s="180"/>
      <c r="F107" s="174"/>
      <c r="G107" s="174"/>
      <c r="H107" s="175"/>
      <c r="I107" s="182"/>
      <c r="J107" s="182"/>
      <c r="K107" s="199"/>
    </row>
    <row r="108" spans="1:11" ht="18.75">
      <c r="A108" s="186">
        <v>1</v>
      </c>
      <c r="B108" s="177" t="s">
        <v>336</v>
      </c>
      <c r="C108" s="203">
        <v>657.25</v>
      </c>
      <c r="D108" s="203"/>
      <c r="E108" s="204">
        <f t="shared" ref="E108:E146" si="28">SUM(C108:D108)</f>
        <v>657.25</v>
      </c>
      <c r="F108" s="174">
        <v>544.1</v>
      </c>
      <c r="G108" s="174">
        <v>0</v>
      </c>
      <c r="H108" s="175">
        <f>F108+G108</f>
        <v>544.1</v>
      </c>
      <c r="I108" s="182">
        <v>201.03</v>
      </c>
      <c r="J108" s="182"/>
      <c r="K108" s="199">
        <f>SUM(I108:J108)</f>
        <v>201.03</v>
      </c>
    </row>
    <row r="109" spans="1:11" ht="18.75">
      <c r="A109" s="186">
        <v>2</v>
      </c>
      <c r="B109" s="177" t="s">
        <v>2080</v>
      </c>
      <c r="C109" s="203"/>
      <c r="D109" s="203"/>
      <c r="E109" s="204"/>
      <c r="F109" s="174"/>
      <c r="G109" s="174"/>
      <c r="H109" s="175"/>
      <c r="I109" s="182">
        <v>1000</v>
      </c>
      <c r="J109" s="182"/>
      <c r="K109" s="199">
        <f t="shared" ref="K109:K172" si="29">SUM(I109:J109)</f>
        <v>1000</v>
      </c>
    </row>
    <row r="110" spans="1:11" ht="18.75">
      <c r="A110" s="186">
        <v>3</v>
      </c>
      <c r="B110" s="177" t="s">
        <v>2081</v>
      </c>
      <c r="C110" s="203">
        <v>200</v>
      </c>
      <c r="D110" s="203"/>
      <c r="E110" s="204">
        <f t="shared" si="28"/>
        <v>200</v>
      </c>
      <c r="F110" s="174">
        <v>3325</v>
      </c>
      <c r="G110" s="174">
        <v>0</v>
      </c>
      <c r="H110" s="175">
        <f t="shared" ref="H110:H147" si="30">F110+G110</f>
        <v>3325</v>
      </c>
      <c r="I110" s="182">
        <v>6000</v>
      </c>
      <c r="J110" s="182"/>
      <c r="K110" s="199">
        <f t="shared" si="29"/>
        <v>6000</v>
      </c>
    </row>
    <row r="111" spans="1:11" ht="18.75">
      <c r="A111" s="186">
        <v>4</v>
      </c>
      <c r="B111" s="177" t="s">
        <v>330</v>
      </c>
      <c r="C111" s="203"/>
      <c r="D111" s="203"/>
      <c r="E111" s="204"/>
      <c r="F111" s="174"/>
      <c r="G111" s="174"/>
      <c r="H111" s="175"/>
      <c r="I111" s="182">
        <v>1000</v>
      </c>
      <c r="J111" s="182"/>
      <c r="K111" s="199">
        <f t="shared" si="29"/>
        <v>1000</v>
      </c>
    </row>
    <row r="112" spans="1:11" ht="18.75">
      <c r="A112" s="186">
        <v>5</v>
      </c>
      <c r="B112" s="177" t="s">
        <v>337</v>
      </c>
      <c r="C112" s="203">
        <v>350</v>
      </c>
      <c r="D112" s="203"/>
      <c r="E112" s="204">
        <f t="shared" si="28"/>
        <v>350</v>
      </c>
      <c r="F112" s="174">
        <v>100</v>
      </c>
      <c r="G112" s="174">
        <v>0</v>
      </c>
      <c r="H112" s="175">
        <f t="shared" si="30"/>
        <v>100</v>
      </c>
      <c r="I112" s="182">
        <v>100</v>
      </c>
      <c r="J112" s="182"/>
      <c r="K112" s="199">
        <f t="shared" si="29"/>
        <v>100</v>
      </c>
    </row>
    <row r="113" spans="1:11" ht="18.75">
      <c r="A113" s="186">
        <v>6</v>
      </c>
      <c r="B113" s="177" t="s">
        <v>338</v>
      </c>
      <c r="C113" s="203">
        <v>100.72</v>
      </c>
      <c r="D113" s="203">
        <v>151.08000000000001</v>
      </c>
      <c r="E113" s="204">
        <f t="shared" si="28"/>
        <v>251.8</v>
      </c>
      <c r="F113" s="174">
        <v>100.72</v>
      </c>
      <c r="G113" s="174">
        <v>151.08000000000001</v>
      </c>
      <c r="H113" s="175">
        <f t="shared" si="30"/>
        <v>251.8</v>
      </c>
      <c r="I113" s="182">
        <v>120</v>
      </c>
      <c r="J113" s="182">
        <v>180</v>
      </c>
      <c r="K113" s="199">
        <f t="shared" si="29"/>
        <v>300</v>
      </c>
    </row>
    <row r="114" spans="1:11" ht="18.75">
      <c r="A114" s="186">
        <v>7</v>
      </c>
      <c r="B114" s="177" t="s">
        <v>331</v>
      </c>
      <c r="C114" s="203"/>
      <c r="D114" s="203"/>
      <c r="E114" s="204"/>
      <c r="F114" s="174"/>
      <c r="G114" s="174"/>
      <c r="H114" s="175"/>
      <c r="I114" s="182">
        <v>10000</v>
      </c>
      <c r="J114" s="182"/>
      <c r="K114" s="199">
        <f t="shared" si="29"/>
        <v>10000</v>
      </c>
    </row>
    <row r="115" spans="1:11" ht="18.75">
      <c r="A115" s="186">
        <v>8</v>
      </c>
      <c r="B115" s="177" t="s">
        <v>339</v>
      </c>
      <c r="C115" s="203">
        <v>490</v>
      </c>
      <c r="D115" s="203"/>
      <c r="E115" s="204">
        <f t="shared" si="28"/>
        <v>490</v>
      </c>
      <c r="F115" s="174">
        <v>300</v>
      </c>
      <c r="G115" s="174">
        <v>0</v>
      </c>
      <c r="H115" s="175">
        <f t="shared" si="30"/>
        <v>300</v>
      </c>
      <c r="I115" s="182">
        <v>300</v>
      </c>
      <c r="J115" s="182"/>
      <c r="K115" s="199">
        <f t="shared" si="29"/>
        <v>300</v>
      </c>
    </row>
    <row r="116" spans="1:11" ht="18.75">
      <c r="A116" s="186">
        <v>9</v>
      </c>
      <c r="B116" s="177" t="s">
        <v>2082</v>
      </c>
      <c r="C116" s="203">
        <v>266.5</v>
      </c>
      <c r="D116" s="203"/>
      <c r="E116" s="204">
        <f t="shared" si="28"/>
        <v>266.5</v>
      </c>
      <c r="F116" s="174">
        <v>165.5</v>
      </c>
      <c r="G116" s="174">
        <v>0</v>
      </c>
      <c r="H116" s="175">
        <f t="shared" si="30"/>
        <v>165.5</v>
      </c>
      <c r="I116" s="182">
        <v>115.5</v>
      </c>
      <c r="J116" s="182"/>
      <c r="K116" s="199">
        <f t="shared" si="29"/>
        <v>115.5</v>
      </c>
    </row>
    <row r="117" spans="1:11" ht="18.75">
      <c r="A117" s="186">
        <v>10</v>
      </c>
      <c r="B117" s="177" t="s">
        <v>340</v>
      </c>
      <c r="C117" s="203">
        <v>1183.04</v>
      </c>
      <c r="D117" s="203"/>
      <c r="E117" s="204">
        <f t="shared" si="28"/>
        <v>1183.04</v>
      </c>
      <c r="F117" s="174">
        <v>1424</v>
      </c>
      <c r="G117" s="174">
        <v>0</v>
      </c>
      <c r="H117" s="175">
        <f t="shared" si="30"/>
        <v>1424</v>
      </c>
      <c r="I117" s="182">
        <v>1264.03</v>
      </c>
      <c r="J117" s="182"/>
      <c r="K117" s="199">
        <f t="shared" si="29"/>
        <v>1264.03</v>
      </c>
    </row>
    <row r="118" spans="1:11" ht="18.75">
      <c r="A118" s="186">
        <v>11</v>
      </c>
      <c r="B118" s="177" t="s">
        <v>2083</v>
      </c>
      <c r="C118" s="203">
        <v>704</v>
      </c>
      <c r="D118" s="203"/>
      <c r="E118" s="204">
        <f t="shared" si="28"/>
        <v>704</v>
      </c>
      <c r="F118" s="174">
        <v>0</v>
      </c>
      <c r="G118" s="174">
        <v>0.01</v>
      </c>
      <c r="H118" s="175">
        <f t="shared" si="30"/>
        <v>0.01</v>
      </c>
      <c r="I118" s="182">
        <v>0</v>
      </c>
      <c r="J118" s="182">
        <v>0.01</v>
      </c>
      <c r="K118" s="199">
        <f t="shared" si="29"/>
        <v>0.01</v>
      </c>
    </row>
    <row r="119" spans="1:11" ht="18.75">
      <c r="A119" s="186">
        <v>12</v>
      </c>
      <c r="B119" s="177" t="s">
        <v>341</v>
      </c>
      <c r="C119" s="203">
        <v>676</v>
      </c>
      <c r="D119" s="203"/>
      <c r="E119" s="204">
        <f t="shared" si="28"/>
        <v>676</v>
      </c>
      <c r="F119" s="174">
        <v>734.43</v>
      </c>
      <c r="G119" s="174">
        <v>0</v>
      </c>
      <c r="H119" s="175">
        <f t="shared" si="30"/>
        <v>734.43</v>
      </c>
      <c r="I119" s="182">
        <v>1009.01</v>
      </c>
      <c r="J119" s="182"/>
      <c r="K119" s="199">
        <f t="shared" si="29"/>
        <v>1009.01</v>
      </c>
    </row>
    <row r="120" spans="1:11" s="208" customFormat="1" ht="18.75">
      <c r="A120" s="186">
        <v>13</v>
      </c>
      <c r="B120" s="177" t="s">
        <v>342</v>
      </c>
      <c r="C120" s="203">
        <v>9630.99</v>
      </c>
      <c r="D120" s="203"/>
      <c r="E120" s="204">
        <f t="shared" si="28"/>
        <v>9630.99</v>
      </c>
      <c r="F120" s="174">
        <v>500</v>
      </c>
      <c r="G120" s="174">
        <v>0</v>
      </c>
      <c r="H120" s="175">
        <f t="shared" si="30"/>
        <v>500</v>
      </c>
      <c r="I120" s="182">
        <v>1062.56</v>
      </c>
      <c r="J120" s="182"/>
      <c r="K120" s="199">
        <f t="shared" si="29"/>
        <v>1062.56</v>
      </c>
    </row>
    <row r="121" spans="1:11" ht="18.75">
      <c r="A121" s="186">
        <v>14</v>
      </c>
      <c r="B121" s="177" t="s">
        <v>343</v>
      </c>
      <c r="C121" s="203">
        <v>1666.67</v>
      </c>
      <c r="D121" s="203">
        <v>2500</v>
      </c>
      <c r="E121" s="204">
        <f t="shared" si="28"/>
        <v>4166.67</v>
      </c>
      <c r="F121" s="174">
        <v>0.03</v>
      </c>
      <c r="G121" s="174">
        <v>0</v>
      </c>
      <c r="H121" s="175">
        <f t="shared" si="30"/>
        <v>0.03</v>
      </c>
      <c r="I121" s="182">
        <v>30000.03</v>
      </c>
      <c r="J121" s="182"/>
      <c r="K121" s="199">
        <f t="shared" si="29"/>
        <v>30000.03</v>
      </c>
    </row>
    <row r="122" spans="1:11" ht="18.75">
      <c r="A122" s="186">
        <v>15</v>
      </c>
      <c r="B122" s="177" t="s">
        <v>332</v>
      </c>
      <c r="C122" s="203"/>
      <c r="D122" s="203"/>
      <c r="E122" s="204"/>
      <c r="F122" s="174"/>
      <c r="G122" s="174"/>
      <c r="H122" s="175"/>
      <c r="I122" s="182">
        <v>500</v>
      </c>
      <c r="J122" s="182"/>
      <c r="K122" s="199">
        <f t="shared" si="29"/>
        <v>500</v>
      </c>
    </row>
    <row r="123" spans="1:11" ht="18.75">
      <c r="A123" s="186">
        <v>16</v>
      </c>
      <c r="B123" s="177" t="s">
        <v>333</v>
      </c>
      <c r="C123" s="203"/>
      <c r="D123" s="203"/>
      <c r="E123" s="204"/>
      <c r="F123" s="174"/>
      <c r="G123" s="174"/>
      <c r="H123" s="175"/>
      <c r="I123" s="182">
        <v>2500</v>
      </c>
      <c r="J123" s="182"/>
      <c r="K123" s="199">
        <f t="shared" si="29"/>
        <v>2500</v>
      </c>
    </row>
    <row r="124" spans="1:11" ht="18.75">
      <c r="A124" s="186">
        <v>17</v>
      </c>
      <c r="B124" s="177" t="s">
        <v>344</v>
      </c>
      <c r="C124" s="203">
        <v>7400</v>
      </c>
      <c r="D124" s="203">
        <v>11100</v>
      </c>
      <c r="E124" s="204">
        <f t="shared" si="28"/>
        <v>18500</v>
      </c>
      <c r="F124" s="174">
        <v>1666.67</v>
      </c>
      <c r="G124" s="174">
        <v>2500</v>
      </c>
      <c r="H124" s="175">
        <f t="shared" si="30"/>
        <v>4166.67</v>
      </c>
      <c r="I124" s="182">
        <v>2838.65</v>
      </c>
      <c r="J124" s="182">
        <v>4258</v>
      </c>
      <c r="K124" s="199">
        <f t="shared" si="29"/>
        <v>7096.65</v>
      </c>
    </row>
    <row r="125" spans="1:11" ht="18.75">
      <c r="A125" s="186">
        <v>18</v>
      </c>
      <c r="B125" s="177" t="s">
        <v>345</v>
      </c>
      <c r="C125" s="203">
        <v>104148.06</v>
      </c>
      <c r="D125" s="203"/>
      <c r="E125" s="204">
        <f t="shared" si="28"/>
        <v>104148.06</v>
      </c>
      <c r="F125" s="174">
        <v>2666.81</v>
      </c>
      <c r="G125" s="174">
        <v>4000</v>
      </c>
      <c r="H125" s="175">
        <f t="shared" si="30"/>
        <v>6666.8099999999995</v>
      </c>
      <c r="I125" s="182">
        <v>3600</v>
      </c>
      <c r="J125" s="182">
        <v>5400</v>
      </c>
      <c r="K125" s="199">
        <f t="shared" si="29"/>
        <v>9000</v>
      </c>
    </row>
    <row r="126" spans="1:11" ht="18.75">
      <c r="A126" s="186">
        <v>19</v>
      </c>
      <c r="B126" s="177" t="s">
        <v>346</v>
      </c>
      <c r="C126" s="203">
        <v>81.83</v>
      </c>
      <c r="D126" s="203"/>
      <c r="E126" s="204">
        <f t="shared" si="28"/>
        <v>81.83</v>
      </c>
      <c r="F126" s="174">
        <v>150000</v>
      </c>
      <c r="G126" s="174">
        <v>0</v>
      </c>
      <c r="H126" s="175">
        <f t="shared" si="30"/>
        <v>150000</v>
      </c>
      <c r="I126" s="182">
        <v>220000</v>
      </c>
      <c r="J126" s="182"/>
      <c r="K126" s="199">
        <f t="shared" si="29"/>
        <v>220000</v>
      </c>
    </row>
    <row r="127" spans="1:11" s="208" customFormat="1" ht="18.75">
      <c r="A127" s="186">
        <v>20</v>
      </c>
      <c r="B127" s="177" t="s">
        <v>347</v>
      </c>
      <c r="C127" s="203">
        <v>8656.1200000000008</v>
      </c>
      <c r="D127" s="203"/>
      <c r="E127" s="204">
        <f t="shared" si="28"/>
        <v>8656.1200000000008</v>
      </c>
      <c r="F127" s="174">
        <v>51.23</v>
      </c>
      <c r="G127" s="174">
        <v>0</v>
      </c>
      <c r="H127" s="175">
        <f t="shared" si="30"/>
        <v>51.23</v>
      </c>
      <c r="I127" s="182">
        <v>30</v>
      </c>
      <c r="J127" s="182"/>
      <c r="K127" s="199">
        <f t="shared" si="29"/>
        <v>30</v>
      </c>
    </row>
    <row r="128" spans="1:11" ht="18.75">
      <c r="A128" s="186">
        <v>21</v>
      </c>
      <c r="B128" s="177" t="s">
        <v>348</v>
      </c>
      <c r="C128" s="203">
        <v>665</v>
      </c>
      <c r="D128" s="203"/>
      <c r="E128" s="204">
        <f t="shared" si="28"/>
        <v>665</v>
      </c>
      <c r="F128" s="174">
        <v>10004.52</v>
      </c>
      <c r="G128" s="174">
        <v>0</v>
      </c>
      <c r="H128" s="175">
        <f t="shared" si="30"/>
        <v>10004.52</v>
      </c>
      <c r="I128" s="182">
        <v>9154.94</v>
      </c>
      <c r="J128" s="182"/>
      <c r="K128" s="199">
        <f t="shared" si="29"/>
        <v>9154.94</v>
      </c>
    </row>
    <row r="129" spans="1:11" ht="18.75">
      <c r="A129" s="186">
        <v>22</v>
      </c>
      <c r="B129" s="177" t="s">
        <v>349</v>
      </c>
      <c r="C129" s="203">
        <v>17600</v>
      </c>
      <c r="D129" s="203"/>
      <c r="E129" s="204">
        <f t="shared" si="28"/>
        <v>17600</v>
      </c>
      <c r="F129" s="174">
        <v>632.70000000000005</v>
      </c>
      <c r="G129" s="174">
        <v>0</v>
      </c>
      <c r="H129" s="175">
        <f t="shared" si="30"/>
        <v>632.70000000000005</v>
      </c>
      <c r="I129" s="182">
        <v>500</v>
      </c>
      <c r="J129" s="182"/>
      <c r="K129" s="199">
        <f t="shared" si="29"/>
        <v>500</v>
      </c>
    </row>
    <row r="130" spans="1:11" ht="18.75">
      <c r="A130" s="186">
        <v>23</v>
      </c>
      <c r="B130" s="177" t="s">
        <v>334</v>
      </c>
      <c r="C130" s="203"/>
      <c r="D130" s="203"/>
      <c r="E130" s="204"/>
      <c r="F130" s="174"/>
      <c r="G130" s="174"/>
      <c r="H130" s="175"/>
      <c r="I130" s="182">
        <v>2128.66</v>
      </c>
      <c r="J130" s="182"/>
      <c r="K130" s="199">
        <f t="shared" si="29"/>
        <v>2128.66</v>
      </c>
    </row>
    <row r="131" spans="1:11" ht="18.75">
      <c r="A131" s="186">
        <v>24</v>
      </c>
      <c r="B131" s="177" t="s">
        <v>350</v>
      </c>
      <c r="C131" s="203">
        <v>82.3</v>
      </c>
      <c r="D131" s="203"/>
      <c r="E131" s="204">
        <f t="shared" si="28"/>
        <v>82.3</v>
      </c>
      <c r="F131" s="174">
        <v>0.09</v>
      </c>
      <c r="G131" s="174">
        <v>0</v>
      </c>
      <c r="H131" s="175">
        <f t="shared" si="30"/>
        <v>0.09</v>
      </c>
      <c r="I131" s="182">
        <v>1000</v>
      </c>
      <c r="J131" s="182"/>
      <c r="K131" s="199">
        <f t="shared" si="29"/>
        <v>1000</v>
      </c>
    </row>
    <row r="132" spans="1:11" ht="18.75">
      <c r="A132" s="186">
        <v>25</v>
      </c>
      <c r="B132" s="177" t="s">
        <v>351</v>
      </c>
      <c r="C132" s="203">
        <v>12780</v>
      </c>
      <c r="D132" s="203">
        <v>19170</v>
      </c>
      <c r="E132" s="204">
        <f t="shared" si="28"/>
        <v>31950</v>
      </c>
      <c r="F132" s="174">
        <v>92.56</v>
      </c>
      <c r="G132" s="174">
        <v>0</v>
      </c>
      <c r="H132" s="175">
        <f t="shared" si="30"/>
        <v>92.56</v>
      </c>
      <c r="I132" s="182">
        <v>103.08</v>
      </c>
      <c r="J132" s="182"/>
      <c r="K132" s="199">
        <f t="shared" si="29"/>
        <v>103.08</v>
      </c>
    </row>
    <row r="133" spans="1:11" s="208" customFormat="1" ht="18.75">
      <c r="A133" s="186">
        <v>26</v>
      </c>
      <c r="B133" s="177" t="s">
        <v>352</v>
      </c>
      <c r="C133" s="203">
        <v>1120.79</v>
      </c>
      <c r="D133" s="203">
        <v>1681.21</v>
      </c>
      <c r="E133" s="204">
        <f t="shared" si="28"/>
        <v>2802</v>
      </c>
      <c r="F133" s="174">
        <v>14550</v>
      </c>
      <c r="G133" s="174">
        <v>20450</v>
      </c>
      <c r="H133" s="175">
        <f t="shared" si="30"/>
        <v>35000</v>
      </c>
      <c r="I133" s="182">
        <v>14349.99</v>
      </c>
      <c r="J133" s="182">
        <v>20650.009999999998</v>
      </c>
      <c r="K133" s="199">
        <f t="shared" si="29"/>
        <v>35000</v>
      </c>
    </row>
    <row r="134" spans="1:11" ht="18.75">
      <c r="A134" s="186">
        <v>27</v>
      </c>
      <c r="B134" s="177" t="s">
        <v>353</v>
      </c>
      <c r="C134" s="203">
        <v>2579.1999999999998</v>
      </c>
      <c r="D134" s="203">
        <v>3418.8</v>
      </c>
      <c r="E134" s="204">
        <f t="shared" si="28"/>
        <v>5998</v>
      </c>
      <c r="F134" s="174">
        <v>1600</v>
      </c>
      <c r="G134" s="174">
        <v>2400</v>
      </c>
      <c r="H134" s="175">
        <f t="shared" si="30"/>
        <v>4000</v>
      </c>
      <c r="I134" s="182">
        <v>2000</v>
      </c>
      <c r="J134" s="182">
        <v>3000</v>
      </c>
      <c r="K134" s="199">
        <f t="shared" si="29"/>
        <v>5000</v>
      </c>
    </row>
    <row r="135" spans="1:11" ht="18.75">
      <c r="A135" s="186">
        <v>28</v>
      </c>
      <c r="B135" s="177" t="s">
        <v>354</v>
      </c>
      <c r="C135" s="203">
        <v>600</v>
      </c>
      <c r="D135" s="203"/>
      <c r="E135" s="204">
        <f t="shared" si="28"/>
        <v>600</v>
      </c>
      <c r="F135" s="174">
        <v>3188.45</v>
      </c>
      <c r="G135" s="174">
        <v>4211.55</v>
      </c>
      <c r="H135" s="175">
        <f t="shared" si="30"/>
        <v>7400</v>
      </c>
      <c r="I135" s="182">
        <v>2988.45</v>
      </c>
      <c r="J135" s="182">
        <v>4011.55</v>
      </c>
      <c r="K135" s="199">
        <f t="shared" si="29"/>
        <v>7000</v>
      </c>
    </row>
    <row r="136" spans="1:11" ht="18.75">
      <c r="A136" s="186">
        <v>29</v>
      </c>
      <c r="B136" s="177" t="s">
        <v>355</v>
      </c>
      <c r="C136" s="203">
        <v>2652.25</v>
      </c>
      <c r="D136" s="203">
        <v>3978.37</v>
      </c>
      <c r="E136" s="204">
        <f t="shared" si="28"/>
        <v>6630.62</v>
      </c>
      <c r="F136" s="174">
        <v>600</v>
      </c>
      <c r="G136" s="174">
        <v>80</v>
      </c>
      <c r="H136" s="175">
        <f t="shared" si="30"/>
        <v>680</v>
      </c>
      <c r="I136" s="182">
        <v>568.72</v>
      </c>
      <c r="J136" s="182">
        <v>853.09</v>
      </c>
      <c r="K136" s="199">
        <f t="shared" si="29"/>
        <v>1421.81</v>
      </c>
    </row>
    <row r="137" spans="1:11" ht="18.75">
      <c r="A137" s="186">
        <v>30</v>
      </c>
      <c r="B137" s="177" t="s">
        <v>356</v>
      </c>
      <c r="C137" s="203">
        <v>364.46</v>
      </c>
      <c r="D137" s="203">
        <v>546.71</v>
      </c>
      <c r="E137" s="204">
        <f t="shared" si="28"/>
        <v>911.17000000000007</v>
      </c>
      <c r="F137" s="174">
        <v>3740.04</v>
      </c>
      <c r="G137" s="174">
        <v>5610.06</v>
      </c>
      <c r="H137" s="175">
        <f t="shared" si="30"/>
        <v>9350.1</v>
      </c>
      <c r="I137" s="182">
        <v>3407.99</v>
      </c>
      <c r="J137" s="182">
        <v>5112.01</v>
      </c>
      <c r="K137" s="199">
        <f t="shared" si="29"/>
        <v>8520</v>
      </c>
    </row>
    <row r="138" spans="1:11" ht="18.75">
      <c r="A138" s="186">
        <v>31</v>
      </c>
      <c r="B138" s="177" t="s">
        <v>357</v>
      </c>
      <c r="C138" s="203">
        <v>23.58</v>
      </c>
      <c r="D138" s="203">
        <v>35.36</v>
      </c>
      <c r="E138" s="204">
        <f t="shared" si="28"/>
        <v>58.94</v>
      </c>
      <c r="F138" s="174">
        <v>1749.28</v>
      </c>
      <c r="G138" s="174">
        <v>2623.92</v>
      </c>
      <c r="H138" s="175">
        <f t="shared" si="30"/>
        <v>4373.2</v>
      </c>
      <c r="I138" s="182">
        <v>1697.8</v>
      </c>
      <c r="J138" s="182">
        <v>2546.6999999999998</v>
      </c>
      <c r="K138" s="199">
        <f t="shared" si="29"/>
        <v>4244.5</v>
      </c>
    </row>
    <row r="139" spans="1:11" ht="18.75">
      <c r="A139" s="186">
        <v>32</v>
      </c>
      <c r="B139" s="177" t="s">
        <v>358</v>
      </c>
      <c r="C139" s="203">
        <v>707.01</v>
      </c>
      <c r="D139" s="203">
        <v>1060.52</v>
      </c>
      <c r="E139" s="204">
        <f t="shared" si="28"/>
        <v>1767.53</v>
      </c>
      <c r="F139" s="174">
        <v>24</v>
      </c>
      <c r="G139" s="174">
        <v>36</v>
      </c>
      <c r="H139" s="175">
        <f t="shared" si="30"/>
        <v>60</v>
      </c>
      <c r="I139" s="182">
        <v>2</v>
      </c>
      <c r="J139" s="182">
        <v>3</v>
      </c>
      <c r="K139" s="199">
        <f t="shared" si="29"/>
        <v>5</v>
      </c>
    </row>
    <row r="140" spans="1:11" ht="18.75">
      <c r="A140" s="186">
        <v>33</v>
      </c>
      <c r="B140" s="177" t="s">
        <v>359</v>
      </c>
      <c r="C140" s="203">
        <v>7041.88</v>
      </c>
      <c r="D140" s="203">
        <v>10562.83</v>
      </c>
      <c r="E140" s="204">
        <f t="shared" si="28"/>
        <v>17604.71</v>
      </c>
      <c r="F140" s="174">
        <v>619.39</v>
      </c>
      <c r="G140" s="174">
        <v>929.11</v>
      </c>
      <c r="H140" s="175">
        <f t="shared" si="30"/>
        <v>1548.5</v>
      </c>
      <c r="I140" s="182">
        <v>652</v>
      </c>
      <c r="J140" s="182">
        <v>978</v>
      </c>
      <c r="K140" s="199">
        <f t="shared" si="29"/>
        <v>1630</v>
      </c>
    </row>
    <row r="141" spans="1:11" ht="18.75">
      <c r="A141" s="186">
        <v>34</v>
      </c>
      <c r="B141" s="177" t="s">
        <v>360</v>
      </c>
      <c r="C141" s="203">
        <v>378.25</v>
      </c>
      <c r="D141" s="203">
        <v>567.39</v>
      </c>
      <c r="E141" s="204">
        <f t="shared" si="28"/>
        <v>945.64</v>
      </c>
      <c r="F141" s="174">
        <v>8716.36</v>
      </c>
      <c r="G141" s="174">
        <v>13074.57</v>
      </c>
      <c r="H141" s="175">
        <f t="shared" si="30"/>
        <v>21790.93</v>
      </c>
      <c r="I141" s="182">
        <v>9630.2000000000007</v>
      </c>
      <c r="J141" s="182">
        <v>14445.3</v>
      </c>
      <c r="K141" s="199">
        <f t="shared" si="29"/>
        <v>24075.5</v>
      </c>
    </row>
    <row r="142" spans="1:11" ht="18.75">
      <c r="A142" s="186">
        <v>35</v>
      </c>
      <c r="B142" s="177" t="s">
        <v>361</v>
      </c>
      <c r="C142" s="203">
        <v>4.1900000000000004</v>
      </c>
      <c r="D142" s="203">
        <v>6.27</v>
      </c>
      <c r="E142" s="204">
        <f t="shared" si="28"/>
        <v>10.46</v>
      </c>
      <c r="F142" s="174">
        <v>378.25</v>
      </c>
      <c r="G142" s="174">
        <v>567.39</v>
      </c>
      <c r="H142" s="175">
        <f t="shared" si="30"/>
        <v>945.64</v>
      </c>
      <c r="I142" s="182">
        <v>400</v>
      </c>
      <c r="J142" s="182">
        <v>600</v>
      </c>
      <c r="K142" s="199">
        <f t="shared" si="29"/>
        <v>1000</v>
      </c>
    </row>
    <row r="143" spans="1:11" ht="18.75">
      <c r="A143" s="186">
        <v>36</v>
      </c>
      <c r="B143" s="177" t="s">
        <v>362</v>
      </c>
      <c r="C143" s="203">
        <v>218.68</v>
      </c>
      <c r="D143" s="203">
        <v>328.02</v>
      </c>
      <c r="E143" s="204">
        <f t="shared" si="28"/>
        <v>546.70000000000005</v>
      </c>
      <c r="F143" s="174">
        <v>5.38</v>
      </c>
      <c r="G143" s="174">
        <v>8.08</v>
      </c>
      <c r="H143" s="175">
        <f t="shared" si="30"/>
        <v>13.46</v>
      </c>
      <c r="I143" s="182">
        <v>20</v>
      </c>
      <c r="J143" s="182">
        <v>30</v>
      </c>
      <c r="K143" s="199">
        <f t="shared" si="29"/>
        <v>50</v>
      </c>
    </row>
    <row r="144" spans="1:11" ht="18.75">
      <c r="A144" s="186">
        <v>37</v>
      </c>
      <c r="B144" s="177" t="s">
        <v>363</v>
      </c>
      <c r="C144" s="203">
        <v>174.07</v>
      </c>
      <c r="D144" s="203">
        <v>261.11</v>
      </c>
      <c r="E144" s="204">
        <f t="shared" si="28"/>
        <v>435.18</v>
      </c>
      <c r="F144" s="174">
        <v>200</v>
      </c>
      <c r="G144" s="174">
        <v>300</v>
      </c>
      <c r="H144" s="175">
        <f t="shared" si="30"/>
        <v>500</v>
      </c>
      <c r="I144" s="182">
        <v>120</v>
      </c>
      <c r="J144" s="182">
        <v>180</v>
      </c>
      <c r="K144" s="199">
        <f t="shared" si="29"/>
        <v>300</v>
      </c>
    </row>
    <row r="145" spans="1:11" ht="18.75">
      <c r="A145" s="186">
        <v>38</v>
      </c>
      <c r="B145" s="177" t="s">
        <v>364</v>
      </c>
      <c r="C145" s="203">
        <v>1542.58</v>
      </c>
      <c r="D145" s="203">
        <v>2313.87</v>
      </c>
      <c r="E145" s="204">
        <f t="shared" si="28"/>
        <v>3856.45</v>
      </c>
      <c r="F145" s="174">
        <v>295.55</v>
      </c>
      <c r="G145" s="174">
        <v>443.3</v>
      </c>
      <c r="H145" s="175">
        <f t="shared" si="30"/>
        <v>738.85</v>
      </c>
      <c r="I145" s="182">
        <v>320</v>
      </c>
      <c r="J145" s="182">
        <v>480</v>
      </c>
      <c r="K145" s="199">
        <f t="shared" si="29"/>
        <v>800</v>
      </c>
    </row>
    <row r="146" spans="1:11" ht="18.75">
      <c r="A146" s="186">
        <v>39</v>
      </c>
      <c r="B146" s="177" t="s">
        <v>365</v>
      </c>
      <c r="C146" s="203">
        <v>500</v>
      </c>
      <c r="D146" s="203"/>
      <c r="E146" s="204">
        <f t="shared" si="28"/>
        <v>500</v>
      </c>
      <c r="F146" s="174">
        <v>999.99</v>
      </c>
      <c r="G146" s="174">
        <v>1500.01</v>
      </c>
      <c r="H146" s="175">
        <f t="shared" si="30"/>
        <v>2500</v>
      </c>
      <c r="I146" s="182">
        <v>599.97</v>
      </c>
      <c r="J146" s="182">
        <v>900.02</v>
      </c>
      <c r="K146" s="199">
        <f t="shared" si="29"/>
        <v>1499.99</v>
      </c>
    </row>
    <row r="147" spans="1:11" ht="18.75">
      <c r="A147" s="186">
        <v>40</v>
      </c>
      <c r="B147" s="206" t="s">
        <v>366</v>
      </c>
      <c r="C147" s="204"/>
      <c r="D147" s="204"/>
      <c r="E147" s="204"/>
      <c r="F147" s="174">
        <v>500</v>
      </c>
      <c r="G147" s="174">
        <v>0</v>
      </c>
      <c r="H147" s="175">
        <f t="shared" si="30"/>
        <v>500</v>
      </c>
      <c r="I147" s="182">
        <v>500</v>
      </c>
      <c r="J147" s="182"/>
      <c r="K147" s="199">
        <f t="shared" si="29"/>
        <v>500</v>
      </c>
    </row>
    <row r="148" spans="1:11" s="208" customFormat="1" ht="18.75">
      <c r="A148" s="198"/>
      <c r="B148" s="179" t="s">
        <v>22</v>
      </c>
      <c r="C148" s="204">
        <f t="shared" ref="C148:J148" si="31">SUM(C108:C147)</f>
        <v>185245.41999999998</v>
      </c>
      <c r="D148" s="204">
        <f t="shared" si="31"/>
        <v>57681.54</v>
      </c>
      <c r="E148" s="204">
        <f t="shared" si="31"/>
        <v>242926.96</v>
      </c>
      <c r="F148" s="204">
        <f t="shared" si="31"/>
        <v>209475.05000000005</v>
      </c>
      <c r="G148" s="204">
        <f t="shared" si="31"/>
        <v>58885.08</v>
      </c>
      <c r="H148" s="205">
        <f t="shared" si="31"/>
        <v>268360.13000000006</v>
      </c>
      <c r="I148" s="205">
        <f t="shared" si="31"/>
        <v>331784.60999999993</v>
      </c>
      <c r="J148" s="205">
        <f t="shared" si="31"/>
        <v>63627.689999999995</v>
      </c>
      <c r="K148" s="199">
        <f t="shared" si="29"/>
        <v>395412.29999999993</v>
      </c>
    </row>
    <row r="149" spans="1:11" s="208" customFormat="1" ht="18.75">
      <c r="A149" s="198">
        <v>5</v>
      </c>
      <c r="B149" s="179" t="s">
        <v>367</v>
      </c>
      <c r="C149" s="181"/>
      <c r="D149" s="181"/>
      <c r="E149" s="181"/>
      <c r="F149" s="178"/>
      <c r="G149" s="178"/>
      <c r="H149" s="175"/>
      <c r="I149" s="199"/>
      <c r="J149" s="199"/>
      <c r="K149" s="199"/>
    </row>
    <row r="150" spans="1:11" ht="18.75">
      <c r="A150" s="186">
        <v>1</v>
      </c>
      <c r="B150" s="177" t="s">
        <v>368</v>
      </c>
      <c r="C150" s="180">
        <v>77.69</v>
      </c>
      <c r="D150" s="180"/>
      <c r="E150" s="181">
        <f>SUM(C150:D150)</f>
        <v>77.69</v>
      </c>
      <c r="F150" s="174">
        <v>68</v>
      </c>
      <c r="G150" s="174">
        <v>0</v>
      </c>
      <c r="H150" s="175">
        <f>F150+G150</f>
        <v>68</v>
      </c>
      <c r="I150" s="182">
        <v>73.260000000000005</v>
      </c>
      <c r="J150" s="182"/>
      <c r="K150" s="199">
        <f t="shared" si="29"/>
        <v>73.260000000000005</v>
      </c>
    </row>
    <row r="151" spans="1:11" s="208" customFormat="1" ht="18.75">
      <c r="A151" s="198"/>
      <c r="B151" s="179" t="s">
        <v>23</v>
      </c>
      <c r="C151" s="181">
        <f>SUM(C150)</f>
        <v>77.69</v>
      </c>
      <c r="D151" s="181">
        <f t="shared" ref="D151:K151" si="32">SUM(D150)</f>
        <v>0</v>
      </c>
      <c r="E151" s="181">
        <f t="shared" si="32"/>
        <v>77.69</v>
      </c>
      <c r="F151" s="181">
        <f t="shared" si="32"/>
        <v>68</v>
      </c>
      <c r="G151" s="181">
        <f t="shared" si="32"/>
        <v>0</v>
      </c>
      <c r="H151" s="207">
        <f t="shared" si="32"/>
        <v>68</v>
      </c>
      <c r="I151" s="207">
        <f t="shared" si="32"/>
        <v>73.260000000000005</v>
      </c>
      <c r="J151" s="207">
        <f t="shared" si="32"/>
        <v>0</v>
      </c>
      <c r="K151" s="207">
        <f t="shared" si="32"/>
        <v>73.260000000000005</v>
      </c>
    </row>
    <row r="152" spans="1:11" s="208" customFormat="1" ht="18.75">
      <c r="A152" s="198">
        <v>6</v>
      </c>
      <c r="B152" s="179" t="s">
        <v>1895</v>
      </c>
      <c r="C152" s="181"/>
      <c r="D152" s="181"/>
      <c r="E152" s="181"/>
      <c r="F152" s="178"/>
      <c r="G152" s="178"/>
      <c r="H152" s="175"/>
      <c r="I152" s="199"/>
      <c r="J152" s="199"/>
      <c r="K152" s="199"/>
    </row>
    <row r="153" spans="1:11" ht="18.75">
      <c r="A153" s="186">
        <v>1</v>
      </c>
      <c r="B153" s="177" t="s">
        <v>2084</v>
      </c>
      <c r="C153" s="180">
        <v>0</v>
      </c>
      <c r="D153" s="180">
        <v>122.02</v>
      </c>
      <c r="E153" s="181">
        <f>SUM(C153:D153)</f>
        <v>122.02</v>
      </c>
      <c r="F153" s="174">
        <v>0</v>
      </c>
      <c r="G153" s="174">
        <v>80.98</v>
      </c>
      <c r="H153" s="175">
        <f>F153+G153</f>
        <v>80.98</v>
      </c>
      <c r="I153" s="182">
        <v>0</v>
      </c>
      <c r="J153" s="182">
        <v>0.01</v>
      </c>
      <c r="K153" s="199">
        <f t="shared" si="29"/>
        <v>0.01</v>
      </c>
    </row>
    <row r="154" spans="1:11" ht="18.75">
      <c r="A154" s="186">
        <v>2</v>
      </c>
      <c r="B154" s="177" t="s">
        <v>369</v>
      </c>
      <c r="C154" s="181">
        <v>40191.71</v>
      </c>
      <c r="D154" s="180">
        <v>18140.5</v>
      </c>
      <c r="E154" s="181">
        <f>SUM(C154:D154)</f>
        <v>58332.21</v>
      </c>
      <c r="F154" s="174">
        <v>43242.03</v>
      </c>
      <c r="G154" s="174">
        <v>20200</v>
      </c>
      <c r="H154" s="175">
        <f>F154+G154</f>
        <v>63442.03</v>
      </c>
      <c r="I154" s="182">
        <v>42661.03</v>
      </c>
      <c r="J154" s="182">
        <v>19826</v>
      </c>
      <c r="K154" s="199">
        <f t="shared" si="29"/>
        <v>62487.03</v>
      </c>
    </row>
    <row r="155" spans="1:11" ht="18.75">
      <c r="A155" s="186">
        <v>3</v>
      </c>
      <c r="B155" s="177" t="s">
        <v>370</v>
      </c>
      <c r="C155" s="180">
        <v>0.03</v>
      </c>
      <c r="D155" s="180">
        <v>0.03</v>
      </c>
      <c r="E155" s="181">
        <f>SUM(C155:D155)</f>
        <v>0.06</v>
      </c>
      <c r="F155" s="174">
        <v>0.03</v>
      </c>
      <c r="G155" s="174">
        <v>0.03</v>
      </c>
      <c r="H155" s="175">
        <f>F155+G155</f>
        <v>0.06</v>
      </c>
      <c r="I155" s="182">
        <v>0.03</v>
      </c>
      <c r="J155" s="182">
        <v>0.03</v>
      </c>
      <c r="K155" s="199">
        <f t="shared" si="29"/>
        <v>0.06</v>
      </c>
    </row>
    <row r="156" spans="1:11" s="208" customFormat="1" ht="18.75">
      <c r="A156" s="198"/>
      <c r="B156" s="179" t="s">
        <v>24</v>
      </c>
      <c r="C156" s="178">
        <f t="shared" ref="C156:K156" si="33">SUM(C153:C155)</f>
        <v>40191.74</v>
      </c>
      <c r="D156" s="178">
        <f t="shared" si="33"/>
        <v>18262.55</v>
      </c>
      <c r="E156" s="178">
        <f t="shared" si="33"/>
        <v>58454.289999999994</v>
      </c>
      <c r="F156" s="178">
        <f t="shared" si="33"/>
        <v>43242.06</v>
      </c>
      <c r="G156" s="178">
        <f t="shared" si="33"/>
        <v>20281.009999999998</v>
      </c>
      <c r="H156" s="175">
        <f t="shared" si="33"/>
        <v>63523.07</v>
      </c>
      <c r="I156" s="175">
        <f t="shared" si="33"/>
        <v>42661.06</v>
      </c>
      <c r="J156" s="175">
        <f t="shared" si="33"/>
        <v>19826.039999999997</v>
      </c>
      <c r="K156" s="175">
        <f t="shared" si="33"/>
        <v>62487.1</v>
      </c>
    </row>
    <row r="157" spans="1:11" s="208" customFormat="1" ht="18.75">
      <c r="A157" s="198">
        <v>7</v>
      </c>
      <c r="B157" s="179" t="s">
        <v>381</v>
      </c>
      <c r="C157" s="178"/>
      <c r="D157" s="178"/>
      <c r="E157" s="178"/>
      <c r="F157" s="178"/>
      <c r="G157" s="178"/>
      <c r="H157" s="175"/>
      <c r="I157" s="199"/>
      <c r="J157" s="199"/>
      <c r="K157" s="199"/>
    </row>
    <row r="158" spans="1:11" ht="18.75">
      <c r="A158" s="186">
        <v>1</v>
      </c>
      <c r="B158" s="177" t="s">
        <v>382</v>
      </c>
      <c r="C158" s="174"/>
      <c r="D158" s="174"/>
      <c r="E158" s="174"/>
      <c r="F158" s="174"/>
      <c r="G158" s="174"/>
      <c r="H158" s="176"/>
      <c r="I158" s="182">
        <v>15000.03</v>
      </c>
      <c r="J158" s="182"/>
      <c r="K158" s="199">
        <f t="shared" si="29"/>
        <v>15000.03</v>
      </c>
    </row>
    <row r="159" spans="1:11" s="208" customFormat="1" ht="18.75">
      <c r="A159" s="198"/>
      <c r="B159" s="179" t="s">
        <v>383</v>
      </c>
      <c r="C159" s="178"/>
      <c r="D159" s="178"/>
      <c r="E159" s="178"/>
      <c r="F159" s="178"/>
      <c r="G159" s="178"/>
      <c r="H159" s="175"/>
      <c r="I159" s="199">
        <f>SUM(I158)</f>
        <v>15000.03</v>
      </c>
      <c r="J159" s="199">
        <f>SUM(J158)</f>
        <v>0</v>
      </c>
      <c r="K159" s="199">
        <f>SUM(K158)</f>
        <v>15000.03</v>
      </c>
    </row>
    <row r="160" spans="1:11" s="208" customFormat="1" ht="18.75">
      <c r="A160" s="198">
        <v>8</v>
      </c>
      <c r="B160" s="179" t="s">
        <v>371</v>
      </c>
      <c r="C160" s="181"/>
      <c r="D160" s="181"/>
      <c r="E160" s="181"/>
      <c r="F160" s="178"/>
      <c r="G160" s="178"/>
      <c r="H160" s="175"/>
      <c r="I160" s="199"/>
      <c r="J160" s="199"/>
      <c r="K160" s="199"/>
    </row>
    <row r="161" spans="1:11" ht="18.75">
      <c r="A161" s="186">
        <v>1</v>
      </c>
      <c r="B161" s="177" t="s">
        <v>372</v>
      </c>
      <c r="C161" s="180">
        <v>372.7</v>
      </c>
      <c r="D161" s="180"/>
      <c r="E161" s="181">
        <f t="shared" ref="E161:E167" si="34">SUM(C161:D161)</f>
        <v>372.7</v>
      </c>
      <c r="F161" s="174">
        <v>379.51</v>
      </c>
      <c r="G161" s="174">
        <v>0</v>
      </c>
      <c r="H161" s="175">
        <f>F161+G161</f>
        <v>379.51</v>
      </c>
      <c r="I161" s="182">
        <v>428.67</v>
      </c>
      <c r="J161" s="182"/>
      <c r="K161" s="199">
        <f t="shared" si="29"/>
        <v>428.67</v>
      </c>
    </row>
    <row r="162" spans="1:11" ht="18.75">
      <c r="A162" s="186">
        <v>2</v>
      </c>
      <c r="B162" s="177" t="s">
        <v>373</v>
      </c>
      <c r="C162" s="180">
        <v>50807.65</v>
      </c>
      <c r="D162" s="180"/>
      <c r="E162" s="181">
        <f t="shared" si="34"/>
        <v>50807.65</v>
      </c>
      <c r="F162" s="174">
        <v>62200</v>
      </c>
      <c r="G162" s="174">
        <v>0</v>
      </c>
      <c r="H162" s="175">
        <f t="shared" ref="H162:H169" si="35">F162+G162</f>
        <v>62200</v>
      </c>
      <c r="I162" s="182">
        <v>72400</v>
      </c>
      <c r="J162" s="182"/>
      <c r="K162" s="199">
        <f t="shared" si="29"/>
        <v>72400</v>
      </c>
    </row>
    <row r="163" spans="1:11" ht="18.75">
      <c r="A163" s="186">
        <v>3</v>
      </c>
      <c r="B163" s="177" t="s">
        <v>374</v>
      </c>
      <c r="C163" s="180">
        <v>20000</v>
      </c>
      <c r="D163" s="180"/>
      <c r="E163" s="181">
        <f t="shared" si="34"/>
        <v>20000</v>
      </c>
      <c r="F163" s="174">
        <v>20000</v>
      </c>
      <c r="G163" s="174">
        <v>0</v>
      </c>
      <c r="H163" s="175">
        <f t="shared" si="35"/>
        <v>20000</v>
      </c>
      <c r="I163" s="182">
        <v>44000</v>
      </c>
      <c r="J163" s="182"/>
      <c r="K163" s="199">
        <f t="shared" si="29"/>
        <v>44000</v>
      </c>
    </row>
    <row r="164" spans="1:11" ht="18.75">
      <c r="A164" s="186">
        <v>4</v>
      </c>
      <c r="B164" s="177" t="s">
        <v>375</v>
      </c>
      <c r="C164" s="180">
        <v>50807.66</v>
      </c>
      <c r="D164" s="180"/>
      <c r="E164" s="181">
        <f t="shared" si="34"/>
        <v>50807.66</v>
      </c>
      <c r="F164" s="174">
        <v>63081</v>
      </c>
      <c r="G164" s="174">
        <v>0</v>
      </c>
      <c r="H164" s="175">
        <f t="shared" si="35"/>
        <v>63081</v>
      </c>
      <c r="I164" s="182">
        <v>107256</v>
      </c>
      <c r="J164" s="182"/>
      <c r="K164" s="199">
        <f t="shared" si="29"/>
        <v>107256</v>
      </c>
    </row>
    <row r="165" spans="1:11" ht="18.75">
      <c r="A165" s="186">
        <v>5</v>
      </c>
      <c r="B165" s="177" t="s">
        <v>376</v>
      </c>
      <c r="C165" s="180">
        <v>0.02</v>
      </c>
      <c r="D165" s="180"/>
      <c r="E165" s="181">
        <f t="shared" si="34"/>
        <v>0.02</v>
      </c>
      <c r="F165" s="174">
        <v>0.02</v>
      </c>
      <c r="G165" s="174">
        <v>0</v>
      </c>
      <c r="H165" s="175">
        <f t="shared" si="35"/>
        <v>0.02</v>
      </c>
      <c r="I165" s="182">
        <v>0.01</v>
      </c>
      <c r="J165" s="182"/>
      <c r="K165" s="199">
        <f t="shared" si="29"/>
        <v>0.01</v>
      </c>
    </row>
    <row r="166" spans="1:11" ht="18.75">
      <c r="A166" s="186">
        <v>6</v>
      </c>
      <c r="B166" s="177" t="s">
        <v>377</v>
      </c>
      <c r="C166" s="180">
        <v>-50807.66</v>
      </c>
      <c r="D166" s="180"/>
      <c r="E166" s="181">
        <f t="shared" si="34"/>
        <v>-50807.66</v>
      </c>
      <c r="F166" s="174">
        <v>-63081</v>
      </c>
      <c r="G166" s="174">
        <v>0</v>
      </c>
      <c r="H166" s="175">
        <f t="shared" si="35"/>
        <v>-63081</v>
      </c>
      <c r="I166" s="182">
        <v>-92456</v>
      </c>
      <c r="J166" s="182"/>
      <c r="K166" s="199">
        <f t="shared" si="29"/>
        <v>-92456</v>
      </c>
    </row>
    <row r="167" spans="1:11" ht="18.75">
      <c r="A167" s="186">
        <v>7</v>
      </c>
      <c r="B167" s="177" t="s">
        <v>378</v>
      </c>
      <c r="C167" s="180">
        <v>0.01</v>
      </c>
      <c r="D167" s="180"/>
      <c r="E167" s="181">
        <f t="shared" si="34"/>
        <v>0.01</v>
      </c>
      <c r="F167" s="174">
        <v>56</v>
      </c>
      <c r="G167" s="174">
        <v>0</v>
      </c>
      <c r="H167" s="175">
        <f t="shared" si="35"/>
        <v>56</v>
      </c>
      <c r="I167" s="182">
        <v>55.98</v>
      </c>
      <c r="J167" s="182"/>
      <c r="K167" s="199">
        <f t="shared" si="29"/>
        <v>55.98</v>
      </c>
    </row>
    <row r="168" spans="1:11" ht="18.75">
      <c r="A168" s="186">
        <v>8</v>
      </c>
      <c r="B168" s="177" t="s">
        <v>379</v>
      </c>
      <c r="C168" s="180"/>
      <c r="D168" s="180"/>
      <c r="E168" s="180"/>
      <c r="F168" s="174">
        <v>825.03</v>
      </c>
      <c r="G168" s="174">
        <v>0</v>
      </c>
      <c r="H168" s="175">
        <f t="shared" si="35"/>
        <v>825.03</v>
      </c>
      <c r="I168" s="182">
        <v>0.02</v>
      </c>
      <c r="J168" s="182"/>
      <c r="K168" s="199">
        <f t="shared" si="29"/>
        <v>0.02</v>
      </c>
    </row>
    <row r="169" spans="1:11" ht="18.75">
      <c r="A169" s="186">
        <v>9</v>
      </c>
      <c r="B169" s="177" t="s">
        <v>380</v>
      </c>
      <c r="C169" s="180">
        <v>150</v>
      </c>
      <c r="D169" s="180"/>
      <c r="E169" s="181">
        <f>SUM(C169:D169)</f>
        <v>150</v>
      </c>
      <c r="F169" s="174">
        <v>150</v>
      </c>
      <c r="G169" s="174">
        <v>0</v>
      </c>
      <c r="H169" s="175">
        <f t="shared" si="35"/>
        <v>150</v>
      </c>
      <c r="I169" s="182">
        <v>150</v>
      </c>
      <c r="J169" s="182"/>
      <c r="K169" s="199">
        <f t="shared" si="29"/>
        <v>150</v>
      </c>
    </row>
    <row r="170" spans="1:11" ht="18.75">
      <c r="A170" s="186"/>
      <c r="B170" s="179" t="s">
        <v>25</v>
      </c>
      <c r="C170" s="181">
        <f>SUM(C161:C169)</f>
        <v>71330.38</v>
      </c>
      <c r="D170" s="181">
        <f t="shared" ref="D170:K170" si="36">SUM(D161:D169)</f>
        <v>0</v>
      </c>
      <c r="E170" s="181">
        <f t="shared" si="36"/>
        <v>71330.38</v>
      </c>
      <c r="F170" s="181">
        <f t="shared" si="36"/>
        <v>83610.559999999998</v>
      </c>
      <c r="G170" s="181">
        <f t="shared" si="36"/>
        <v>0</v>
      </c>
      <c r="H170" s="207">
        <f t="shared" si="36"/>
        <v>83610.559999999998</v>
      </c>
      <c r="I170" s="207">
        <f t="shared" si="36"/>
        <v>131834.68</v>
      </c>
      <c r="J170" s="207">
        <f t="shared" si="36"/>
        <v>0</v>
      </c>
      <c r="K170" s="207">
        <f t="shared" si="36"/>
        <v>131834.68</v>
      </c>
    </row>
    <row r="171" spans="1:11" s="208" customFormat="1" ht="18.75">
      <c r="A171" s="198">
        <v>9</v>
      </c>
      <c r="B171" s="179" t="s">
        <v>384</v>
      </c>
      <c r="C171" s="181"/>
      <c r="D171" s="181"/>
      <c r="E171" s="181"/>
      <c r="F171" s="178"/>
      <c r="G171" s="178"/>
      <c r="H171" s="175"/>
      <c r="I171" s="199"/>
      <c r="J171" s="199"/>
      <c r="K171" s="199"/>
    </row>
    <row r="172" spans="1:11" s="208" customFormat="1" ht="18.75">
      <c r="A172" s="186">
        <v>1</v>
      </c>
      <c r="B172" s="177" t="s">
        <v>385</v>
      </c>
      <c r="C172" s="180">
        <v>1000</v>
      </c>
      <c r="D172" s="180"/>
      <c r="E172" s="181">
        <f t="shared" ref="E172:E193" si="37">SUM(C172:D172)</f>
        <v>1000</v>
      </c>
      <c r="F172" s="174">
        <v>600</v>
      </c>
      <c r="G172" s="174">
        <v>0</v>
      </c>
      <c r="H172" s="175">
        <f>F172+G172</f>
        <v>600</v>
      </c>
      <c r="I172" s="182">
        <v>100</v>
      </c>
      <c r="J172" s="182"/>
      <c r="K172" s="199">
        <f t="shared" si="29"/>
        <v>100</v>
      </c>
    </row>
    <row r="173" spans="1:11" s="208" customFormat="1" ht="18.75">
      <c r="A173" s="186">
        <v>2</v>
      </c>
      <c r="B173" s="177" t="s">
        <v>1515</v>
      </c>
      <c r="C173" s="180"/>
      <c r="D173" s="180"/>
      <c r="E173" s="181"/>
      <c r="F173" s="174"/>
      <c r="G173" s="174"/>
      <c r="H173" s="175"/>
      <c r="I173" s="182">
        <v>500</v>
      </c>
      <c r="J173" s="182"/>
      <c r="K173" s="199">
        <f>SUM(I173:J173)</f>
        <v>500</v>
      </c>
    </row>
    <row r="174" spans="1:11" ht="18.75">
      <c r="A174" s="186">
        <v>3</v>
      </c>
      <c r="B174" s="177" t="s">
        <v>386</v>
      </c>
      <c r="C174" s="180">
        <v>89.99</v>
      </c>
      <c r="D174" s="180">
        <v>135.02000000000001</v>
      </c>
      <c r="E174" s="181">
        <f t="shared" si="37"/>
        <v>225.01</v>
      </c>
      <c r="F174" s="174">
        <v>75</v>
      </c>
      <c r="G174" s="174">
        <v>112.5</v>
      </c>
      <c r="H174" s="175">
        <f t="shared" ref="H174:H194" si="38">F174+G174</f>
        <v>187.5</v>
      </c>
      <c r="I174" s="182">
        <v>7.0000000000000007E-2</v>
      </c>
      <c r="J174" s="182">
        <v>7.0000000000000007E-2</v>
      </c>
      <c r="K174" s="199">
        <f>SUM(I174:J174)</f>
        <v>0.14000000000000001</v>
      </c>
    </row>
    <row r="175" spans="1:11" ht="18.75">
      <c r="A175" s="186">
        <v>4</v>
      </c>
      <c r="B175" s="177" t="s">
        <v>387</v>
      </c>
      <c r="C175" s="180"/>
      <c r="D175" s="180">
        <v>0.27</v>
      </c>
      <c r="E175" s="181">
        <f t="shared" si="37"/>
        <v>0.27</v>
      </c>
      <c r="F175" s="174">
        <v>40.72</v>
      </c>
      <c r="G175" s="174">
        <v>61.08</v>
      </c>
      <c r="H175" s="175">
        <f t="shared" si="38"/>
        <v>101.8</v>
      </c>
      <c r="I175" s="182">
        <v>104.41</v>
      </c>
      <c r="J175" s="182">
        <v>156.6</v>
      </c>
      <c r="K175" s="199">
        <f>SUM(I175:J175)</f>
        <v>261.01</v>
      </c>
    </row>
    <row r="176" spans="1:11" ht="18.75">
      <c r="A176" s="186">
        <v>5</v>
      </c>
      <c r="B176" s="177" t="s">
        <v>388</v>
      </c>
      <c r="C176" s="180">
        <v>4.2300000000000004</v>
      </c>
      <c r="D176" s="180">
        <v>5.67</v>
      </c>
      <c r="E176" s="181">
        <f t="shared" si="37"/>
        <v>9.9</v>
      </c>
      <c r="F176" s="174">
        <v>2.72</v>
      </c>
      <c r="G176" s="174">
        <v>4.08</v>
      </c>
      <c r="H176" s="175">
        <f t="shared" si="38"/>
        <v>6.8000000000000007</v>
      </c>
      <c r="I176" s="182">
        <v>0.01</v>
      </c>
      <c r="J176" s="182">
        <v>0.01</v>
      </c>
      <c r="K176" s="199">
        <f>SUM(I176:J176)</f>
        <v>0.02</v>
      </c>
    </row>
    <row r="177" spans="1:11" ht="18.75">
      <c r="A177" s="186">
        <v>6</v>
      </c>
      <c r="B177" s="177" t="s">
        <v>1516</v>
      </c>
      <c r="C177" s="180"/>
      <c r="D177" s="180"/>
      <c r="E177" s="181"/>
      <c r="F177" s="174"/>
      <c r="G177" s="174"/>
      <c r="H177" s="175"/>
      <c r="I177" s="182">
        <v>1000</v>
      </c>
      <c r="J177" s="182"/>
      <c r="K177" s="199">
        <f t="shared" ref="K177:K194" si="39">SUM(I177:J177)</f>
        <v>1000</v>
      </c>
    </row>
    <row r="178" spans="1:11" ht="18.75">
      <c r="A178" s="186">
        <v>7</v>
      </c>
      <c r="B178" s="177" t="s">
        <v>389</v>
      </c>
      <c r="C178" s="180">
        <v>368.04</v>
      </c>
      <c r="D178" s="180"/>
      <c r="E178" s="181">
        <f t="shared" si="37"/>
        <v>368.04</v>
      </c>
      <c r="F178" s="174">
        <v>454.03</v>
      </c>
      <c r="G178" s="174">
        <v>0</v>
      </c>
      <c r="H178" s="175">
        <f t="shared" si="38"/>
        <v>454.03</v>
      </c>
      <c r="I178" s="182">
        <v>459.04</v>
      </c>
      <c r="J178" s="182"/>
      <c r="K178" s="199">
        <f t="shared" si="39"/>
        <v>459.04</v>
      </c>
    </row>
    <row r="179" spans="1:11" ht="18.75">
      <c r="A179" s="186">
        <v>8</v>
      </c>
      <c r="B179" s="177" t="s">
        <v>1517</v>
      </c>
      <c r="C179" s="180">
        <v>17434.400000000001</v>
      </c>
      <c r="D179" s="180"/>
      <c r="E179" s="181">
        <f t="shared" si="37"/>
        <v>17434.400000000001</v>
      </c>
      <c r="F179" s="174">
        <v>24693.5</v>
      </c>
      <c r="G179" s="174">
        <v>0</v>
      </c>
      <c r="H179" s="175">
        <f t="shared" si="38"/>
        <v>24693.5</v>
      </c>
      <c r="I179" s="182">
        <v>26037.68</v>
      </c>
      <c r="J179" s="182"/>
      <c r="K179" s="199">
        <f t="shared" si="39"/>
        <v>26037.68</v>
      </c>
    </row>
    <row r="180" spans="1:11" ht="18.75">
      <c r="A180" s="186">
        <v>9</v>
      </c>
      <c r="B180" s="177" t="s">
        <v>390</v>
      </c>
      <c r="C180" s="180">
        <v>100</v>
      </c>
      <c r="D180" s="180"/>
      <c r="E180" s="181">
        <f t="shared" si="37"/>
        <v>100</v>
      </c>
      <c r="F180" s="174">
        <v>225</v>
      </c>
      <c r="G180" s="174">
        <v>0</v>
      </c>
      <c r="H180" s="175">
        <f t="shared" si="38"/>
        <v>225</v>
      </c>
      <c r="I180" s="182">
        <v>350</v>
      </c>
      <c r="J180" s="182"/>
      <c r="K180" s="199">
        <f t="shared" si="39"/>
        <v>350</v>
      </c>
    </row>
    <row r="181" spans="1:11" ht="18.75">
      <c r="A181" s="186">
        <v>10</v>
      </c>
      <c r="B181" s="177" t="s">
        <v>2138</v>
      </c>
      <c r="C181" s="180">
        <v>2500</v>
      </c>
      <c r="D181" s="180"/>
      <c r="E181" s="181">
        <f t="shared" si="37"/>
        <v>2500</v>
      </c>
      <c r="F181" s="174">
        <v>1000</v>
      </c>
      <c r="G181" s="174">
        <v>0</v>
      </c>
      <c r="H181" s="175">
        <f t="shared" si="38"/>
        <v>1000</v>
      </c>
      <c r="I181" s="182">
        <v>500</v>
      </c>
      <c r="J181" s="182"/>
      <c r="K181" s="199">
        <f t="shared" si="39"/>
        <v>500</v>
      </c>
    </row>
    <row r="182" spans="1:11" s="208" customFormat="1" ht="18.75">
      <c r="A182" s="186">
        <v>11</v>
      </c>
      <c r="B182" s="177" t="s">
        <v>392</v>
      </c>
      <c r="C182" s="180">
        <v>0.01</v>
      </c>
      <c r="D182" s="180"/>
      <c r="E182" s="181">
        <f t="shared" si="37"/>
        <v>0.01</v>
      </c>
      <c r="F182" s="174">
        <v>0.03</v>
      </c>
      <c r="G182" s="174">
        <v>0</v>
      </c>
      <c r="H182" s="175">
        <f t="shared" si="38"/>
        <v>0.03</v>
      </c>
      <c r="I182" s="182">
        <v>4200</v>
      </c>
      <c r="J182" s="182"/>
      <c r="K182" s="199">
        <f t="shared" si="39"/>
        <v>4200</v>
      </c>
    </row>
    <row r="183" spans="1:11" s="208" customFormat="1" ht="18.75">
      <c r="A183" s="186">
        <v>12</v>
      </c>
      <c r="B183" s="177" t="s">
        <v>1518</v>
      </c>
      <c r="C183" s="180"/>
      <c r="D183" s="180"/>
      <c r="E183" s="181"/>
      <c r="F183" s="174"/>
      <c r="G183" s="174"/>
      <c r="H183" s="175"/>
      <c r="I183" s="182">
        <v>2572.81</v>
      </c>
      <c r="J183" s="182">
        <v>3859.21</v>
      </c>
      <c r="K183" s="199">
        <f t="shared" si="39"/>
        <v>6432.02</v>
      </c>
    </row>
    <row r="184" spans="1:11" s="208" customFormat="1" ht="18.75">
      <c r="A184" s="186">
        <v>13</v>
      </c>
      <c r="B184" s="177" t="s">
        <v>1520</v>
      </c>
      <c r="C184" s="180"/>
      <c r="D184" s="180"/>
      <c r="E184" s="181"/>
      <c r="F184" s="174"/>
      <c r="G184" s="174"/>
      <c r="H184" s="175"/>
      <c r="I184" s="182">
        <v>500</v>
      </c>
      <c r="J184" s="182"/>
      <c r="K184" s="199">
        <f t="shared" si="39"/>
        <v>500</v>
      </c>
    </row>
    <row r="185" spans="1:11" ht="18.75">
      <c r="A185" s="186">
        <v>14</v>
      </c>
      <c r="B185" s="177" t="s">
        <v>1519</v>
      </c>
      <c r="C185" s="180">
        <v>234.9</v>
      </c>
      <c r="D185" s="180">
        <v>381.63</v>
      </c>
      <c r="E185" s="181">
        <f t="shared" si="37"/>
        <v>616.53</v>
      </c>
      <c r="F185" s="174">
        <v>167.74</v>
      </c>
      <c r="G185" s="174">
        <v>268.11</v>
      </c>
      <c r="H185" s="175">
        <f t="shared" si="38"/>
        <v>435.85</v>
      </c>
      <c r="I185" s="182">
        <v>742.82</v>
      </c>
      <c r="J185" s="182">
        <v>1130.73</v>
      </c>
      <c r="K185" s="199">
        <f t="shared" si="39"/>
        <v>1873.5500000000002</v>
      </c>
    </row>
    <row r="186" spans="1:11" ht="18.75">
      <c r="A186" s="186">
        <v>15</v>
      </c>
      <c r="B186" s="177" t="s">
        <v>393</v>
      </c>
      <c r="C186" s="180">
        <v>100</v>
      </c>
      <c r="D186" s="180">
        <v>150</v>
      </c>
      <c r="E186" s="181">
        <f t="shared" si="37"/>
        <v>250</v>
      </c>
      <c r="F186" s="174">
        <v>26.88</v>
      </c>
      <c r="G186" s="174">
        <v>40.33</v>
      </c>
      <c r="H186" s="175">
        <f t="shared" si="38"/>
        <v>67.209999999999994</v>
      </c>
      <c r="I186" s="182">
        <v>1458</v>
      </c>
      <c r="J186" s="182">
        <v>1970</v>
      </c>
      <c r="K186" s="199">
        <f t="shared" si="39"/>
        <v>3428</v>
      </c>
    </row>
    <row r="187" spans="1:11" ht="18.75">
      <c r="A187" s="186">
        <v>16</v>
      </c>
      <c r="B187" s="177" t="s">
        <v>394</v>
      </c>
      <c r="C187" s="180"/>
      <c r="D187" s="180">
        <v>175.26</v>
      </c>
      <c r="E187" s="181">
        <f t="shared" si="37"/>
        <v>175.26</v>
      </c>
      <c r="F187" s="174">
        <v>0</v>
      </c>
      <c r="G187" s="174">
        <v>140</v>
      </c>
      <c r="H187" s="175">
        <f t="shared" si="38"/>
        <v>140</v>
      </c>
      <c r="I187" s="182">
        <v>0</v>
      </c>
      <c r="J187" s="182">
        <v>85</v>
      </c>
      <c r="K187" s="199">
        <f t="shared" si="39"/>
        <v>85</v>
      </c>
    </row>
    <row r="188" spans="1:11" ht="18.75">
      <c r="A188" s="186">
        <v>17</v>
      </c>
      <c r="B188" s="177" t="s">
        <v>2085</v>
      </c>
      <c r="C188" s="180">
        <v>2000</v>
      </c>
      <c r="D188" s="180"/>
      <c r="E188" s="181">
        <f t="shared" si="37"/>
        <v>2000</v>
      </c>
      <c r="F188" s="174">
        <v>2000</v>
      </c>
      <c r="G188" s="174">
        <v>0</v>
      </c>
      <c r="H188" s="175">
        <f t="shared" si="38"/>
        <v>2000</v>
      </c>
      <c r="I188" s="182">
        <v>2000</v>
      </c>
      <c r="J188" s="182">
        <v>0</v>
      </c>
      <c r="K188" s="199">
        <f t="shared" si="39"/>
        <v>2000</v>
      </c>
    </row>
    <row r="189" spans="1:11" ht="18.75">
      <c r="A189" s="186">
        <v>18</v>
      </c>
      <c r="B189" s="177" t="s">
        <v>395</v>
      </c>
      <c r="C189" s="180">
        <v>179.74</v>
      </c>
      <c r="D189" s="180">
        <v>238.41</v>
      </c>
      <c r="E189" s="181">
        <f t="shared" si="37"/>
        <v>418.15</v>
      </c>
      <c r="F189" s="174">
        <v>123.02</v>
      </c>
      <c r="G189" s="174">
        <v>184.52</v>
      </c>
      <c r="H189" s="175">
        <f t="shared" si="38"/>
        <v>307.54000000000002</v>
      </c>
      <c r="I189" s="182">
        <v>0.02</v>
      </c>
      <c r="J189" s="182">
        <v>0.23</v>
      </c>
      <c r="K189" s="199">
        <f t="shared" si="39"/>
        <v>0.25</v>
      </c>
    </row>
    <row r="190" spans="1:11" ht="18.75">
      <c r="A190" s="186">
        <v>19</v>
      </c>
      <c r="B190" s="177" t="s">
        <v>396</v>
      </c>
      <c r="C190" s="180"/>
      <c r="D190" s="180">
        <v>5</v>
      </c>
      <c r="E190" s="181">
        <f t="shared" si="37"/>
        <v>5</v>
      </c>
      <c r="F190" s="174">
        <v>0</v>
      </c>
      <c r="G190" s="174">
        <v>5</v>
      </c>
      <c r="H190" s="175">
        <f t="shared" si="38"/>
        <v>5</v>
      </c>
      <c r="I190" s="182">
        <v>0.01</v>
      </c>
      <c r="J190" s="182">
        <v>0.03</v>
      </c>
      <c r="K190" s="199">
        <f t="shared" si="39"/>
        <v>0.04</v>
      </c>
    </row>
    <row r="191" spans="1:11" ht="18.75">
      <c r="A191" s="186">
        <v>20</v>
      </c>
      <c r="B191" s="177" t="s">
        <v>397</v>
      </c>
      <c r="C191" s="180">
        <v>296.97000000000003</v>
      </c>
      <c r="D191" s="180">
        <v>445.46</v>
      </c>
      <c r="E191" s="181">
        <f t="shared" si="37"/>
        <v>742.43000000000006</v>
      </c>
      <c r="F191" s="174">
        <v>68.59</v>
      </c>
      <c r="G191" s="174">
        <v>102.89</v>
      </c>
      <c r="H191" s="175">
        <f t="shared" si="38"/>
        <v>171.48000000000002</v>
      </c>
      <c r="I191" s="182">
        <v>244.94</v>
      </c>
      <c r="J191" s="182">
        <v>367.39</v>
      </c>
      <c r="K191" s="199">
        <f t="shared" si="39"/>
        <v>612.32999999999993</v>
      </c>
    </row>
    <row r="192" spans="1:11" ht="18.75">
      <c r="A192" s="186">
        <v>21</v>
      </c>
      <c r="B192" s="177" t="s">
        <v>398</v>
      </c>
      <c r="C192" s="180">
        <v>192.43</v>
      </c>
      <c r="D192" s="180">
        <v>261.58</v>
      </c>
      <c r="E192" s="181">
        <f t="shared" si="37"/>
        <v>454.01</v>
      </c>
      <c r="F192" s="174">
        <v>192.5</v>
      </c>
      <c r="G192" s="174">
        <v>231.5</v>
      </c>
      <c r="H192" s="175">
        <f t="shared" si="38"/>
        <v>424</v>
      </c>
      <c r="I192" s="182">
        <v>215.01</v>
      </c>
      <c r="J192" s="182">
        <v>267</v>
      </c>
      <c r="K192" s="199">
        <f t="shared" si="39"/>
        <v>482.01</v>
      </c>
    </row>
    <row r="193" spans="1:11" ht="18.75">
      <c r="A193" s="186">
        <v>22</v>
      </c>
      <c r="B193" s="177" t="s">
        <v>399</v>
      </c>
      <c r="C193" s="180">
        <v>4131</v>
      </c>
      <c r="D193" s="180"/>
      <c r="E193" s="181">
        <f t="shared" si="37"/>
        <v>4131</v>
      </c>
      <c r="F193" s="174">
        <v>4114.51</v>
      </c>
      <c r="G193" s="174">
        <v>0</v>
      </c>
      <c r="H193" s="175">
        <f t="shared" si="38"/>
        <v>4114.51</v>
      </c>
      <c r="I193" s="182">
        <v>5156.51</v>
      </c>
      <c r="J193" s="182"/>
      <c r="K193" s="199">
        <f t="shared" si="39"/>
        <v>5156.51</v>
      </c>
    </row>
    <row r="194" spans="1:11" ht="18.75">
      <c r="A194" s="186">
        <v>23</v>
      </c>
      <c r="B194" s="177" t="s">
        <v>2139</v>
      </c>
      <c r="C194" s="180"/>
      <c r="D194" s="180"/>
      <c r="E194" s="180"/>
      <c r="F194" s="174">
        <v>8000</v>
      </c>
      <c r="G194" s="174">
        <v>0</v>
      </c>
      <c r="H194" s="175">
        <f t="shared" si="38"/>
        <v>8000</v>
      </c>
      <c r="I194" s="182">
        <v>3000</v>
      </c>
      <c r="J194" s="182"/>
      <c r="K194" s="199">
        <f t="shared" si="39"/>
        <v>3000</v>
      </c>
    </row>
    <row r="195" spans="1:11" s="208" customFormat="1" ht="18.75">
      <c r="A195" s="198"/>
      <c r="B195" s="179" t="s">
        <v>26</v>
      </c>
      <c r="C195" s="181">
        <f t="shared" ref="C195:H195" si="40">SUM(C172:C194)</f>
        <v>28631.710000000003</v>
      </c>
      <c r="D195" s="181">
        <f t="shared" si="40"/>
        <v>1798.3</v>
      </c>
      <c r="E195" s="181">
        <f t="shared" si="40"/>
        <v>30430.01</v>
      </c>
      <c r="F195" s="181">
        <f t="shared" si="40"/>
        <v>41784.240000000005</v>
      </c>
      <c r="G195" s="181">
        <f t="shared" si="40"/>
        <v>1150.0099999999998</v>
      </c>
      <c r="H195" s="207">
        <f t="shared" si="40"/>
        <v>42934.25</v>
      </c>
      <c r="I195" s="207">
        <f>SUM(I172:I194)</f>
        <v>49141.33</v>
      </c>
      <c r="J195" s="207">
        <f>SUM(J172:J194)</f>
        <v>7836.2699999999995</v>
      </c>
      <c r="K195" s="207">
        <f>SUM(K172:K194)</f>
        <v>56977.600000000013</v>
      </c>
    </row>
    <row r="196" spans="1:11" s="208" customFormat="1" ht="18.75">
      <c r="A196" s="198">
        <v>10</v>
      </c>
      <c r="B196" s="179" t="s">
        <v>284</v>
      </c>
      <c r="C196" s="181"/>
      <c r="D196" s="181"/>
      <c r="E196" s="181"/>
      <c r="F196" s="178"/>
      <c r="G196" s="178"/>
      <c r="H196" s="175"/>
      <c r="I196" s="199"/>
      <c r="J196" s="199"/>
      <c r="K196" s="199"/>
    </row>
    <row r="197" spans="1:11" ht="18.75">
      <c r="A197" s="186">
        <v>1</v>
      </c>
      <c r="B197" s="177" t="s">
        <v>401</v>
      </c>
      <c r="C197" s="181">
        <v>115.4</v>
      </c>
      <c r="D197" s="180">
        <v>209.65</v>
      </c>
      <c r="E197" s="181">
        <f t="shared" ref="E197:E204" si="41">SUM(C197:D197)</f>
        <v>325.05</v>
      </c>
      <c r="F197" s="174">
        <v>93.15</v>
      </c>
      <c r="G197" s="174">
        <v>112.71</v>
      </c>
      <c r="H197" s="175">
        <f>F197+G197</f>
        <v>205.86</v>
      </c>
      <c r="I197" s="182">
        <v>170.04</v>
      </c>
      <c r="J197" s="182">
        <v>284.75</v>
      </c>
      <c r="K197" s="199">
        <f>SUM(I197:J197)</f>
        <v>454.78999999999996</v>
      </c>
    </row>
    <row r="198" spans="1:11" ht="18.75">
      <c r="A198" s="186">
        <v>2</v>
      </c>
      <c r="B198" s="177" t="s">
        <v>402</v>
      </c>
      <c r="C198" s="180">
        <v>114.04</v>
      </c>
      <c r="D198" s="180">
        <v>0</v>
      </c>
      <c r="E198" s="181">
        <f t="shared" si="41"/>
        <v>114.04</v>
      </c>
      <c r="F198" s="174">
        <v>106.85</v>
      </c>
      <c r="G198" s="174">
        <v>0</v>
      </c>
      <c r="H198" s="175">
        <f t="shared" ref="H198:H204" si="42">F198+G198</f>
        <v>106.85</v>
      </c>
      <c r="I198" s="182">
        <v>208.03</v>
      </c>
      <c r="J198" s="182"/>
      <c r="K198" s="199">
        <f t="shared" ref="K198:K204" si="43">SUM(I198:J198)</f>
        <v>208.03</v>
      </c>
    </row>
    <row r="199" spans="1:11" ht="18.75">
      <c r="A199" s="186">
        <v>3</v>
      </c>
      <c r="B199" s="177" t="s">
        <v>403</v>
      </c>
      <c r="C199" s="180">
        <v>0.2</v>
      </c>
      <c r="D199" s="180">
        <v>0</v>
      </c>
      <c r="E199" s="181">
        <f t="shared" si="41"/>
        <v>0.2</v>
      </c>
      <c r="F199" s="174">
        <v>0.21</v>
      </c>
      <c r="G199" s="174">
        <v>0</v>
      </c>
      <c r="H199" s="175">
        <f t="shared" si="42"/>
        <v>0.21</v>
      </c>
      <c r="I199" s="182">
        <v>0.21</v>
      </c>
      <c r="J199" s="182"/>
      <c r="K199" s="199">
        <f t="shared" si="43"/>
        <v>0.21</v>
      </c>
    </row>
    <row r="200" spans="1:11" ht="18.75">
      <c r="A200" s="186">
        <v>4</v>
      </c>
      <c r="B200" s="177" t="s">
        <v>404</v>
      </c>
      <c r="C200" s="180">
        <v>0</v>
      </c>
      <c r="D200" s="180">
        <v>40</v>
      </c>
      <c r="E200" s="181">
        <f t="shared" si="41"/>
        <v>40</v>
      </c>
      <c r="F200" s="174">
        <v>0</v>
      </c>
      <c r="G200" s="174">
        <v>0.05</v>
      </c>
      <c r="H200" s="175">
        <f t="shared" si="42"/>
        <v>0.05</v>
      </c>
      <c r="I200" s="182">
        <v>1</v>
      </c>
      <c r="J200" s="182"/>
      <c r="K200" s="199">
        <f t="shared" si="43"/>
        <v>1</v>
      </c>
    </row>
    <row r="201" spans="1:11" ht="18.75">
      <c r="A201" s="186">
        <v>5</v>
      </c>
      <c r="B201" s="177" t="s">
        <v>405</v>
      </c>
      <c r="C201" s="180">
        <v>1</v>
      </c>
      <c r="D201" s="180">
        <v>0</v>
      </c>
      <c r="E201" s="181">
        <f t="shared" si="41"/>
        <v>1</v>
      </c>
      <c r="F201" s="174">
        <v>1</v>
      </c>
      <c r="G201" s="174">
        <v>0</v>
      </c>
      <c r="H201" s="175">
        <f t="shared" si="42"/>
        <v>1</v>
      </c>
      <c r="I201" s="182">
        <v>0.01</v>
      </c>
      <c r="J201" s="182"/>
      <c r="K201" s="199">
        <f t="shared" si="43"/>
        <v>0.01</v>
      </c>
    </row>
    <row r="202" spans="1:11" ht="18.75">
      <c r="A202" s="186">
        <v>6</v>
      </c>
      <c r="B202" s="177" t="s">
        <v>406</v>
      </c>
      <c r="C202" s="180">
        <v>9.25</v>
      </c>
      <c r="D202" s="180">
        <v>0</v>
      </c>
      <c r="E202" s="181">
        <f t="shared" si="41"/>
        <v>9.25</v>
      </c>
      <c r="F202" s="174">
        <v>9.75</v>
      </c>
      <c r="G202" s="174">
        <v>0</v>
      </c>
      <c r="H202" s="175">
        <f t="shared" si="42"/>
        <v>9.75</v>
      </c>
      <c r="I202" s="182">
        <v>9.75</v>
      </c>
      <c r="J202" s="182"/>
      <c r="K202" s="199">
        <f t="shared" si="43"/>
        <v>9.75</v>
      </c>
    </row>
    <row r="203" spans="1:11" ht="18.75">
      <c r="A203" s="186">
        <v>7</v>
      </c>
      <c r="B203" s="177" t="s">
        <v>408</v>
      </c>
      <c r="C203" s="180">
        <v>0.01</v>
      </c>
      <c r="D203" s="180"/>
      <c r="E203" s="181">
        <f t="shared" si="41"/>
        <v>0.01</v>
      </c>
      <c r="F203" s="174">
        <v>0.01</v>
      </c>
      <c r="G203" s="174">
        <v>0</v>
      </c>
      <c r="H203" s="175">
        <f t="shared" si="42"/>
        <v>0.01</v>
      </c>
      <c r="I203" s="182">
        <v>0.01</v>
      </c>
      <c r="J203" s="182"/>
      <c r="K203" s="199">
        <f t="shared" si="43"/>
        <v>0.01</v>
      </c>
    </row>
    <row r="204" spans="1:11" ht="18.75">
      <c r="A204" s="186">
        <v>8</v>
      </c>
      <c r="B204" s="177" t="s">
        <v>407</v>
      </c>
      <c r="C204" s="180">
        <v>0.35</v>
      </c>
      <c r="D204" s="180"/>
      <c r="E204" s="180">
        <f t="shared" si="41"/>
        <v>0.35</v>
      </c>
      <c r="F204" s="174">
        <v>0.35</v>
      </c>
      <c r="G204" s="174">
        <v>0</v>
      </c>
      <c r="H204" s="175">
        <f t="shared" si="42"/>
        <v>0.35</v>
      </c>
      <c r="I204" s="182">
        <v>8.25</v>
      </c>
      <c r="J204" s="182"/>
      <c r="K204" s="199">
        <f t="shared" si="43"/>
        <v>8.25</v>
      </c>
    </row>
    <row r="205" spans="1:11" s="208" customFormat="1" ht="18.75">
      <c r="A205" s="198"/>
      <c r="B205" s="179" t="s">
        <v>12</v>
      </c>
      <c r="C205" s="181">
        <f>SUM(C197:C204)</f>
        <v>240.24999999999997</v>
      </c>
      <c r="D205" s="181">
        <f t="shared" ref="D205:K205" si="44">SUM(D197:D204)</f>
        <v>249.65</v>
      </c>
      <c r="E205" s="181">
        <f t="shared" si="44"/>
        <v>489.90000000000003</v>
      </c>
      <c r="F205" s="181">
        <f t="shared" si="44"/>
        <v>211.32</v>
      </c>
      <c r="G205" s="181">
        <f t="shared" si="44"/>
        <v>112.75999999999999</v>
      </c>
      <c r="H205" s="207">
        <f t="shared" si="44"/>
        <v>324.08000000000004</v>
      </c>
      <c r="I205" s="207">
        <f t="shared" si="44"/>
        <v>397.29999999999995</v>
      </c>
      <c r="J205" s="207">
        <f t="shared" si="44"/>
        <v>284.75</v>
      </c>
      <c r="K205" s="207">
        <f t="shared" si="44"/>
        <v>682.05</v>
      </c>
    </row>
    <row r="206" spans="1:11" s="208" customFormat="1" ht="18.75">
      <c r="A206" s="198">
        <v>11</v>
      </c>
      <c r="B206" s="179" t="s">
        <v>409</v>
      </c>
      <c r="C206" s="181"/>
      <c r="D206" s="181"/>
      <c r="E206" s="181"/>
      <c r="F206" s="178"/>
      <c r="G206" s="178"/>
      <c r="H206" s="175"/>
      <c r="I206" s="199"/>
      <c r="J206" s="199"/>
      <c r="K206" s="199"/>
    </row>
    <row r="207" spans="1:11" ht="18.75">
      <c r="A207" s="186">
        <v>1</v>
      </c>
      <c r="B207" s="177" t="s">
        <v>410</v>
      </c>
      <c r="C207" s="180">
        <v>176</v>
      </c>
      <c r="D207" s="180">
        <v>263.01</v>
      </c>
      <c r="E207" s="181">
        <f t="shared" ref="E207:E213" si="45">SUM(C207:D207)</f>
        <v>439.01</v>
      </c>
      <c r="F207" s="174">
        <v>387.16</v>
      </c>
      <c r="G207" s="174">
        <v>580.79999999999995</v>
      </c>
      <c r="H207" s="175">
        <f>SUM(F207:G207)</f>
        <v>967.96</v>
      </c>
      <c r="I207" s="182">
        <v>364</v>
      </c>
      <c r="J207" s="182">
        <v>546</v>
      </c>
      <c r="K207" s="199">
        <f>SUM(I207:J207)</f>
        <v>910</v>
      </c>
    </row>
    <row r="208" spans="1:11" ht="18.75">
      <c r="A208" s="186">
        <v>2</v>
      </c>
      <c r="B208" s="177" t="s">
        <v>411</v>
      </c>
      <c r="C208" s="180">
        <v>0.03</v>
      </c>
      <c r="D208" s="180">
        <v>0.03</v>
      </c>
      <c r="E208" s="181">
        <f t="shared" si="45"/>
        <v>0.06</v>
      </c>
      <c r="F208" s="174">
        <v>800</v>
      </c>
      <c r="G208" s="174">
        <v>1200</v>
      </c>
      <c r="H208" s="175">
        <f t="shared" ref="H208:H214" si="46">F208+G208</f>
        <v>2000</v>
      </c>
      <c r="I208" s="182">
        <v>320</v>
      </c>
      <c r="J208" s="182">
        <v>480</v>
      </c>
      <c r="K208" s="199">
        <f t="shared" ref="K208:K214" si="47">SUM(I208:J208)</f>
        <v>800</v>
      </c>
    </row>
    <row r="209" spans="1:11" ht="18.75">
      <c r="A209" s="186">
        <v>3</v>
      </c>
      <c r="B209" s="177" t="s">
        <v>412</v>
      </c>
      <c r="C209" s="180">
        <v>31000</v>
      </c>
      <c r="D209" s="180">
        <v>31014.240000000002</v>
      </c>
      <c r="E209" s="181">
        <f t="shared" si="45"/>
        <v>62014.240000000005</v>
      </c>
      <c r="F209" s="174">
        <v>0.02</v>
      </c>
      <c r="G209" s="174">
        <v>0</v>
      </c>
      <c r="H209" s="175">
        <f t="shared" si="46"/>
        <v>0.02</v>
      </c>
      <c r="I209" s="182">
        <v>0.02</v>
      </c>
      <c r="J209" s="182"/>
      <c r="K209" s="199">
        <f t="shared" si="47"/>
        <v>0.02</v>
      </c>
    </row>
    <row r="210" spans="1:11" ht="18.75">
      <c r="A210" s="186">
        <v>4</v>
      </c>
      <c r="B210" s="177" t="s">
        <v>413</v>
      </c>
      <c r="C210" s="180">
        <v>633</v>
      </c>
      <c r="D210" s="180">
        <v>907.64</v>
      </c>
      <c r="E210" s="181">
        <f t="shared" si="45"/>
        <v>1540.6399999999999</v>
      </c>
      <c r="F210" s="174">
        <v>40000</v>
      </c>
      <c r="G210" s="174">
        <v>40000</v>
      </c>
      <c r="H210" s="175">
        <f t="shared" si="46"/>
        <v>80000</v>
      </c>
      <c r="I210" s="182">
        <v>45000</v>
      </c>
      <c r="J210" s="182">
        <v>45000</v>
      </c>
      <c r="K210" s="199">
        <f t="shared" si="47"/>
        <v>90000</v>
      </c>
    </row>
    <row r="211" spans="1:11" ht="18.75">
      <c r="A211" s="186">
        <v>5</v>
      </c>
      <c r="B211" s="177" t="s">
        <v>414</v>
      </c>
      <c r="C211" s="180">
        <v>3095.38</v>
      </c>
      <c r="D211" s="180">
        <v>12882.41</v>
      </c>
      <c r="E211" s="181">
        <f t="shared" si="45"/>
        <v>15977.79</v>
      </c>
      <c r="F211" s="174">
        <v>633.76</v>
      </c>
      <c r="G211" s="174">
        <v>700.64</v>
      </c>
      <c r="H211" s="175">
        <f t="shared" si="46"/>
        <v>1334.4</v>
      </c>
      <c r="I211" s="182">
        <v>633.76</v>
      </c>
      <c r="J211" s="182">
        <v>700.64</v>
      </c>
      <c r="K211" s="199">
        <f t="shared" si="47"/>
        <v>1334.4</v>
      </c>
    </row>
    <row r="212" spans="1:11" ht="18.75">
      <c r="A212" s="186">
        <v>6</v>
      </c>
      <c r="B212" s="177" t="s">
        <v>415</v>
      </c>
      <c r="C212" s="180">
        <v>66058.740000000005</v>
      </c>
      <c r="D212" s="180">
        <v>37227.050000000003</v>
      </c>
      <c r="E212" s="181">
        <f t="shared" si="45"/>
        <v>103285.79000000001</v>
      </c>
      <c r="F212" s="174">
        <v>4311.04</v>
      </c>
      <c r="G212" s="174">
        <v>17244.36</v>
      </c>
      <c r="H212" s="175">
        <f t="shared" si="46"/>
        <v>21555.4</v>
      </c>
      <c r="I212" s="182">
        <v>4311.04</v>
      </c>
      <c r="J212" s="182">
        <v>17244.36</v>
      </c>
      <c r="K212" s="199">
        <f t="shared" si="47"/>
        <v>21555.4</v>
      </c>
    </row>
    <row r="213" spans="1:11" ht="18.75">
      <c r="A213" s="186">
        <v>7</v>
      </c>
      <c r="B213" s="177" t="s">
        <v>416</v>
      </c>
      <c r="C213" s="180">
        <v>500</v>
      </c>
      <c r="D213" s="180"/>
      <c r="E213" s="181">
        <f t="shared" si="45"/>
        <v>500</v>
      </c>
      <c r="F213" s="174">
        <v>78916.61</v>
      </c>
      <c r="G213" s="174">
        <v>38446.589999999997</v>
      </c>
      <c r="H213" s="175">
        <f t="shared" si="46"/>
        <v>117363.2</v>
      </c>
      <c r="I213" s="182">
        <v>84150.09</v>
      </c>
      <c r="J213" s="182">
        <v>40035.120000000003</v>
      </c>
      <c r="K213" s="199">
        <f t="shared" si="47"/>
        <v>124185.20999999999</v>
      </c>
    </row>
    <row r="214" spans="1:11" ht="18.75">
      <c r="A214" s="186">
        <v>8</v>
      </c>
      <c r="B214" s="177" t="s">
        <v>417</v>
      </c>
      <c r="C214" s="180"/>
      <c r="D214" s="180"/>
      <c r="E214" s="180"/>
      <c r="F214" s="174">
        <v>500</v>
      </c>
      <c r="G214" s="174">
        <v>0</v>
      </c>
      <c r="H214" s="175">
        <f t="shared" si="46"/>
        <v>500</v>
      </c>
      <c r="I214" s="182">
        <v>350</v>
      </c>
      <c r="J214" s="182"/>
      <c r="K214" s="199">
        <f t="shared" si="47"/>
        <v>350</v>
      </c>
    </row>
    <row r="215" spans="1:11" s="208" customFormat="1" ht="18.75">
      <c r="A215" s="198"/>
      <c r="B215" s="179" t="s">
        <v>27</v>
      </c>
      <c r="C215" s="181">
        <f>SUM(C207:C214)</f>
        <v>101463.15</v>
      </c>
      <c r="D215" s="181">
        <f t="shared" ref="D215:K215" si="48">SUM(D207:D214)</f>
        <v>82294.38</v>
      </c>
      <c r="E215" s="181">
        <f t="shared" si="48"/>
        <v>183757.53000000003</v>
      </c>
      <c r="F215" s="181">
        <f t="shared" si="48"/>
        <v>125548.59</v>
      </c>
      <c r="G215" s="181">
        <f t="shared" si="48"/>
        <v>98172.39</v>
      </c>
      <c r="H215" s="207">
        <f t="shared" si="48"/>
        <v>223720.97999999998</v>
      </c>
      <c r="I215" s="207">
        <f t="shared" si="48"/>
        <v>135128.91</v>
      </c>
      <c r="J215" s="207">
        <f t="shared" si="48"/>
        <v>104006.12</v>
      </c>
      <c r="K215" s="207">
        <f t="shared" si="48"/>
        <v>239135.03</v>
      </c>
    </row>
    <row r="216" spans="1:11" s="208" customFormat="1" ht="18.75">
      <c r="A216" s="198">
        <v>12</v>
      </c>
      <c r="B216" s="179" t="s">
        <v>289</v>
      </c>
      <c r="C216" s="181"/>
      <c r="D216" s="181"/>
      <c r="E216" s="181"/>
      <c r="F216" s="178"/>
      <c r="G216" s="178"/>
      <c r="H216" s="175"/>
      <c r="I216" s="199"/>
      <c r="J216" s="199"/>
      <c r="K216" s="199"/>
    </row>
    <row r="217" spans="1:11" ht="18.75">
      <c r="A217" s="186">
        <v>1</v>
      </c>
      <c r="B217" s="177" t="s">
        <v>1521</v>
      </c>
      <c r="C217" s="180"/>
      <c r="D217" s="180"/>
      <c r="E217" s="180"/>
      <c r="F217" s="174"/>
      <c r="G217" s="174"/>
      <c r="H217" s="176"/>
      <c r="I217" s="182">
        <v>0.03</v>
      </c>
      <c r="J217" s="182"/>
      <c r="K217" s="199">
        <f>SUM(I217:J217)</f>
        <v>0.03</v>
      </c>
    </row>
    <row r="218" spans="1:11" ht="18.75">
      <c r="A218" s="186">
        <v>2</v>
      </c>
      <c r="B218" s="177" t="s">
        <v>1522</v>
      </c>
      <c r="C218" s="180"/>
      <c r="D218" s="180"/>
      <c r="E218" s="180"/>
      <c r="F218" s="174"/>
      <c r="G218" s="174"/>
      <c r="H218" s="176"/>
      <c r="I218" s="182">
        <v>1200</v>
      </c>
      <c r="J218" s="182"/>
      <c r="K218" s="199">
        <f>SUM(I218:J218)</f>
        <v>1200</v>
      </c>
    </row>
    <row r="219" spans="1:11" ht="18.75">
      <c r="A219" s="186">
        <v>3</v>
      </c>
      <c r="B219" s="177" t="s">
        <v>1523</v>
      </c>
      <c r="C219" s="180"/>
      <c r="D219" s="180"/>
      <c r="E219" s="180"/>
      <c r="F219" s="174"/>
      <c r="G219" s="174"/>
      <c r="H219" s="176"/>
      <c r="I219" s="182">
        <v>2400</v>
      </c>
      <c r="J219" s="182"/>
      <c r="K219" s="199">
        <f>SUM(I219:J219)</f>
        <v>2400</v>
      </c>
    </row>
    <row r="220" spans="1:11" ht="18.75">
      <c r="A220" s="186">
        <v>4</v>
      </c>
      <c r="B220" s="177" t="s">
        <v>418</v>
      </c>
      <c r="C220" s="180">
        <v>0</v>
      </c>
      <c r="D220" s="180"/>
      <c r="E220" s="180"/>
      <c r="F220" s="174">
        <v>0.02</v>
      </c>
      <c r="G220" s="174">
        <v>0</v>
      </c>
      <c r="H220" s="176">
        <f>F220+G220</f>
        <v>0.02</v>
      </c>
      <c r="I220" s="182">
        <v>0.02</v>
      </c>
      <c r="J220" s="182"/>
      <c r="K220" s="199">
        <f>SUM(I220:J220)</f>
        <v>0.02</v>
      </c>
    </row>
    <row r="221" spans="1:11" ht="18.75">
      <c r="A221" s="186"/>
      <c r="B221" s="179" t="s">
        <v>14</v>
      </c>
      <c r="C221" s="204">
        <f>SUM(C217:C220)</f>
        <v>0</v>
      </c>
      <c r="D221" s="204">
        <f t="shared" ref="D221:K221" si="49">SUM(D217:D220)</f>
        <v>0</v>
      </c>
      <c r="E221" s="204">
        <f t="shared" si="49"/>
        <v>0</v>
      </c>
      <c r="F221" s="204">
        <f t="shared" si="49"/>
        <v>0.02</v>
      </c>
      <c r="G221" s="204">
        <f t="shared" si="49"/>
        <v>0</v>
      </c>
      <c r="H221" s="204">
        <f t="shared" si="49"/>
        <v>0.02</v>
      </c>
      <c r="I221" s="204">
        <f t="shared" si="49"/>
        <v>3600.0499999999997</v>
      </c>
      <c r="J221" s="204">
        <f t="shared" si="49"/>
        <v>0</v>
      </c>
      <c r="K221" s="204">
        <f t="shared" si="49"/>
        <v>3600.0499999999997</v>
      </c>
    </row>
    <row r="222" spans="1:11" s="208" customFormat="1" ht="18.75">
      <c r="A222" s="198">
        <v>13</v>
      </c>
      <c r="B222" s="179" t="s">
        <v>419</v>
      </c>
      <c r="C222" s="181"/>
      <c r="D222" s="181"/>
      <c r="E222" s="181"/>
      <c r="F222" s="181"/>
      <c r="G222" s="181"/>
      <c r="H222" s="207"/>
      <c r="I222" s="199"/>
      <c r="J222" s="199"/>
      <c r="K222" s="199"/>
    </row>
    <row r="223" spans="1:11" ht="18.75">
      <c r="A223" s="198">
        <v>1</v>
      </c>
      <c r="B223" s="177" t="s">
        <v>420</v>
      </c>
      <c r="C223" s="180">
        <v>0.18</v>
      </c>
      <c r="D223" s="180"/>
      <c r="E223" s="181">
        <f>SUM(C223:D223)</f>
        <v>0.18</v>
      </c>
      <c r="F223" s="174">
        <v>0.18</v>
      </c>
      <c r="G223" s="174">
        <v>0</v>
      </c>
      <c r="H223" s="175">
        <f>F223+G223</f>
        <v>0.18</v>
      </c>
      <c r="I223" s="182">
        <v>590.74</v>
      </c>
      <c r="J223" s="182"/>
      <c r="K223" s="199">
        <f>SUM(I223:J223)</f>
        <v>590.74</v>
      </c>
    </row>
    <row r="224" spans="1:11" ht="18.75">
      <c r="A224" s="186"/>
      <c r="B224" s="179" t="s">
        <v>28</v>
      </c>
      <c r="C224" s="181">
        <f t="shared" ref="C224:K224" si="50">SUM(C223)</f>
        <v>0.18</v>
      </c>
      <c r="D224" s="181">
        <f t="shared" si="50"/>
        <v>0</v>
      </c>
      <c r="E224" s="181">
        <f t="shared" si="50"/>
        <v>0.18</v>
      </c>
      <c r="F224" s="181">
        <f t="shared" si="50"/>
        <v>0.18</v>
      </c>
      <c r="G224" s="181">
        <f t="shared" si="50"/>
        <v>0</v>
      </c>
      <c r="H224" s="207">
        <f t="shared" si="50"/>
        <v>0.18</v>
      </c>
      <c r="I224" s="199">
        <f t="shared" si="50"/>
        <v>590.74</v>
      </c>
      <c r="J224" s="199">
        <f t="shared" si="50"/>
        <v>0</v>
      </c>
      <c r="K224" s="199">
        <f t="shared" si="50"/>
        <v>590.74</v>
      </c>
    </row>
    <row r="225" spans="1:11" s="208" customFormat="1" ht="18.75">
      <c r="A225" s="198">
        <v>14</v>
      </c>
      <c r="B225" s="179" t="s">
        <v>421</v>
      </c>
      <c r="C225" s="181"/>
      <c r="D225" s="181"/>
      <c r="E225" s="181"/>
      <c r="F225" s="178"/>
      <c r="G225" s="178"/>
      <c r="H225" s="175"/>
      <c r="I225" s="199"/>
      <c r="J225" s="199"/>
      <c r="K225" s="199"/>
    </row>
    <row r="226" spans="1:11" ht="18.75">
      <c r="A226" s="186">
        <v>1</v>
      </c>
      <c r="B226" s="177" t="s">
        <v>422</v>
      </c>
      <c r="C226" s="203">
        <v>10000</v>
      </c>
      <c r="D226" s="180"/>
      <c r="E226" s="181">
        <f>SUM(C226:D226)</f>
        <v>10000</v>
      </c>
      <c r="F226" s="174">
        <v>0.06</v>
      </c>
      <c r="G226" s="174">
        <v>0</v>
      </c>
      <c r="H226" s="175">
        <f>F226+G226</f>
        <v>0.06</v>
      </c>
      <c r="I226" s="182">
        <v>0.06</v>
      </c>
      <c r="J226" s="182"/>
      <c r="K226" s="199">
        <f>SUM(I226:J226)</f>
        <v>0.06</v>
      </c>
    </row>
    <row r="227" spans="1:11" ht="18.75">
      <c r="A227" s="186">
        <v>2</v>
      </c>
      <c r="B227" s="177" t="s">
        <v>423</v>
      </c>
      <c r="C227" s="180">
        <v>0.06</v>
      </c>
      <c r="D227" s="180"/>
      <c r="E227" s="181">
        <f>SUM(C227:D227)</f>
        <v>0.06</v>
      </c>
      <c r="F227" s="174">
        <v>0.06</v>
      </c>
      <c r="G227" s="174">
        <v>0</v>
      </c>
      <c r="H227" s="175">
        <f>F227+G227</f>
        <v>0.06</v>
      </c>
      <c r="I227" s="182">
        <v>0.06</v>
      </c>
      <c r="J227" s="182"/>
      <c r="K227" s="199">
        <f>SUM(I227:J227)</f>
        <v>0.06</v>
      </c>
    </row>
    <row r="228" spans="1:11" ht="18.75">
      <c r="A228" s="186"/>
      <c r="B228" s="179" t="s">
        <v>16</v>
      </c>
      <c r="C228" s="204">
        <f t="shared" ref="C228:K228" si="51">SUM(C226:C227)</f>
        <v>10000.06</v>
      </c>
      <c r="D228" s="204">
        <f t="shared" si="51"/>
        <v>0</v>
      </c>
      <c r="E228" s="204">
        <f t="shared" si="51"/>
        <v>10000.06</v>
      </c>
      <c r="F228" s="204">
        <f t="shared" si="51"/>
        <v>0.12</v>
      </c>
      <c r="G228" s="204">
        <f t="shared" si="51"/>
        <v>0</v>
      </c>
      <c r="H228" s="205">
        <f t="shared" si="51"/>
        <v>0.12</v>
      </c>
      <c r="I228" s="199">
        <f t="shared" si="51"/>
        <v>0.12</v>
      </c>
      <c r="J228" s="199">
        <f t="shared" si="51"/>
        <v>0</v>
      </c>
      <c r="K228" s="199">
        <f t="shared" si="51"/>
        <v>0.12</v>
      </c>
    </row>
    <row r="229" spans="1:11" s="209" customFormat="1" ht="18.75">
      <c r="A229" s="198">
        <v>2</v>
      </c>
      <c r="B229" s="179" t="s">
        <v>29</v>
      </c>
      <c r="C229" s="205">
        <f t="shared" ref="C229:H229" si="52">C228+C224+C221+C215+C205+C195+C170+C156+C151+C148+C106+C101+C96+C159</f>
        <v>485807.24999999994</v>
      </c>
      <c r="D229" s="205">
        <f t="shared" si="52"/>
        <v>172258.55000000002</v>
      </c>
      <c r="E229" s="205">
        <f t="shared" si="52"/>
        <v>658065.79999999993</v>
      </c>
      <c r="F229" s="205">
        <f t="shared" si="52"/>
        <v>575243.62</v>
      </c>
      <c r="G229" s="205">
        <f t="shared" si="52"/>
        <v>193203.16999999998</v>
      </c>
      <c r="H229" s="205">
        <f t="shared" si="52"/>
        <v>768446.79000000015</v>
      </c>
      <c r="I229" s="205">
        <f>I228+I224+I221+I215+I205+I195+I170+I156+I151+I148+I106+I101+I96+I159</f>
        <v>789925.62999999989</v>
      </c>
      <c r="J229" s="205">
        <f>J228+J224+J221+J215+J205+J195+J170+J156+J151+J148+J106+J101+J96+J159</f>
        <v>218061.31</v>
      </c>
      <c r="K229" s="205">
        <f>K228+K224+K221+K215+K205+K195+K170+K156+K151+K148+K106+K101+K96+K159</f>
        <v>1007986.94</v>
      </c>
    </row>
    <row r="230" spans="1:11" ht="18.75">
      <c r="A230" s="186"/>
      <c r="B230" s="177"/>
      <c r="C230" s="180"/>
      <c r="D230" s="180"/>
      <c r="E230" s="180"/>
      <c r="F230" s="180"/>
      <c r="G230" s="180"/>
      <c r="H230" s="207"/>
      <c r="I230" s="182"/>
      <c r="J230" s="182"/>
      <c r="K230" s="199"/>
    </row>
    <row r="231" spans="1:11" s="200" customFormat="1" ht="18.75">
      <c r="A231" s="198">
        <v>3</v>
      </c>
      <c r="B231" s="179" t="s">
        <v>424</v>
      </c>
      <c r="C231" s="180"/>
      <c r="D231" s="180"/>
      <c r="E231" s="180"/>
      <c r="F231" s="174"/>
      <c r="G231" s="174"/>
      <c r="H231" s="175"/>
      <c r="I231" s="182"/>
      <c r="J231" s="182"/>
      <c r="K231" s="199"/>
    </row>
    <row r="232" spans="1:11" s="208" customFormat="1" ht="18.75">
      <c r="A232" s="198">
        <v>1</v>
      </c>
      <c r="B232" s="179" t="s">
        <v>425</v>
      </c>
      <c r="C232" s="181"/>
      <c r="D232" s="181"/>
      <c r="E232" s="181"/>
      <c r="F232" s="181"/>
      <c r="G232" s="181"/>
      <c r="H232" s="207"/>
      <c r="I232" s="199"/>
      <c r="J232" s="199"/>
      <c r="K232" s="199"/>
    </row>
    <row r="233" spans="1:11" ht="18.75">
      <c r="A233" s="186">
        <v>1</v>
      </c>
      <c r="B233" s="177" t="s">
        <v>426</v>
      </c>
      <c r="C233" s="180"/>
      <c r="D233" s="180"/>
      <c r="E233" s="180"/>
      <c r="F233" s="174">
        <v>0.02</v>
      </c>
      <c r="G233" s="174">
        <v>0</v>
      </c>
      <c r="H233" s="175">
        <f>SUM(F233:G233)</f>
        <v>0.02</v>
      </c>
      <c r="I233" s="182">
        <v>1500.01</v>
      </c>
      <c r="J233" s="182"/>
      <c r="K233" s="199">
        <f>SUM(I233:J233)</f>
        <v>1500.01</v>
      </c>
    </row>
    <row r="234" spans="1:11" ht="18.75">
      <c r="A234" s="186"/>
      <c r="B234" s="179" t="s">
        <v>30</v>
      </c>
      <c r="C234" s="181"/>
      <c r="D234" s="181"/>
      <c r="E234" s="181"/>
      <c r="F234" s="178">
        <v>0.02</v>
      </c>
      <c r="G234" s="178">
        <v>0</v>
      </c>
      <c r="H234" s="175">
        <f>SUM(F234:G234)</f>
        <v>0.02</v>
      </c>
      <c r="I234" s="199">
        <f>SUM(I233)</f>
        <v>1500.01</v>
      </c>
      <c r="J234" s="199">
        <f>SUM(J233)</f>
        <v>0</v>
      </c>
      <c r="K234" s="199">
        <f>SUM(K233)</f>
        <v>1500.01</v>
      </c>
    </row>
    <row r="235" spans="1:11" s="208" customFormat="1" ht="18.75">
      <c r="A235" s="198">
        <v>2</v>
      </c>
      <c r="B235" s="179" t="s">
        <v>427</v>
      </c>
      <c r="C235" s="181"/>
      <c r="D235" s="181"/>
      <c r="E235" s="181"/>
      <c r="F235" s="178"/>
      <c r="G235" s="178"/>
      <c r="H235" s="175"/>
      <c r="I235" s="199"/>
      <c r="J235" s="199"/>
      <c r="K235" s="199"/>
    </row>
    <row r="236" spans="1:11" ht="18.75">
      <c r="A236" s="186">
        <v>1</v>
      </c>
      <c r="B236" s="177" t="s">
        <v>438</v>
      </c>
      <c r="C236" s="180"/>
      <c r="D236" s="180"/>
      <c r="E236" s="180"/>
      <c r="F236" s="174">
        <v>0</v>
      </c>
      <c r="G236" s="174">
        <v>0.06</v>
      </c>
      <c r="H236" s="175">
        <f>SUM(F236:G236)</f>
        <v>0.06</v>
      </c>
      <c r="I236" s="182">
        <v>0.06</v>
      </c>
      <c r="J236" s="182">
        <v>0.06</v>
      </c>
      <c r="K236" s="199">
        <f>SUM(I236:J236)</f>
        <v>0.12</v>
      </c>
    </row>
    <row r="237" spans="1:11" ht="18.75">
      <c r="A237" s="186">
        <v>2</v>
      </c>
      <c r="B237" s="177" t="s">
        <v>1524</v>
      </c>
      <c r="C237" s="180">
        <v>5571.12</v>
      </c>
      <c r="D237" s="180"/>
      <c r="E237" s="181">
        <f t="shared" ref="E237:E248" si="53">SUM(C237:D237)</f>
        <v>5571.12</v>
      </c>
      <c r="F237" s="174">
        <v>6506.12</v>
      </c>
      <c r="G237" s="174">
        <v>0</v>
      </c>
      <c r="H237" s="175">
        <f t="shared" ref="H237:H247" si="54">SUM(F237:G237)</f>
        <v>6506.12</v>
      </c>
      <c r="I237" s="182">
        <v>8011.09</v>
      </c>
      <c r="J237" s="182"/>
      <c r="K237" s="199">
        <f t="shared" ref="K237:K247" si="55">SUM(I237:J237)</f>
        <v>8011.09</v>
      </c>
    </row>
    <row r="238" spans="1:11" ht="18.75">
      <c r="A238" s="186">
        <v>3</v>
      </c>
      <c r="B238" s="177" t="s">
        <v>428</v>
      </c>
      <c r="C238" s="180">
        <v>824.5</v>
      </c>
      <c r="D238" s="180"/>
      <c r="E238" s="181">
        <f t="shared" si="53"/>
        <v>824.5</v>
      </c>
      <c r="F238" s="174">
        <v>692.5</v>
      </c>
      <c r="G238" s="174">
        <v>0</v>
      </c>
      <c r="H238" s="175">
        <f t="shared" si="54"/>
        <v>692.5</v>
      </c>
      <c r="I238" s="182">
        <v>315.99</v>
      </c>
      <c r="J238" s="182"/>
      <c r="K238" s="199">
        <f t="shared" si="55"/>
        <v>315.99</v>
      </c>
    </row>
    <row r="239" spans="1:11" s="208" customFormat="1" ht="18.75">
      <c r="A239" s="186">
        <v>4</v>
      </c>
      <c r="B239" s="177" t="s">
        <v>429</v>
      </c>
      <c r="C239" s="180">
        <v>2440.0500000000002</v>
      </c>
      <c r="D239" s="180"/>
      <c r="E239" s="181">
        <f t="shared" si="53"/>
        <v>2440.0500000000002</v>
      </c>
      <c r="F239" s="174">
        <v>890.03</v>
      </c>
      <c r="G239" s="174">
        <v>0</v>
      </c>
      <c r="H239" s="175">
        <f t="shared" si="54"/>
        <v>890.03</v>
      </c>
      <c r="I239" s="182">
        <v>292.02</v>
      </c>
      <c r="J239" s="182"/>
      <c r="K239" s="199">
        <f t="shared" si="55"/>
        <v>292.02</v>
      </c>
    </row>
    <row r="240" spans="1:11" ht="18.75">
      <c r="A240" s="186">
        <v>5</v>
      </c>
      <c r="B240" s="177" t="s">
        <v>430</v>
      </c>
      <c r="C240" s="180">
        <v>1306.19</v>
      </c>
      <c r="D240" s="180"/>
      <c r="E240" s="181">
        <f t="shared" si="53"/>
        <v>1306.19</v>
      </c>
      <c r="F240" s="174">
        <v>1426.53</v>
      </c>
      <c r="G240" s="174">
        <v>0</v>
      </c>
      <c r="H240" s="175">
        <f t="shared" si="54"/>
        <v>1426.53</v>
      </c>
      <c r="I240" s="182">
        <v>1556.04</v>
      </c>
      <c r="J240" s="182"/>
      <c r="K240" s="199">
        <f t="shared" si="55"/>
        <v>1556.04</v>
      </c>
    </row>
    <row r="241" spans="1:11" ht="18.75">
      <c r="A241" s="186">
        <v>6</v>
      </c>
      <c r="B241" s="177" t="s">
        <v>431</v>
      </c>
      <c r="C241" s="180">
        <v>2963.18</v>
      </c>
      <c r="D241" s="180"/>
      <c r="E241" s="181">
        <f t="shared" si="53"/>
        <v>2963.18</v>
      </c>
      <c r="F241" s="174">
        <v>3149.02</v>
      </c>
      <c r="G241" s="174">
        <v>0</v>
      </c>
      <c r="H241" s="175">
        <f t="shared" si="54"/>
        <v>3149.02</v>
      </c>
      <c r="I241" s="182">
        <v>3433.73</v>
      </c>
      <c r="J241" s="182"/>
      <c r="K241" s="199">
        <f t="shared" si="55"/>
        <v>3433.73</v>
      </c>
    </row>
    <row r="242" spans="1:11" s="208" customFormat="1" ht="18.75">
      <c r="A242" s="186">
        <v>7</v>
      </c>
      <c r="B242" s="177" t="s">
        <v>432</v>
      </c>
      <c r="C242" s="180">
        <v>1510.21</v>
      </c>
      <c r="D242" s="180"/>
      <c r="E242" s="181">
        <f t="shared" si="53"/>
        <v>1510.21</v>
      </c>
      <c r="F242" s="174">
        <v>1715.21</v>
      </c>
      <c r="G242" s="174">
        <v>0</v>
      </c>
      <c r="H242" s="175">
        <f t="shared" si="54"/>
        <v>1715.21</v>
      </c>
      <c r="I242" s="182">
        <v>2030.21</v>
      </c>
      <c r="J242" s="182"/>
      <c r="K242" s="199">
        <f t="shared" si="55"/>
        <v>2030.21</v>
      </c>
    </row>
    <row r="243" spans="1:11" ht="18.75">
      <c r="A243" s="186">
        <v>8</v>
      </c>
      <c r="B243" s="177" t="s">
        <v>433</v>
      </c>
      <c r="C243" s="180">
        <v>500.05</v>
      </c>
      <c r="D243" s="180"/>
      <c r="E243" s="181">
        <f t="shared" si="53"/>
        <v>500.05</v>
      </c>
      <c r="F243" s="174">
        <v>0.06</v>
      </c>
      <c r="G243" s="174">
        <v>0</v>
      </c>
      <c r="H243" s="175">
        <f t="shared" si="54"/>
        <v>0.06</v>
      </c>
      <c r="I243" s="182">
        <v>0.06</v>
      </c>
      <c r="J243" s="182"/>
      <c r="K243" s="199">
        <f t="shared" si="55"/>
        <v>0.06</v>
      </c>
    </row>
    <row r="244" spans="1:11" ht="18.75">
      <c r="A244" s="186">
        <v>9</v>
      </c>
      <c r="B244" s="177" t="s">
        <v>434</v>
      </c>
      <c r="C244" s="180">
        <v>0.06</v>
      </c>
      <c r="D244" s="180">
        <v>0.06</v>
      </c>
      <c r="E244" s="181">
        <f t="shared" si="53"/>
        <v>0.12</v>
      </c>
      <c r="F244" s="174">
        <v>880.03</v>
      </c>
      <c r="G244" s="174">
        <v>1320.03</v>
      </c>
      <c r="H244" s="175">
        <f t="shared" si="54"/>
        <v>2200.06</v>
      </c>
      <c r="I244" s="182">
        <v>1200</v>
      </c>
      <c r="J244" s="182">
        <v>1800</v>
      </c>
      <c r="K244" s="199">
        <f t="shared" si="55"/>
        <v>3000</v>
      </c>
    </row>
    <row r="245" spans="1:11" s="208" customFormat="1" ht="18.75">
      <c r="A245" s="186">
        <v>10</v>
      </c>
      <c r="B245" s="177" t="s">
        <v>435</v>
      </c>
      <c r="C245" s="180">
        <v>1176.3</v>
      </c>
      <c r="D245" s="180"/>
      <c r="E245" s="181">
        <f t="shared" si="53"/>
        <v>1176.3</v>
      </c>
      <c r="F245" s="174">
        <v>1386.8</v>
      </c>
      <c r="G245" s="174">
        <v>0</v>
      </c>
      <c r="H245" s="175">
        <f t="shared" si="54"/>
        <v>1386.8</v>
      </c>
      <c r="I245" s="182">
        <v>1746.51</v>
      </c>
      <c r="J245" s="182"/>
      <c r="K245" s="199">
        <f t="shared" si="55"/>
        <v>1746.51</v>
      </c>
    </row>
    <row r="246" spans="1:11" ht="18.75">
      <c r="A246" s="186">
        <v>11</v>
      </c>
      <c r="B246" s="177" t="s">
        <v>436</v>
      </c>
      <c r="C246" s="180">
        <v>1080.05</v>
      </c>
      <c r="D246" s="180">
        <v>1620.05</v>
      </c>
      <c r="E246" s="181">
        <f t="shared" si="53"/>
        <v>2700.1</v>
      </c>
      <c r="F246" s="174">
        <v>960.04</v>
      </c>
      <c r="G246" s="174">
        <v>1440.04</v>
      </c>
      <c r="H246" s="175">
        <f t="shared" si="54"/>
        <v>2400.08</v>
      </c>
      <c r="I246" s="182">
        <v>1360.02</v>
      </c>
      <c r="J246" s="182">
        <v>2040.02</v>
      </c>
      <c r="K246" s="199">
        <f t="shared" si="55"/>
        <v>3400.04</v>
      </c>
    </row>
    <row r="247" spans="1:11" ht="18.75">
      <c r="A247" s="186">
        <v>12</v>
      </c>
      <c r="B247" s="177" t="s">
        <v>437</v>
      </c>
      <c r="C247" s="180">
        <v>107.25</v>
      </c>
      <c r="D247" s="180"/>
      <c r="E247" s="181">
        <f t="shared" si="53"/>
        <v>107.25</v>
      </c>
      <c r="F247" s="174">
        <v>115.75</v>
      </c>
      <c r="G247" s="174">
        <v>0</v>
      </c>
      <c r="H247" s="175">
        <f t="shared" si="54"/>
        <v>115.75</v>
      </c>
      <c r="I247" s="182">
        <v>140.32</v>
      </c>
      <c r="J247" s="182"/>
      <c r="K247" s="199">
        <f t="shared" si="55"/>
        <v>140.32</v>
      </c>
    </row>
    <row r="248" spans="1:11" ht="18.75">
      <c r="A248" s="186"/>
      <c r="B248" s="179" t="s">
        <v>31</v>
      </c>
      <c r="C248" s="181">
        <f>SUM(C237:C247)</f>
        <v>17478.96</v>
      </c>
      <c r="D248" s="181">
        <f>SUM(D237:D247)</f>
        <v>1620.11</v>
      </c>
      <c r="E248" s="181">
        <f t="shared" si="53"/>
        <v>19099.07</v>
      </c>
      <c r="F248" s="178">
        <f>SUM(F236:F247)</f>
        <v>17722.09</v>
      </c>
      <c r="G248" s="178">
        <f>SUM(G236:G247)</f>
        <v>2760.13</v>
      </c>
      <c r="H248" s="175">
        <f>SUM(F248:G248)</f>
        <v>20482.22</v>
      </c>
      <c r="I248" s="175">
        <f>SUM(I236:I247)</f>
        <v>20086.049999999996</v>
      </c>
      <c r="J248" s="175">
        <f>SUM(J236:J247)</f>
        <v>3840.08</v>
      </c>
      <c r="K248" s="175">
        <f>SUM(K236:K247)</f>
        <v>23926.13</v>
      </c>
    </row>
    <row r="249" spans="1:11" s="208" customFormat="1" ht="18.75">
      <c r="A249" s="198">
        <v>3</v>
      </c>
      <c r="B249" s="179" t="s">
        <v>439</v>
      </c>
      <c r="C249" s="181"/>
      <c r="D249" s="181"/>
      <c r="E249" s="181"/>
      <c r="F249" s="178"/>
      <c r="G249" s="178"/>
      <c r="H249" s="175"/>
      <c r="I249" s="199"/>
      <c r="J249" s="199"/>
      <c r="K249" s="199"/>
    </row>
    <row r="250" spans="1:11" s="208" customFormat="1" ht="18.75">
      <c r="A250" s="186">
        <v>1</v>
      </c>
      <c r="B250" s="177" t="s">
        <v>440</v>
      </c>
      <c r="C250" s="203">
        <v>2556.56</v>
      </c>
      <c r="D250" s="203"/>
      <c r="E250" s="204">
        <f t="shared" ref="E250:E259" si="56">SUM(C250:D250)</f>
        <v>2556.56</v>
      </c>
      <c r="F250" s="174">
        <v>2421.69</v>
      </c>
      <c r="G250" s="174">
        <v>0</v>
      </c>
      <c r="H250" s="175">
        <f t="shared" ref="H250:H262" si="57">SUM(F250:G250)</f>
        <v>2421.69</v>
      </c>
      <c r="I250" s="182">
        <v>2434.29</v>
      </c>
      <c r="J250" s="182"/>
      <c r="K250" s="199">
        <f>SUM(I250:J250)</f>
        <v>2434.29</v>
      </c>
    </row>
    <row r="251" spans="1:11" ht="18.75">
      <c r="A251" s="186">
        <v>2</v>
      </c>
      <c r="B251" s="177" t="s">
        <v>441</v>
      </c>
      <c r="C251" s="203">
        <v>2121.8200000000002</v>
      </c>
      <c r="D251" s="203"/>
      <c r="E251" s="204">
        <f t="shared" si="56"/>
        <v>2121.8200000000002</v>
      </c>
      <c r="F251" s="174">
        <v>2031.33</v>
      </c>
      <c r="G251" s="174">
        <v>0</v>
      </c>
      <c r="H251" s="175">
        <f t="shared" si="57"/>
        <v>2031.33</v>
      </c>
      <c r="I251" s="182">
        <v>2643.38</v>
      </c>
      <c r="J251" s="182"/>
      <c r="K251" s="199">
        <f t="shared" ref="K251:K262" si="58">SUM(I251:J251)</f>
        <v>2643.38</v>
      </c>
    </row>
    <row r="252" spans="1:11" ht="18.75">
      <c r="A252" s="186">
        <v>3</v>
      </c>
      <c r="B252" s="177" t="s">
        <v>442</v>
      </c>
      <c r="C252" s="203">
        <v>179.85</v>
      </c>
      <c r="D252" s="203"/>
      <c r="E252" s="204">
        <f t="shared" si="56"/>
        <v>179.85</v>
      </c>
      <c r="F252" s="174">
        <v>224.8</v>
      </c>
      <c r="G252" s="174">
        <v>0.03</v>
      </c>
      <c r="H252" s="175">
        <f t="shared" si="57"/>
        <v>224.83</v>
      </c>
      <c r="I252" s="182">
        <v>239.71</v>
      </c>
      <c r="J252" s="182">
        <v>0.03</v>
      </c>
      <c r="K252" s="199">
        <f t="shared" si="58"/>
        <v>239.74</v>
      </c>
    </row>
    <row r="253" spans="1:11" ht="18.75">
      <c r="A253" s="186">
        <v>4</v>
      </c>
      <c r="B253" s="177" t="s">
        <v>443</v>
      </c>
      <c r="C253" s="203">
        <v>35</v>
      </c>
      <c r="D253" s="203"/>
      <c r="E253" s="204">
        <f t="shared" si="56"/>
        <v>35</v>
      </c>
      <c r="F253" s="174">
        <v>48.25</v>
      </c>
      <c r="G253" s="174">
        <v>0</v>
      </c>
      <c r="H253" s="175">
        <f t="shared" si="57"/>
        <v>48.25</v>
      </c>
      <c r="I253" s="182">
        <v>998.35</v>
      </c>
      <c r="J253" s="182"/>
      <c r="K253" s="199">
        <f t="shared" si="58"/>
        <v>998.35</v>
      </c>
    </row>
    <row r="254" spans="1:11" ht="18.75">
      <c r="A254" s="186">
        <v>5</v>
      </c>
      <c r="B254" s="177" t="s">
        <v>444</v>
      </c>
      <c r="C254" s="203">
        <v>43.2</v>
      </c>
      <c r="D254" s="203"/>
      <c r="E254" s="204">
        <f t="shared" si="56"/>
        <v>43.2</v>
      </c>
      <c r="F254" s="174">
        <v>295</v>
      </c>
      <c r="G254" s="174">
        <v>0</v>
      </c>
      <c r="H254" s="175">
        <f t="shared" si="57"/>
        <v>295</v>
      </c>
      <c r="I254" s="182">
        <v>610</v>
      </c>
      <c r="J254" s="182"/>
      <c r="K254" s="199">
        <f t="shared" si="58"/>
        <v>610</v>
      </c>
    </row>
    <row r="255" spans="1:11" s="208" customFormat="1" ht="18.75">
      <c r="A255" s="186">
        <v>6</v>
      </c>
      <c r="B255" s="177" t="s">
        <v>445</v>
      </c>
      <c r="C255" s="203">
        <v>317.92</v>
      </c>
      <c r="D255" s="203"/>
      <c r="E255" s="204">
        <f t="shared" si="56"/>
        <v>317.92</v>
      </c>
      <c r="F255" s="174">
        <v>414.42</v>
      </c>
      <c r="G255" s="174">
        <v>0</v>
      </c>
      <c r="H255" s="175">
        <f t="shared" si="57"/>
        <v>414.42</v>
      </c>
      <c r="I255" s="182">
        <v>205.02</v>
      </c>
      <c r="J255" s="182"/>
      <c r="K255" s="199">
        <f t="shared" si="58"/>
        <v>205.02</v>
      </c>
    </row>
    <row r="256" spans="1:11" ht="18.75">
      <c r="A256" s="186">
        <v>7</v>
      </c>
      <c r="B256" s="177" t="s">
        <v>446</v>
      </c>
      <c r="C256" s="203">
        <v>818.87</v>
      </c>
      <c r="D256" s="203"/>
      <c r="E256" s="204">
        <f t="shared" si="56"/>
        <v>818.87</v>
      </c>
      <c r="F256" s="174">
        <v>2000.09</v>
      </c>
      <c r="G256" s="174">
        <v>0</v>
      </c>
      <c r="H256" s="175">
        <f t="shared" si="57"/>
        <v>2000.09</v>
      </c>
      <c r="I256" s="182">
        <v>0.12</v>
      </c>
      <c r="J256" s="182"/>
      <c r="K256" s="199">
        <f t="shared" si="58"/>
        <v>0.12</v>
      </c>
    </row>
    <row r="257" spans="1:11" ht="18.75">
      <c r="A257" s="186">
        <v>8</v>
      </c>
      <c r="B257" s="177" t="s">
        <v>447</v>
      </c>
      <c r="C257" s="203">
        <v>547.02</v>
      </c>
      <c r="D257" s="203"/>
      <c r="E257" s="204">
        <f t="shared" si="56"/>
        <v>547.02</v>
      </c>
      <c r="F257" s="174">
        <v>1171.5999999999999</v>
      </c>
      <c r="G257" s="174">
        <v>0</v>
      </c>
      <c r="H257" s="175">
        <f t="shared" si="57"/>
        <v>1171.5999999999999</v>
      </c>
      <c r="I257" s="182">
        <v>1184.1400000000001</v>
      </c>
      <c r="J257" s="182"/>
      <c r="K257" s="199">
        <f t="shared" si="58"/>
        <v>1184.1400000000001</v>
      </c>
    </row>
    <row r="258" spans="1:11" ht="18.75">
      <c r="A258" s="186">
        <v>9</v>
      </c>
      <c r="B258" s="177" t="s">
        <v>448</v>
      </c>
      <c r="C258" s="203">
        <v>13.57</v>
      </c>
      <c r="D258" s="203"/>
      <c r="E258" s="204">
        <f t="shared" si="56"/>
        <v>13.57</v>
      </c>
      <c r="F258" s="174">
        <v>517.04999999999995</v>
      </c>
      <c r="G258" s="174">
        <v>0</v>
      </c>
      <c r="H258" s="175">
        <f t="shared" si="57"/>
        <v>517.04999999999995</v>
      </c>
      <c r="I258" s="182">
        <v>683.96</v>
      </c>
      <c r="J258" s="182"/>
      <c r="K258" s="199">
        <f t="shared" si="58"/>
        <v>683.96</v>
      </c>
    </row>
    <row r="259" spans="1:11" ht="18.75">
      <c r="A259" s="186">
        <v>10</v>
      </c>
      <c r="B259" s="177" t="s">
        <v>449</v>
      </c>
      <c r="C259" s="203">
        <v>2712</v>
      </c>
      <c r="D259" s="203">
        <v>4068</v>
      </c>
      <c r="E259" s="204">
        <f t="shared" si="56"/>
        <v>6780</v>
      </c>
      <c r="F259" s="174">
        <v>14.32</v>
      </c>
      <c r="G259" s="174">
        <v>0</v>
      </c>
      <c r="H259" s="175">
        <f t="shared" si="57"/>
        <v>14.32</v>
      </c>
      <c r="I259" s="182">
        <v>15.83</v>
      </c>
      <c r="J259" s="182"/>
      <c r="K259" s="199">
        <f t="shared" si="58"/>
        <v>15.83</v>
      </c>
    </row>
    <row r="260" spans="1:11" ht="18.75">
      <c r="A260" s="186">
        <v>11</v>
      </c>
      <c r="B260" s="177" t="s">
        <v>450</v>
      </c>
      <c r="C260" s="180"/>
      <c r="D260" s="180"/>
      <c r="E260" s="180"/>
      <c r="F260" s="174">
        <v>2913</v>
      </c>
      <c r="G260" s="174">
        <v>4369.5</v>
      </c>
      <c r="H260" s="175">
        <f t="shared" si="57"/>
        <v>7282.5</v>
      </c>
      <c r="I260" s="182">
        <v>4360.3999999999996</v>
      </c>
      <c r="J260" s="182">
        <v>6541</v>
      </c>
      <c r="K260" s="199">
        <f t="shared" si="58"/>
        <v>10901.4</v>
      </c>
    </row>
    <row r="261" spans="1:11" ht="18.75">
      <c r="A261" s="186">
        <v>12</v>
      </c>
      <c r="B261" s="177" t="s">
        <v>451</v>
      </c>
      <c r="C261" s="180"/>
      <c r="D261" s="180"/>
      <c r="E261" s="180"/>
      <c r="F261" s="174">
        <v>0.02</v>
      </c>
      <c r="G261" s="174">
        <v>0</v>
      </c>
      <c r="H261" s="175">
        <f t="shared" si="57"/>
        <v>0.02</v>
      </c>
      <c r="I261" s="182"/>
      <c r="J261" s="182"/>
      <c r="K261" s="199">
        <f t="shared" si="58"/>
        <v>0</v>
      </c>
    </row>
    <row r="262" spans="1:11" ht="18.75">
      <c r="A262" s="186">
        <v>13</v>
      </c>
      <c r="B262" s="177" t="s">
        <v>452</v>
      </c>
      <c r="C262" s="180"/>
      <c r="D262" s="180"/>
      <c r="E262" s="180"/>
      <c r="F262" s="174">
        <v>7.0000000000000007E-2</v>
      </c>
      <c r="G262" s="174">
        <v>0</v>
      </c>
      <c r="H262" s="175">
        <f t="shared" si="57"/>
        <v>7.0000000000000007E-2</v>
      </c>
      <c r="I262" s="182"/>
      <c r="J262" s="182"/>
      <c r="K262" s="199">
        <f t="shared" si="58"/>
        <v>0</v>
      </c>
    </row>
    <row r="263" spans="1:11" ht="18.75">
      <c r="A263" s="186"/>
      <c r="B263" s="179" t="s">
        <v>32</v>
      </c>
      <c r="C263" s="204">
        <f t="shared" ref="C263:K263" si="59">SUM(C250:C262)</f>
        <v>9345.81</v>
      </c>
      <c r="D263" s="204">
        <f t="shared" si="59"/>
        <v>4068</v>
      </c>
      <c r="E263" s="204">
        <f t="shared" si="59"/>
        <v>13413.81</v>
      </c>
      <c r="F263" s="178">
        <f t="shared" si="59"/>
        <v>12051.64</v>
      </c>
      <c r="G263" s="178">
        <f t="shared" si="59"/>
        <v>4369.53</v>
      </c>
      <c r="H263" s="175">
        <f t="shared" si="59"/>
        <v>16421.170000000002</v>
      </c>
      <c r="I263" s="175">
        <f t="shared" si="59"/>
        <v>13375.2</v>
      </c>
      <c r="J263" s="175">
        <f t="shared" si="59"/>
        <v>6541.03</v>
      </c>
      <c r="K263" s="175">
        <f t="shared" si="59"/>
        <v>19916.23</v>
      </c>
    </row>
    <row r="264" spans="1:11" s="208" customFormat="1" ht="18.75">
      <c r="A264" s="198">
        <v>4</v>
      </c>
      <c r="B264" s="179" t="s">
        <v>453</v>
      </c>
      <c r="C264" s="181"/>
      <c r="D264" s="181"/>
      <c r="E264" s="181"/>
      <c r="F264" s="178"/>
      <c r="G264" s="178"/>
      <c r="H264" s="175"/>
      <c r="I264" s="199"/>
      <c r="J264" s="199"/>
      <c r="K264" s="199"/>
    </row>
    <row r="265" spans="1:11" ht="18.75">
      <c r="A265" s="186"/>
      <c r="B265" s="177" t="s">
        <v>33</v>
      </c>
      <c r="C265" s="203">
        <v>399.38</v>
      </c>
      <c r="D265" s="203">
        <v>416.72</v>
      </c>
      <c r="E265" s="204">
        <f>SUM(C265:D265)</f>
        <v>816.1</v>
      </c>
      <c r="F265" s="174">
        <v>880.5</v>
      </c>
      <c r="G265" s="174">
        <v>0.17</v>
      </c>
      <c r="H265" s="175">
        <f>SUM(F265:G265)</f>
        <v>880.67</v>
      </c>
      <c r="I265" s="182">
        <v>972.58</v>
      </c>
      <c r="J265" s="182">
        <v>123</v>
      </c>
      <c r="K265" s="199">
        <f>SUM(I265:J265)</f>
        <v>1095.58</v>
      </c>
    </row>
    <row r="266" spans="1:11" ht="18.75">
      <c r="A266" s="186"/>
      <c r="B266" s="179" t="s">
        <v>34</v>
      </c>
      <c r="C266" s="204">
        <f>SUM(C265)</f>
        <v>399.38</v>
      </c>
      <c r="D266" s="204">
        <f>SUM(D265)</f>
        <v>416.72</v>
      </c>
      <c r="E266" s="204">
        <f>SUM(C266:D266)</f>
        <v>816.1</v>
      </c>
      <c r="F266" s="178">
        <f>SUM(F265)</f>
        <v>880.5</v>
      </c>
      <c r="G266" s="178">
        <f>SUM(G265)</f>
        <v>0.17</v>
      </c>
      <c r="H266" s="175">
        <f>SUM(F266:G266)</f>
        <v>880.67</v>
      </c>
      <c r="I266" s="199">
        <f>SUM(I265)</f>
        <v>972.58</v>
      </c>
      <c r="J266" s="199">
        <f>SUM(J265)</f>
        <v>123</v>
      </c>
      <c r="K266" s="199">
        <f>SUM(I266:J266)</f>
        <v>1095.58</v>
      </c>
    </row>
    <row r="267" spans="1:11" s="208" customFormat="1" ht="18.75">
      <c r="A267" s="198">
        <v>5</v>
      </c>
      <c r="B267" s="179" t="s">
        <v>454</v>
      </c>
      <c r="C267" s="181"/>
      <c r="D267" s="181"/>
      <c r="E267" s="181"/>
      <c r="F267" s="178"/>
      <c r="G267" s="178"/>
      <c r="H267" s="175"/>
      <c r="I267" s="199"/>
      <c r="J267" s="199"/>
      <c r="K267" s="199"/>
    </row>
    <row r="268" spans="1:11" ht="18.75">
      <c r="A268" s="186">
        <v>1</v>
      </c>
      <c r="B268" s="177" t="s">
        <v>455</v>
      </c>
      <c r="C268" s="180"/>
      <c r="D268" s="180"/>
      <c r="E268" s="180"/>
      <c r="F268" s="174">
        <v>0.02</v>
      </c>
      <c r="G268" s="174">
        <v>0</v>
      </c>
      <c r="H268" s="175">
        <f>SUM(F268:G268)</f>
        <v>0.02</v>
      </c>
      <c r="I268" s="182">
        <v>0.02</v>
      </c>
      <c r="J268" s="182">
        <v>0</v>
      </c>
      <c r="K268" s="199">
        <f>SUM(I268:J268)</f>
        <v>0.02</v>
      </c>
    </row>
    <row r="269" spans="1:11" s="208" customFormat="1" ht="18.75">
      <c r="A269" s="186">
        <v>2</v>
      </c>
      <c r="B269" s="177" t="s">
        <v>456</v>
      </c>
      <c r="C269" s="181"/>
      <c r="D269" s="181"/>
      <c r="E269" s="181"/>
      <c r="F269" s="174">
        <v>7.0000000000000007E-2</v>
      </c>
      <c r="G269" s="174">
        <v>0</v>
      </c>
      <c r="H269" s="175">
        <f>SUM(F269:G269)</f>
        <v>7.0000000000000007E-2</v>
      </c>
      <c r="I269" s="182">
        <v>0.06</v>
      </c>
      <c r="J269" s="182">
        <v>0</v>
      </c>
      <c r="K269" s="199">
        <f>SUM(I269:J269)</f>
        <v>0.06</v>
      </c>
    </row>
    <row r="270" spans="1:11" ht="18.75">
      <c r="A270" s="186"/>
      <c r="B270" s="179" t="s">
        <v>35</v>
      </c>
      <c r="C270" s="180"/>
      <c r="D270" s="180"/>
      <c r="E270" s="180"/>
      <c r="F270" s="178">
        <f>SUM(F268:F269)</f>
        <v>9.0000000000000011E-2</v>
      </c>
      <c r="G270" s="178">
        <f>SUM(G268:G269)</f>
        <v>0</v>
      </c>
      <c r="H270" s="175">
        <f>SUM(F270:G270)</f>
        <v>9.0000000000000011E-2</v>
      </c>
      <c r="I270" s="199">
        <f>SUM(I268:I269)</f>
        <v>0.08</v>
      </c>
      <c r="J270" s="199">
        <f>SUM(J268:J269)</f>
        <v>0</v>
      </c>
      <c r="K270" s="199">
        <f>SUM(I270:J270)</f>
        <v>0.08</v>
      </c>
    </row>
    <row r="271" spans="1:11" ht="18.75">
      <c r="A271" s="198">
        <v>6</v>
      </c>
      <c r="B271" s="179" t="s">
        <v>1525</v>
      </c>
      <c r="C271" s="180"/>
      <c r="D271" s="180"/>
      <c r="E271" s="180"/>
      <c r="F271" s="178"/>
      <c r="G271" s="178"/>
      <c r="H271" s="175"/>
      <c r="I271" s="199"/>
      <c r="J271" s="199"/>
      <c r="K271" s="199"/>
    </row>
    <row r="272" spans="1:11" ht="18.75">
      <c r="A272" s="186">
        <v>1</v>
      </c>
      <c r="B272" s="206" t="s">
        <v>1526</v>
      </c>
      <c r="C272" s="180"/>
      <c r="D272" s="180"/>
      <c r="E272" s="180"/>
      <c r="F272" s="178"/>
      <c r="G272" s="178"/>
      <c r="H272" s="175"/>
      <c r="I272" s="182">
        <v>3192.32</v>
      </c>
      <c r="J272" s="182"/>
      <c r="K272" s="199">
        <f>SUM(I272:J272)</f>
        <v>3192.32</v>
      </c>
    </row>
    <row r="273" spans="1:11" ht="18.75">
      <c r="A273" s="186"/>
      <c r="B273" s="179" t="s">
        <v>1527</v>
      </c>
      <c r="C273" s="180"/>
      <c r="D273" s="180"/>
      <c r="E273" s="180"/>
      <c r="F273" s="178"/>
      <c r="G273" s="178"/>
      <c r="H273" s="175"/>
      <c r="I273" s="199">
        <f>SUM(I272)</f>
        <v>3192.32</v>
      </c>
      <c r="J273" s="199"/>
      <c r="K273" s="199">
        <f>SUM(I273:J273)</f>
        <v>3192.32</v>
      </c>
    </row>
    <row r="274" spans="1:11" s="208" customFormat="1" ht="18.75">
      <c r="A274" s="198">
        <v>7</v>
      </c>
      <c r="B274" s="179" t="s">
        <v>457</v>
      </c>
      <c r="C274" s="181"/>
      <c r="D274" s="181"/>
      <c r="E274" s="181"/>
      <c r="F274" s="178"/>
      <c r="G274" s="178"/>
      <c r="H274" s="175"/>
      <c r="I274" s="199"/>
      <c r="J274" s="199"/>
      <c r="K274" s="199"/>
    </row>
    <row r="275" spans="1:11" ht="18.75">
      <c r="A275" s="186">
        <v>1</v>
      </c>
      <c r="B275" s="177" t="s">
        <v>2086</v>
      </c>
      <c r="C275" s="180">
        <v>999.97</v>
      </c>
      <c r="D275" s="180"/>
      <c r="E275" s="181">
        <f>SUM(C275:D275)</f>
        <v>999.97</v>
      </c>
      <c r="F275" s="174">
        <v>15275</v>
      </c>
      <c r="G275" s="174">
        <v>0</v>
      </c>
      <c r="H275" s="175">
        <f>SUM(F275:G275)</f>
        <v>15275</v>
      </c>
      <c r="I275" s="182">
        <v>4411.01</v>
      </c>
      <c r="J275" s="182"/>
      <c r="K275" s="199">
        <f>SUM(I275:J275)</f>
        <v>4411.01</v>
      </c>
    </row>
    <row r="276" spans="1:11" ht="18.75">
      <c r="A276" s="186">
        <v>2</v>
      </c>
      <c r="B276" s="177" t="s">
        <v>458</v>
      </c>
      <c r="C276" s="180">
        <v>2000</v>
      </c>
      <c r="D276" s="180"/>
      <c r="E276" s="181">
        <f>SUM(C276:D276)</f>
        <v>2000</v>
      </c>
      <c r="F276" s="174">
        <v>3430</v>
      </c>
      <c r="G276" s="174">
        <v>0</v>
      </c>
      <c r="H276" s="175">
        <f>SUM(F276:G276)</f>
        <v>3430</v>
      </c>
      <c r="I276" s="182">
        <v>4700</v>
      </c>
      <c r="J276" s="182"/>
      <c r="K276" s="199">
        <f>SUM(I276:J276)</f>
        <v>4700</v>
      </c>
    </row>
    <row r="277" spans="1:11" s="208" customFormat="1" ht="18.75">
      <c r="A277" s="198"/>
      <c r="B277" s="179" t="s">
        <v>36</v>
      </c>
      <c r="C277" s="181">
        <f>SUM(C275:C276)</f>
        <v>2999.9700000000003</v>
      </c>
      <c r="D277" s="181"/>
      <c r="E277" s="181">
        <f>SUM(C277:D277)</f>
        <v>2999.9700000000003</v>
      </c>
      <c r="F277" s="178">
        <f>SUM(F275:F276)</f>
        <v>18705</v>
      </c>
      <c r="G277" s="178">
        <f>SUM(G275:G276)</f>
        <v>0</v>
      </c>
      <c r="H277" s="175">
        <f>SUM(H275:H276)</f>
        <v>18705</v>
      </c>
      <c r="I277" s="199">
        <f>SUM(I275:I276)</f>
        <v>9111.01</v>
      </c>
      <c r="J277" s="199">
        <f>SUM(J275:J276)</f>
        <v>0</v>
      </c>
      <c r="K277" s="199">
        <f>SUM(I277:J277)</f>
        <v>9111.01</v>
      </c>
    </row>
    <row r="278" spans="1:11" s="208" customFormat="1" ht="18.75">
      <c r="A278" s="198">
        <v>8</v>
      </c>
      <c r="B278" s="179" t="s">
        <v>459</v>
      </c>
      <c r="C278" s="181"/>
      <c r="D278" s="181"/>
      <c r="E278" s="181"/>
      <c r="F278" s="178"/>
      <c r="G278" s="178"/>
      <c r="H278" s="175"/>
      <c r="I278" s="199"/>
      <c r="J278" s="199"/>
      <c r="K278" s="199"/>
    </row>
    <row r="279" spans="1:11" ht="18.75">
      <c r="A279" s="186">
        <v>1</v>
      </c>
      <c r="B279" s="177" t="s">
        <v>460</v>
      </c>
      <c r="C279" s="180">
        <v>88.01</v>
      </c>
      <c r="D279" s="180"/>
      <c r="E279" s="181">
        <f t="shared" ref="E279:E307" si="60">SUM(C279:D279)</f>
        <v>88.01</v>
      </c>
      <c r="F279" s="174">
        <v>5600.12</v>
      </c>
      <c r="G279" s="174">
        <v>0.01</v>
      </c>
      <c r="H279" s="175">
        <f t="shared" ref="H279:H310" si="61">SUM(F279:G279)</f>
        <v>5600.13</v>
      </c>
      <c r="I279" s="182">
        <v>312.32</v>
      </c>
      <c r="J279" s="182">
        <v>0.01</v>
      </c>
      <c r="K279" s="199">
        <f>SUM(I279:J279)</f>
        <v>312.33</v>
      </c>
    </row>
    <row r="280" spans="1:11" ht="18.75">
      <c r="A280" s="186">
        <v>2</v>
      </c>
      <c r="B280" s="177" t="s">
        <v>461</v>
      </c>
      <c r="C280" s="180">
        <v>5954</v>
      </c>
      <c r="D280" s="180"/>
      <c r="E280" s="181">
        <f t="shared" si="60"/>
        <v>5954</v>
      </c>
      <c r="F280" s="174">
        <v>5954</v>
      </c>
      <c r="G280" s="174">
        <v>0</v>
      </c>
      <c r="H280" s="175">
        <f t="shared" si="61"/>
        <v>5954</v>
      </c>
      <c r="I280" s="182">
        <v>6630</v>
      </c>
      <c r="J280" s="182"/>
      <c r="K280" s="199">
        <f t="shared" ref="K280:K310" si="62">SUM(I280:J280)</f>
        <v>6630</v>
      </c>
    </row>
    <row r="281" spans="1:11" ht="18.75">
      <c r="A281" s="186">
        <v>3</v>
      </c>
      <c r="B281" s="177" t="s">
        <v>2087</v>
      </c>
      <c r="C281" s="180">
        <v>4846</v>
      </c>
      <c r="D281" s="180"/>
      <c r="E281" s="181">
        <f t="shared" si="60"/>
        <v>4846</v>
      </c>
      <c r="F281" s="174">
        <v>4846</v>
      </c>
      <c r="G281" s="174">
        <v>0</v>
      </c>
      <c r="H281" s="175">
        <f t="shared" si="61"/>
        <v>4846</v>
      </c>
      <c r="I281" s="182">
        <v>5370</v>
      </c>
      <c r="J281" s="182"/>
      <c r="K281" s="199">
        <f t="shared" si="62"/>
        <v>5370</v>
      </c>
    </row>
    <row r="282" spans="1:11" ht="18.75">
      <c r="A282" s="186">
        <v>4</v>
      </c>
      <c r="B282" s="177" t="s">
        <v>462</v>
      </c>
      <c r="C282" s="180">
        <v>150.34</v>
      </c>
      <c r="D282" s="180"/>
      <c r="E282" s="181">
        <f t="shared" si="60"/>
        <v>150.34</v>
      </c>
      <c r="F282" s="174">
        <v>135.29</v>
      </c>
      <c r="G282" s="174">
        <v>0</v>
      </c>
      <c r="H282" s="175">
        <f t="shared" si="61"/>
        <v>135.29</v>
      </c>
      <c r="I282" s="182">
        <v>140.33000000000001</v>
      </c>
      <c r="J282" s="182"/>
      <c r="K282" s="199">
        <f t="shared" si="62"/>
        <v>140.33000000000001</v>
      </c>
    </row>
    <row r="283" spans="1:11" ht="18.75">
      <c r="A283" s="186">
        <v>5</v>
      </c>
      <c r="B283" s="177" t="s">
        <v>463</v>
      </c>
      <c r="C283" s="180">
        <v>8.5</v>
      </c>
      <c r="D283" s="180"/>
      <c r="E283" s="181">
        <f t="shared" si="60"/>
        <v>8.5</v>
      </c>
      <c r="F283" s="174">
        <v>0</v>
      </c>
      <c r="G283" s="174">
        <v>0.05</v>
      </c>
      <c r="H283" s="175">
        <f t="shared" si="61"/>
        <v>0.05</v>
      </c>
      <c r="I283" s="182"/>
      <c r="J283" s="182">
        <v>0.05</v>
      </c>
      <c r="K283" s="199">
        <f t="shared" si="62"/>
        <v>0.05</v>
      </c>
    </row>
    <row r="284" spans="1:11" ht="18.75">
      <c r="A284" s="186">
        <v>6</v>
      </c>
      <c r="B284" s="177" t="s">
        <v>464</v>
      </c>
      <c r="C284" s="180">
        <v>579.5</v>
      </c>
      <c r="D284" s="180"/>
      <c r="E284" s="181">
        <f t="shared" si="60"/>
        <v>579.5</v>
      </c>
      <c r="F284" s="174">
        <v>11.3</v>
      </c>
      <c r="G284" s="174">
        <v>0</v>
      </c>
      <c r="H284" s="175">
        <f t="shared" si="61"/>
        <v>11.3</v>
      </c>
      <c r="I284" s="182">
        <v>11</v>
      </c>
      <c r="J284" s="182"/>
      <c r="K284" s="199">
        <f t="shared" si="62"/>
        <v>11</v>
      </c>
    </row>
    <row r="285" spans="1:11" ht="18.75">
      <c r="A285" s="186">
        <v>7</v>
      </c>
      <c r="B285" s="177" t="s">
        <v>2088</v>
      </c>
      <c r="C285" s="180">
        <v>166.5</v>
      </c>
      <c r="D285" s="180"/>
      <c r="E285" s="181">
        <f t="shared" si="60"/>
        <v>166.5</v>
      </c>
      <c r="F285" s="174">
        <v>569</v>
      </c>
      <c r="G285" s="174">
        <v>0</v>
      </c>
      <c r="H285" s="175">
        <f t="shared" si="61"/>
        <v>569</v>
      </c>
      <c r="I285" s="182">
        <v>558.51</v>
      </c>
      <c r="J285" s="182"/>
      <c r="K285" s="199">
        <f t="shared" si="62"/>
        <v>558.51</v>
      </c>
    </row>
    <row r="286" spans="1:11" ht="18.75">
      <c r="A286" s="186">
        <v>8</v>
      </c>
      <c r="B286" s="177" t="s">
        <v>465</v>
      </c>
      <c r="C286" s="180">
        <v>530.47</v>
      </c>
      <c r="D286" s="180"/>
      <c r="E286" s="181">
        <f t="shared" si="60"/>
        <v>530.47</v>
      </c>
      <c r="F286" s="174">
        <v>175.7</v>
      </c>
      <c r="G286" s="174">
        <v>0</v>
      </c>
      <c r="H286" s="175">
        <f t="shared" si="61"/>
        <v>175.7</v>
      </c>
      <c r="I286" s="182">
        <v>280.61</v>
      </c>
      <c r="J286" s="182"/>
      <c r="K286" s="199">
        <f t="shared" si="62"/>
        <v>280.61</v>
      </c>
    </row>
    <row r="287" spans="1:11" s="208" customFormat="1" ht="18.75">
      <c r="A287" s="186">
        <v>9</v>
      </c>
      <c r="B287" s="177" t="s">
        <v>466</v>
      </c>
      <c r="C287" s="180">
        <v>124150.94</v>
      </c>
      <c r="D287" s="180">
        <v>0.03</v>
      </c>
      <c r="E287" s="181">
        <f t="shared" si="60"/>
        <v>124150.97</v>
      </c>
      <c r="F287" s="174">
        <v>651.5</v>
      </c>
      <c r="G287" s="174">
        <v>0</v>
      </c>
      <c r="H287" s="175">
        <f t="shared" si="61"/>
        <v>651.5</v>
      </c>
      <c r="I287" s="182">
        <v>666.01</v>
      </c>
      <c r="J287" s="182"/>
      <c r="K287" s="199">
        <f t="shared" si="62"/>
        <v>666.01</v>
      </c>
    </row>
    <row r="288" spans="1:11" ht="18.75">
      <c r="A288" s="186">
        <v>10</v>
      </c>
      <c r="B288" s="177" t="s">
        <v>467</v>
      </c>
      <c r="C288" s="180">
        <v>7634.94</v>
      </c>
      <c r="D288" s="180"/>
      <c r="E288" s="181">
        <f t="shared" si="60"/>
        <v>7634.94</v>
      </c>
      <c r="F288" s="174">
        <v>146339.85999999999</v>
      </c>
      <c r="G288" s="174">
        <v>0.03</v>
      </c>
      <c r="H288" s="175">
        <f t="shared" si="61"/>
        <v>146339.88999999998</v>
      </c>
      <c r="I288" s="182">
        <v>0.03</v>
      </c>
      <c r="J288" s="182">
        <v>0.03</v>
      </c>
      <c r="K288" s="199">
        <f t="shared" si="62"/>
        <v>0.06</v>
      </c>
    </row>
    <row r="289" spans="1:11" ht="18.75">
      <c r="A289" s="186">
        <v>11</v>
      </c>
      <c r="B289" s="177" t="s">
        <v>468</v>
      </c>
      <c r="C289" s="180">
        <v>131.06</v>
      </c>
      <c r="D289" s="180"/>
      <c r="E289" s="181">
        <f t="shared" si="60"/>
        <v>131.06</v>
      </c>
      <c r="F289" s="174">
        <v>235.02</v>
      </c>
      <c r="G289" s="174">
        <v>0</v>
      </c>
      <c r="H289" s="175">
        <f t="shared" si="61"/>
        <v>235.02</v>
      </c>
      <c r="I289" s="182">
        <v>890.06</v>
      </c>
      <c r="J289" s="182"/>
      <c r="K289" s="199">
        <f t="shared" si="62"/>
        <v>890.06</v>
      </c>
    </row>
    <row r="290" spans="1:11" s="208" customFormat="1" ht="18.75">
      <c r="A290" s="186">
        <v>12</v>
      </c>
      <c r="B290" s="177" t="s">
        <v>469</v>
      </c>
      <c r="C290" s="180">
        <v>22025.77</v>
      </c>
      <c r="D290" s="180"/>
      <c r="E290" s="181">
        <f t="shared" si="60"/>
        <v>22025.77</v>
      </c>
      <c r="F290" s="174">
        <v>21047.02</v>
      </c>
      <c r="G290" s="174">
        <v>0</v>
      </c>
      <c r="H290" s="175">
        <f t="shared" si="61"/>
        <v>21047.02</v>
      </c>
      <c r="I290" s="182">
        <v>6869.03</v>
      </c>
      <c r="J290" s="182"/>
      <c r="K290" s="199">
        <f t="shared" si="62"/>
        <v>6869.03</v>
      </c>
    </row>
    <row r="291" spans="1:11" ht="18.75">
      <c r="A291" s="186">
        <v>13</v>
      </c>
      <c r="B291" s="177" t="s">
        <v>470</v>
      </c>
      <c r="C291" s="180">
        <v>61929.22</v>
      </c>
      <c r="D291" s="180"/>
      <c r="E291" s="181">
        <f t="shared" si="60"/>
        <v>61929.22</v>
      </c>
      <c r="F291" s="174">
        <v>117.06</v>
      </c>
      <c r="G291" s="174">
        <v>0</v>
      </c>
      <c r="H291" s="175">
        <f t="shared" si="61"/>
        <v>117.06</v>
      </c>
      <c r="I291" s="182"/>
      <c r="J291" s="182"/>
      <c r="K291" s="199">
        <f t="shared" si="62"/>
        <v>0</v>
      </c>
    </row>
    <row r="292" spans="1:11" ht="18.75">
      <c r="A292" s="186">
        <v>14</v>
      </c>
      <c r="B292" s="177" t="s">
        <v>471</v>
      </c>
      <c r="C292" s="180">
        <v>2167.5</v>
      </c>
      <c r="D292" s="180"/>
      <c r="E292" s="181">
        <f t="shared" si="60"/>
        <v>2167.5</v>
      </c>
      <c r="F292" s="174">
        <v>15033.88</v>
      </c>
      <c r="G292" s="174">
        <v>0</v>
      </c>
      <c r="H292" s="175">
        <f t="shared" si="61"/>
        <v>15033.88</v>
      </c>
      <c r="I292" s="182">
        <v>19495</v>
      </c>
      <c r="J292" s="182"/>
      <c r="K292" s="199">
        <f t="shared" si="62"/>
        <v>19495</v>
      </c>
    </row>
    <row r="293" spans="1:11" ht="18.75">
      <c r="A293" s="186">
        <v>15</v>
      </c>
      <c r="B293" s="177" t="s">
        <v>472</v>
      </c>
      <c r="C293" s="180">
        <v>8</v>
      </c>
      <c r="D293" s="180"/>
      <c r="E293" s="181">
        <f t="shared" si="60"/>
        <v>8</v>
      </c>
      <c r="F293" s="174">
        <v>70118.559999999998</v>
      </c>
      <c r="G293" s="174">
        <v>0</v>
      </c>
      <c r="H293" s="175">
        <f t="shared" si="61"/>
        <v>70118.559999999998</v>
      </c>
      <c r="I293" s="182">
        <v>76837.89</v>
      </c>
      <c r="J293" s="182"/>
      <c r="K293" s="199">
        <f t="shared" si="62"/>
        <v>76837.89</v>
      </c>
    </row>
    <row r="294" spans="1:11" s="208" customFormat="1" ht="18.75">
      <c r="A294" s="186">
        <v>16</v>
      </c>
      <c r="B294" s="177" t="s">
        <v>473</v>
      </c>
      <c r="C294" s="180">
        <v>30984.06</v>
      </c>
      <c r="D294" s="180"/>
      <c r="E294" s="181">
        <f t="shared" si="60"/>
        <v>30984.06</v>
      </c>
      <c r="F294" s="174">
        <v>1000.09</v>
      </c>
      <c r="G294" s="174">
        <v>0</v>
      </c>
      <c r="H294" s="175">
        <f t="shared" si="61"/>
        <v>1000.09</v>
      </c>
      <c r="I294" s="182">
        <v>520.09</v>
      </c>
      <c r="J294" s="199"/>
      <c r="K294" s="199">
        <f t="shared" si="62"/>
        <v>520.09</v>
      </c>
    </row>
    <row r="295" spans="1:11" ht="18.75">
      <c r="A295" s="186">
        <v>17</v>
      </c>
      <c r="B295" s="177" t="s">
        <v>474</v>
      </c>
      <c r="C295" s="180">
        <v>7572.81</v>
      </c>
      <c r="D295" s="180"/>
      <c r="E295" s="181">
        <f t="shared" si="60"/>
        <v>7572.81</v>
      </c>
      <c r="F295" s="174">
        <v>1200</v>
      </c>
      <c r="G295" s="174">
        <v>0</v>
      </c>
      <c r="H295" s="175">
        <f t="shared" si="61"/>
        <v>1200</v>
      </c>
      <c r="I295" s="182">
        <v>650</v>
      </c>
      <c r="J295" s="182"/>
      <c r="K295" s="199">
        <f t="shared" si="62"/>
        <v>650</v>
      </c>
    </row>
    <row r="296" spans="1:11" ht="18.75">
      <c r="A296" s="186">
        <v>18</v>
      </c>
      <c r="B296" s="177" t="s">
        <v>475</v>
      </c>
      <c r="C296" s="180">
        <v>622</v>
      </c>
      <c r="D296" s="180"/>
      <c r="E296" s="181">
        <f t="shared" si="60"/>
        <v>622</v>
      </c>
      <c r="F296" s="174">
        <v>8</v>
      </c>
      <c r="G296" s="174">
        <v>0</v>
      </c>
      <c r="H296" s="175">
        <f t="shared" si="61"/>
        <v>8</v>
      </c>
      <c r="I296" s="182">
        <v>8</v>
      </c>
      <c r="J296" s="182"/>
      <c r="K296" s="199">
        <f t="shared" si="62"/>
        <v>8</v>
      </c>
    </row>
    <row r="297" spans="1:11" ht="18.75">
      <c r="A297" s="186">
        <v>19</v>
      </c>
      <c r="B297" s="177" t="s">
        <v>476</v>
      </c>
      <c r="C297" s="180">
        <v>3</v>
      </c>
      <c r="D297" s="180"/>
      <c r="E297" s="181">
        <f t="shared" si="60"/>
        <v>3</v>
      </c>
      <c r="F297" s="174">
        <v>36122.1</v>
      </c>
      <c r="G297" s="174">
        <v>0</v>
      </c>
      <c r="H297" s="175">
        <f t="shared" si="61"/>
        <v>36122.1</v>
      </c>
      <c r="I297" s="182">
        <v>35704.17</v>
      </c>
      <c r="J297" s="182"/>
      <c r="K297" s="199">
        <f t="shared" si="62"/>
        <v>35704.17</v>
      </c>
    </row>
    <row r="298" spans="1:11" s="208" customFormat="1" ht="18.75">
      <c r="A298" s="186">
        <v>20</v>
      </c>
      <c r="B298" s="177" t="s">
        <v>477</v>
      </c>
      <c r="C298" s="180">
        <v>1</v>
      </c>
      <c r="D298" s="180"/>
      <c r="E298" s="181">
        <f t="shared" si="60"/>
        <v>1</v>
      </c>
      <c r="F298" s="174">
        <v>7588.6</v>
      </c>
      <c r="G298" s="174">
        <v>0</v>
      </c>
      <c r="H298" s="175">
        <f t="shared" si="61"/>
        <v>7588.6</v>
      </c>
      <c r="I298" s="182">
        <v>7389.23</v>
      </c>
      <c r="J298" s="182"/>
      <c r="K298" s="199">
        <f t="shared" si="62"/>
        <v>7389.23</v>
      </c>
    </row>
    <row r="299" spans="1:11" ht="18.75">
      <c r="A299" s="186">
        <v>21</v>
      </c>
      <c r="B299" s="177" t="s">
        <v>478</v>
      </c>
      <c r="C299" s="180">
        <v>164.1</v>
      </c>
      <c r="D299" s="180"/>
      <c r="E299" s="181">
        <f t="shared" si="60"/>
        <v>164.1</v>
      </c>
      <c r="F299" s="174">
        <v>5613</v>
      </c>
      <c r="G299" s="174">
        <v>0</v>
      </c>
      <c r="H299" s="175">
        <f t="shared" si="61"/>
        <v>5613</v>
      </c>
      <c r="I299" s="182">
        <v>1224.75</v>
      </c>
      <c r="J299" s="182"/>
      <c r="K299" s="199">
        <f t="shared" si="62"/>
        <v>1224.75</v>
      </c>
    </row>
    <row r="300" spans="1:11" ht="18.75">
      <c r="A300" s="186">
        <v>22</v>
      </c>
      <c r="B300" s="177" t="s">
        <v>2089</v>
      </c>
      <c r="C300" s="180">
        <v>10856.56</v>
      </c>
      <c r="D300" s="180"/>
      <c r="E300" s="181">
        <f t="shared" si="60"/>
        <v>10856.56</v>
      </c>
      <c r="F300" s="174">
        <v>3</v>
      </c>
      <c r="G300" s="174">
        <v>0</v>
      </c>
      <c r="H300" s="175">
        <f t="shared" si="61"/>
        <v>3</v>
      </c>
      <c r="I300" s="182">
        <v>3</v>
      </c>
      <c r="J300" s="182"/>
      <c r="K300" s="199">
        <f t="shared" si="62"/>
        <v>3</v>
      </c>
    </row>
    <row r="301" spans="1:11" ht="18.75">
      <c r="A301" s="186">
        <v>23</v>
      </c>
      <c r="B301" s="177" t="s">
        <v>1528</v>
      </c>
      <c r="C301" s="180"/>
      <c r="D301" s="180"/>
      <c r="E301" s="181"/>
      <c r="F301" s="174"/>
      <c r="G301" s="174"/>
      <c r="H301" s="175"/>
      <c r="I301" s="182"/>
      <c r="J301" s="182"/>
      <c r="K301" s="199">
        <f t="shared" si="62"/>
        <v>0</v>
      </c>
    </row>
    <row r="302" spans="1:11" ht="18.75">
      <c r="A302" s="186">
        <v>24</v>
      </c>
      <c r="B302" s="177" t="s">
        <v>1529</v>
      </c>
      <c r="C302" s="180"/>
      <c r="D302" s="180"/>
      <c r="E302" s="181"/>
      <c r="F302" s="174"/>
      <c r="G302" s="174"/>
      <c r="H302" s="175"/>
      <c r="I302" s="182">
        <v>222800</v>
      </c>
      <c r="J302" s="182"/>
      <c r="K302" s="199">
        <f t="shared" si="62"/>
        <v>222800</v>
      </c>
    </row>
    <row r="303" spans="1:11" ht="18.75">
      <c r="A303" s="186">
        <v>25</v>
      </c>
      <c r="B303" s="177" t="s">
        <v>479</v>
      </c>
      <c r="C303" s="180">
        <v>34314.370000000003</v>
      </c>
      <c r="D303" s="180"/>
      <c r="E303" s="181">
        <f t="shared" si="60"/>
        <v>34314.370000000003</v>
      </c>
      <c r="F303" s="174">
        <v>0.1</v>
      </c>
      <c r="G303" s="174">
        <v>0</v>
      </c>
      <c r="H303" s="175">
        <f t="shared" si="61"/>
        <v>0.1</v>
      </c>
      <c r="I303" s="182"/>
      <c r="J303" s="182"/>
      <c r="K303" s="199">
        <f t="shared" si="62"/>
        <v>0</v>
      </c>
    </row>
    <row r="304" spans="1:11" ht="18.75">
      <c r="A304" s="186">
        <v>26</v>
      </c>
      <c r="B304" s="177" t="s">
        <v>480</v>
      </c>
      <c r="C304" s="180">
        <v>4715.13</v>
      </c>
      <c r="D304" s="180"/>
      <c r="E304" s="181">
        <f t="shared" si="60"/>
        <v>4715.13</v>
      </c>
      <c r="F304" s="174">
        <v>137.19999999999999</v>
      </c>
      <c r="G304" s="174">
        <v>0</v>
      </c>
      <c r="H304" s="175">
        <f t="shared" si="61"/>
        <v>137.19999999999999</v>
      </c>
      <c r="I304" s="182">
        <v>141.69999999999999</v>
      </c>
      <c r="J304" s="182"/>
      <c r="K304" s="199">
        <f t="shared" si="62"/>
        <v>141.69999999999999</v>
      </c>
    </row>
    <row r="305" spans="1:11" ht="18.75">
      <c r="A305" s="186">
        <v>27</v>
      </c>
      <c r="B305" s="177" t="s">
        <v>481</v>
      </c>
      <c r="C305" s="180">
        <v>34</v>
      </c>
      <c r="D305" s="180"/>
      <c r="E305" s="181">
        <f t="shared" si="60"/>
        <v>34</v>
      </c>
      <c r="F305" s="174">
        <v>14865.78</v>
      </c>
      <c r="G305" s="174">
        <v>0</v>
      </c>
      <c r="H305" s="175">
        <f t="shared" si="61"/>
        <v>14865.78</v>
      </c>
      <c r="I305" s="182">
        <v>14633.34</v>
      </c>
      <c r="J305" s="182"/>
      <c r="K305" s="199">
        <f t="shared" si="62"/>
        <v>14633.34</v>
      </c>
    </row>
    <row r="306" spans="1:11" ht="18.75">
      <c r="A306" s="186">
        <v>28</v>
      </c>
      <c r="B306" s="177" t="s">
        <v>482</v>
      </c>
      <c r="C306" s="180">
        <v>10590.46</v>
      </c>
      <c r="D306" s="180"/>
      <c r="E306" s="181">
        <f t="shared" si="60"/>
        <v>10590.46</v>
      </c>
      <c r="F306" s="174">
        <v>47444.2</v>
      </c>
      <c r="G306" s="174">
        <v>0</v>
      </c>
      <c r="H306" s="175">
        <f t="shared" si="61"/>
        <v>47444.2</v>
      </c>
      <c r="I306" s="182">
        <v>53460.82</v>
      </c>
      <c r="J306" s="182"/>
      <c r="K306" s="199">
        <f t="shared" si="62"/>
        <v>53460.82</v>
      </c>
    </row>
    <row r="307" spans="1:11" ht="18.75">
      <c r="A307" s="186">
        <v>29</v>
      </c>
      <c r="B307" s="177" t="s">
        <v>483</v>
      </c>
      <c r="C307" s="180">
        <v>4919.68</v>
      </c>
      <c r="D307" s="180"/>
      <c r="E307" s="181">
        <f t="shared" si="60"/>
        <v>4919.68</v>
      </c>
      <c r="F307" s="174">
        <v>6117.3</v>
      </c>
      <c r="G307" s="174">
        <v>0</v>
      </c>
      <c r="H307" s="175">
        <f t="shared" si="61"/>
        <v>6117.3</v>
      </c>
      <c r="I307" s="182">
        <v>5719.09</v>
      </c>
      <c r="J307" s="182"/>
      <c r="K307" s="199">
        <f t="shared" si="62"/>
        <v>5719.09</v>
      </c>
    </row>
    <row r="308" spans="1:11" ht="18.75">
      <c r="A308" s="186">
        <v>30</v>
      </c>
      <c r="B308" s="177" t="s">
        <v>484</v>
      </c>
      <c r="C308" s="180"/>
      <c r="D308" s="180"/>
      <c r="E308" s="180"/>
      <c r="F308" s="174">
        <v>11</v>
      </c>
      <c r="G308" s="174">
        <v>0</v>
      </c>
      <c r="H308" s="175">
        <f t="shared" si="61"/>
        <v>11</v>
      </c>
      <c r="I308" s="182">
        <v>11.5</v>
      </c>
      <c r="J308" s="182"/>
      <c r="K308" s="199">
        <f t="shared" si="62"/>
        <v>11.5</v>
      </c>
    </row>
    <row r="309" spans="1:11" ht="18.75">
      <c r="A309" s="186">
        <v>31</v>
      </c>
      <c r="B309" s="177" t="s">
        <v>485</v>
      </c>
      <c r="C309" s="180"/>
      <c r="D309" s="180"/>
      <c r="E309" s="180"/>
      <c r="F309" s="174">
        <v>11190.07</v>
      </c>
      <c r="G309" s="174">
        <v>0</v>
      </c>
      <c r="H309" s="175">
        <f t="shared" si="61"/>
        <v>11190.07</v>
      </c>
      <c r="I309" s="182">
        <v>12342.2</v>
      </c>
      <c r="J309" s="182"/>
      <c r="K309" s="199">
        <f t="shared" si="62"/>
        <v>12342.2</v>
      </c>
    </row>
    <row r="310" spans="1:11" ht="18.75">
      <c r="A310" s="186">
        <v>32</v>
      </c>
      <c r="B310" s="177" t="s">
        <v>486</v>
      </c>
      <c r="C310" s="180"/>
      <c r="D310" s="180"/>
      <c r="E310" s="180"/>
      <c r="F310" s="174">
        <v>4518.3999999999996</v>
      </c>
      <c r="G310" s="174">
        <v>0</v>
      </c>
      <c r="H310" s="175">
        <f t="shared" si="61"/>
        <v>4518.3999999999996</v>
      </c>
      <c r="I310" s="182">
        <v>4720.04</v>
      </c>
      <c r="J310" s="182"/>
      <c r="K310" s="199">
        <f t="shared" si="62"/>
        <v>4720.04</v>
      </c>
    </row>
    <row r="311" spans="1:11" ht="18.75">
      <c r="A311" s="186"/>
      <c r="B311" s="179" t="s">
        <v>37</v>
      </c>
      <c r="C311" s="181">
        <f t="shared" ref="C311:H311" si="63">SUM(C279:C310)</f>
        <v>335147.92</v>
      </c>
      <c r="D311" s="181">
        <f t="shared" si="63"/>
        <v>0.03</v>
      </c>
      <c r="E311" s="181">
        <f t="shared" si="63"/>
        <v>335147.95</v>
      </c>
      <c r="F311" s="178">
        <f t="shared" si="63"/>
        <v>406653.14999999997</v>
      </c>
      <c r="G311" s="178">
        <f t="shared" si="63"/>
        <v>0.09</v>
      </c>
      <c r="H311" s="175">
        <f t="shared" si="63"/>
        <v>406653.24</v>
      </c>
      <c r="I311" s="175">
        <f>SUM(I279:I310)</f>
        <v>477388.72000000009</v>
      </c>
      <c r="J311" s="175">
        <f>SUM(J279:J310)</f>
        <v>0.09</v>
      </c>
      <c r="K311" s="175">
        <f>SUM(K279:K310)</f>
        <v>477388.81000000006</v>
      </c>
    </row>
    <row r="312" spans="1:11" s="208" customFormat="1" ht="18.75">
      <c r="A312" s="198">
        <v>9</v>
      </c>
      <c r="B312" s="179" t="s">
        <v>487</v>
      </c>
      <c r="C312" s="181"/>
      <c r="D312" s="181"/>
      <c r="E312" s="181"/>
      <c r="F312" s="178"/>
      <c r="G312" s="178"/>
      <c r="H312" s="175"/>
      <c r="I312" s="199"/>
      <c r="J312" s="199"/>
      <c r="K312" s="199"/>
    </row>
    <row r="313" spans="1:11" ht="18.75">
      <c r="A313" s="186">
        <v>1</v>
      </c>
      <c r="B313" s="177" t="s">
        <v>488</v>
      </c>
      <c r="C313" s="180"/>
      <c r="D313" s="180"/>
      <c r="E313" s="180"/>
      <c r="F313" s="174">
        <v>1000.03</v>
      </c>
      <c r="G313" s="174">
        <v>0</v>
      </c>
      <c r="H313" s="175">
        <f t="shared" ref="H313:H326" si="64">SUM(F313:G313)</f>
        <v>1000.03</v>
      </c>
      <c r="I313" s="182">
        <v>0.06</v>
      </c>
      <c r="J313" s="182"/>
      <c r="K313" s="199">
        <f t="shared" ref="K313:K326" si="65">SUM(I313:J313)</f>
        <v>0.06</v>
      </c>
    </row>
    <row r="314" spans="1:11" ht="18.75">
      <c r="A314" s="186">
        <v>2</v>
      </c>
      <c r="B314" s="177" t="s">
        <v>489</v>
      </c>
      <c r="C314" s="180">
        <v>29500</v>
      </c>
      <c r="D314" s="180">
        <v>44250</v>
      </c>
      <c r="E314" s="181">
        <f t="shared" ref="E314:E321" si="66">SUM(C314:D314)</f>
        <v>73750</v>
      </c>
      <c r="F314" s="174">
        <v>29900</v>
      </c>
      <c r="G314" s="174">
        <v>44250</v>
      </c>
      <c r="H314" s="175">
        <f t="shared" si="64"/>
        <v>74150</v>
      </c>
      <c r="I314" s="182">
        <v>64998</v>
      </c>
      <c r="J314" s="182">
        <v>96600</v>
      </c>
      <c r="K314" s="199">
        <f t="shared" si="65"/>
        <v>161598</v>
      </c>
    </row>
    <row r="315" spans="1:11" ht="18.75">
      <c r="A315" s="186">
        <v>3</v>
      </c>
      <c r="B315" s="177" t="s">
        <v>490</v>
      </c>
      <c r="C315" s="180">
        <v>0.03</v>
      </c>
      <c r="D315" s="180"/>
      <c r="E315" s="181">
        <f t="shared" si="66"/>
        <v>0.03</v>
      </c>
      <c r="F315" s="174">
        <v>0.03</v>
      </c>
      <c r="G315" s="174">
        <v>0</v>
      </c>
      <c r="H315" s="175">
        <f t="shared" si="64"/>
        <v>0.03</v>
      </c>
      <c r="I315" s="182">
        <v>0.03</v>
      </c>
      <c r="J315" s="182"/>
      <c r="K315" s="199">
        <f t="shared" si="65"/>
        <v>0.03</v>
      </c>
    </row>
    <row r="316" spans="1:11" ht="18.75">
      <c r="A316" s="186">
        <v>4</v>
      </c>
      <c r="B316" s="177" t="s">
        <v>491</v>
      </c>
      <c r="C316" s="180">
        <v>10100</v>
      </c>
      <c r="D316" s="180"/>
      <c r="E316" s="181">
        <f t="shared" si="66"/>
        <v>10100</v>
      </c>
      <c r="F316" s="174">
        <v>11110</v>
      </c>
      <c r="G316" s="174">
        <v>0</v>
      </c>
      <c r="H316" s="175">
        <f t="shared" si="64"/>
        <v>11110</v>
      </c>
      <c r="I316" s="182">
        <v>11910</v>
      </c>
      <c r="J316" s="182"/>
      <c r="K316" s="199">
        <f t="shared" si="65"/>
        <v>11910</v>
      </c>
    </row>
    <row r="317" spans="1:11" ht="18.75">
      <c r="A317" s="186">
        <v>5</v>
      </c>
      <c r="B317" s="177" t="s">
        <v>492</v>
      </c>
      <c r="C317" s="180">
        <v>846.02</v>
      </c>
      <c r="D317" s="180">
        <v>1605.02</v>
      </c>
      <c r="E317" s="181">
        <f t="shared" si="66"/>
        <v>2451.04</v>
      </c>
      <c r="F317" s="174">
        <v>250.02</v>
      </c>
      <c r="G317" s="174">
        <v>750.02</v>
      </c>
      <c r="H317" s="175">
        <f t="shared" si="64"/>
        <v>1000.04</v>
      </c>
      <c r="I317" s="182">
        <v>1070.02</v>
      </c>
      <c r="J317" s="182">
        <v>1605.02</v>
      </c>
      <c r="K317" s="199">
        <f t="shared" si="65"/>
        <v>2675.04</v>
      </c>
    </row>
    <row r="318" spans="1:11" ht="18.75">
      <c r="A318" s="186">
        <v>6</v>
      </c>
      <c r="B318" s="177" t="s">
        <v>493</v>
      </c>
      <c r="C318" s="180">
        <v>491.41</v>
      </c>
      <c r="D318" s="180"/>
      <c r="E318" s="181">
        <f t="shared" si="66"/>
        <v>491.41</v>
      </c>
      <c r="F318" s="174">
        <v>1000.03</v>
      </c>
      <c r="G318" s="174">
        <v>0</v>
      </c>
      <c r="H318" s="175">
        <f t="shared" si="64"/>
        <v>1000.03</v>
      </c>
      <c r="I318" s="182">
        <v>0.06</v>
      </c>
      <c r="J318" s="182"/>
      <c r="K318" s="199">
        <f t="shared" si="65"/>
        <v>0.06</v>
      </c>
    </row>
    <row r="319" spans="1:11" ht="18.75">
      <c r="A319" s="186">
        <v>7</v>
      </c>
      <c r="B319" s="177" t="s">
        <v>494</v>
      </c>
      <c r="C319" s="180">
        <v>820.04</v>
      </c>
      <c r="D319" s="180">
        <v>2500.04</v>
      </c>
      <c r="E319" s="181">
        <f t="shared" si="66"/>
        <v>3320.08</v>
      </c>
      <c r="F319" s="174">
        <v>10000.030000000001</v>
      </c>
      <c r="G319" s="174">
        <v>0</v>
      </c>
      <c r="H319" s="175">
        <f t="shared" si="64"/>
        <v>10000.030000000001</v>
      </c>
      <c r="I319" s="182">
        <v>13000.03</v>
      </c>
      <c r="J319" s="182"/>
      <c r="K319" s="199">
        <f t="shared" si="65"/>
        <v>13000.03</v>
      </c>
    </row>
    <row r="320" spans="1:11" ht="18.75">
      <c r="A320" s="186">
        <v>8</v>
      </c>
      <c r="B320" s="177" t="s">
        <v>495</v>
      </c>
      <c r="C320" s="180">
        <v>18600</v>
      </c>
      <c r="D320" s="180">
        <v>5400.01</v>
      </c>
      <c r="E320" s="181">
        <f t="shared" si="66"/>
        <v>24000.010000000002</v>
      </c>
      <c r="F320" s="174">
        <v>5000.03</v>
      </c>
      <c r="G320" s="174">
        <v>0</v>
      </c>
      <c r="H320" s="175">
        <f t="shared" si="64"/>
        <v>5000.03</v>
      </c>
      <c r="I320" s="182">
        <v>4500.03</v>
      </c>
      <c r="J320" s="182"/>
      <c r="K320" s="199">
        <f t="shared" si="65"/>
        <v>4500.03</v>
      </c>
    </row>
    <row r="321" spans="1:11" ht="18.75">
      <c r="A321" s="186">
        <v>9</v>
      </c>
      <c r="B321" s="177" t="s">
        <v>496</v>
      </c>
      <c r="C321" s="180">
        <v>420</v>
      </c>
      <c r="D321" s="180"/>
      <c r="E321" s="181">
        <f t="shared" si="66"/>
        <v>420</v>
      </c>
      <c r="F321" s="174">
        <v>466.41</v>
      </c>
      <c r="G321" s="174">
        <v>0</v>
      </c>
      <c r="H321" s="175">
        <f t="shared" si="64"/>
        <v>466.41</v>
      </c>
      <c r="I321" s="182">
        <v>459.24</v>
      </c>
      <c r="J321" s="182"/>
      <c r="K321" s="199">
        <f t="shared" si="65"/>
        <v>459.24</v>
      </c>
    </row>
    <row r="322" spans="1:11" ht="18.75">
      <c r="A322" s="186">
        <v>10</v>
      </c>
      <c r="B322" s="177" t="s">
        <v>497</v>
      </c>
      <c r="C322" s="180"/>
      <c r="D322" s="180"/>
      <c r="E322" s="180"/>
      <c r="F322" s="174">
        <v>125.02</v>
      </c>
      <c r="G322" s="174">
        <v>375.02</v>
      </c>
      <c r="H322" s="175">
        <f t="shared" si="64"/>
        <v>500.03999999999996</v>
      </c>
      <c r="I322" s="182">
        <v>176.6</v>
      </c>
      <c r="J322" s="182">
        <v>323.56</v>
      </c>
      <c r="K322" s="199">
        <f t="shared" si="65"/>
        <v>500.15999999999997</v>
      </c>
    </row>
    <row r="323" spans="1:11" ht="18.75">
      <c r="A323" s="186">
        <v>11</v>
      </c>
      <c r="B323" s="177" t="s">
        <v>2140</v>
      </c>
      <c r="C323" s="180"/>
      <c r="D323" s="180"/>
      <c r="E323" s="180"/>
      <c r="F323" s="174">
        <v>21600</v>
      </c>
      <c r="G323" s="174">
        <v>5400.01</v>
      </c>
      <c r="H323" s="175">
        <f t="shared" si="64"/>
        <v>27000.010000000002</v>
      </c>
      <c r="I323" s="182">
        <v>31000</v>
      </c>
      <c r="J323" s="182">
        <v>0.01</v>
      </c>
      <c r="K323" s="199">
        <f t="shared" si="65"/>
        <v>31000.01</v>
      </c>
    </row>
    <row r="324" spans="1:11" ht="18.75">
      <c r="A324" s="186">
        <v>12</v>
      </c>
      <c r="B324" s="177" t="s">
        <v>451</v>
      </c>
      <c r="C324" s="180"/>
      <c r="D324" s="180"/>
      <c r="E324" s="180"/>
      <c r="F324" s="174">
        <v>0.02</v>
      </c>
      <c r="G324" s="174">
        <v>0</v>
      </c>
      <c r="H324" s="175">
        <f t="shared" si="64"/>
        <v>0.02</v>
      </c>
      <c r="I324" s="182">
        <v>0.02</v>
      </c>
      <c r="J324" s="182"/>
      <c r="K324" s="199">
        <f t="shared" si="65"/>
        <v>0.02</v>
      </c>
    </row>
    <row r="325" spans="1:11" ht="18.75">
      <c r="A325" s="186">
        <v>13</v>
      </c>
      <c r="B325" s="177" t="s">
        <v>452</v>
      </c>
      <c r="C325" s="180"/>
      <c r="D325" s="180"/>
      <c r="E325" s="180"/>
      <c r="F325" s="174">
        <v>7.0000000000000007E-2</v>
      </c>
      <c r="G325" s="174">
        <v>0</v>
      </c>
      <c r="H325" s="175">
        <f t="shared" si="64"/>
        <v>7.0000000000000007E-2</v>
      </c>
      <c r="I325" s="182">
        <v>7.0000000000000007E-2</v>
      </c>
      <c r="J325" s="182"/>
      <c r="K325" s="199">
        <f t="shared" si="65"/>
        <v>7.0000000000000007E-2</v>
      </c>
    </row>
    <row r="326" spans="1:11" ht="18.75">
      <c r="A326" s="186">
        <v>14</v>
      </c>
      <c r="B326" s="177" t="s">
        <v>498</v>
      </c>
      <c r="C326" s="180"/>
      <c r="D326" s="180"/>
      <c r="E326" s="180"/>
      <c r="F326" s="174">
        <v>20.010000000000002</v>
      </c>
      <c r="G326" s="174">
        <v>0</v>
      </c>
      <c r="H326" s="175">
        <f t="shared" si="64"/>
        <v>20.010000000000002</v>
      </c>
      <c r="I326" s="182">
        <v>0.02</v>
      </c>
      <c r="J326" s="182"/>
      <c r="K326" s="199">
        <f t="shared" si="65"/>
        <v>0.02</v>
      </c>
    </row>
    <row r="327" spans="1:11" ht="18.75">
      <c r="A327" s="186"/>
      <c r="B327" s="179" t="s">
        <v>38</v>
      </c>
      <c r="C327" s="181">
        <f>SUM(C314:C326)</f>
        <v>60777.5</v>
      </c>
      <c r="D327" s="181">
        <f>SUM(D314:D326)</f>
        <v>53755.07</v>
      </c>
      <c r="E327" s="181">
        <f>SUM(E314:E326)</f>
        <v>114532.57</v>
      </c>
      <c r="F327" s="178">
        <f t="shared" ref="F327:K327" si="67">SUM(F313:F326)</f>
        <v>80471.7</v>
      </c>
      <c r="G327" s="178">
        <f t="shared" si="67"/>
        <v>50775.049999999996</v>
      </c>
      <c r="H327" s="175">
        <f t="shared" si="67"/>
        <v>131246.75</v>
      </c>
      <c r="I327" s="175">
        <f t="shared" si="67"/>
        <v>127114.18000000002</v>
      </c>
      <c r="J327" s="175">
        <f t="shared" si="67"/>
        <v>98528.59</v>
      </c>
      <c r="K327" s="175">
        <f t="shared" si="67"/>
        <v>225642.77</v>
      </c>
    </row>
    <row r="328" spans="1:11" s="208" customFormat="1" ht="18.75">
      <c r="A328" s="198">
        <v>10</v>
      </c>
      <c r="B328" s="179" t="s">
        <v>499</v>
      </c>
      <c r="C328" s="181"/>
      <c r="D328" s="181"/>
      <c r="E328" s="181"/>
      <c r="F328" s="178"/>
      <c r="G328" s="178"/>
      <c r="H328" s="175"/>
      <c r="I328" s="199"/>
      <c r="J328" s="199"/>
      <c r="K328" s="199"/>
    </row>
    <row r="329" spans="1:11" ht="18.75">
      <c r="A329" s="186">
        <v>1</v>
      </c>
      <c r="B329" s="177" t="s">
        <v>500</v>
      </c>
      <c r="C329" s="203">
        <v>158.88</v>
      </c>
      <c r="D329" s="203"/>
      <c r="E329" s="204">
        <f>SUM(C329:D329)</f>
        <v>158.88</v>
      </c>
      <c r="F329" s="174">
        <v>162.38</v>
      </c>
      <c r="G329" s="174">
        <v>0</v>
      </c>
      <c r="H329" s="175">
        <f t="shared" ref="H329:H337" si="68">SUM(F329:G329)</f>
        <v>162.38</v>
      </c>
      <c r="I329" s="182">
        <v>172.69</v>
      </c>
      <c r="J329" s="182"/>
      <c r="K329" s="199">
        <f>SUM(I329:J329)</f>
        <v>172.69</v>
      </c>
    </row>
    <row r="330" spans="1:11" ht="18.75">
      <c r="A330" s="186">
        <v>2</v>
      </c>
      <c r="B330" s="177" t="s">
        <v>1534</v>
      </c>
      <c r="C330" s="180"/>
      <c r="D330" s="180"/>
      <c r="E330" s="180"/>
      <c r="F330" s="174">
        <v>0</v>
      </c>
      <c r="G330" s="174">
        <v>0.06</v>
      </c>
      <c r="H330" s="175">
        <f t="shared" si="68"/>
        <v>0.06</v>
      </c>
      <c r="I330" s="182"/>
      <c r="J330" s="182">
        <v>0.06</v>
      </c>
      <c r="K330" s="199">
        <f t="shared" ref="K330:K337" si="69">SUM(I330:J330)</f>
        <v>0.06</v>
      </c>
    </row>
    <row r="331" spans="1:11" ht="18.75">
      <c r="A331" s="186">
        <v>3</v>
      </c>
      <c r="B331" s="177" t="s">
        <v>501</v>
      </c>
      <c r="C331" s="203">
        <v>5741.66</v>
      </c>
      <c r="D331" s="203"/>
      <c r="E331" s="204">
        <f t="shared" ref="E331:E337" si="70">SUM(C331:D331)</f>
        <v>5741.66</v>
      </c>
      <c r="F331" s="174">
        <v>5958.86</v>
      </c>
      <c r="G331" s="174">
        <v>0</v>
      </c>
      <c r="H331" s="175">
        <f t="shared" si="68"/>
        <v>5958.86</v>
      </c>
      <c r="I331" s="182">
        <v>6489.26</v>
      </c>
      <c r="J331" s="182"/>
      <c r="K331" s="199">
        <f t="shared" si="69"/>
        <v>6489.26</v>
      </c>
    </row>
    <row r="332" spans="1:11" s="208" customFormat="1" ht="18.75">
      <c r="A332" s="186">
        <v>4</v>
      </c>
      <c r="B332" s="177" t="s">
        <v>502</v>
      </c>
      <c r="C332" s="203">
        <v>2966.6</v>
      </c>
      <c r="D332" s="203"/>
      <c r="E332" s="204">
        <f t="shared" si="70"/>
        <v>2966.6</v>
      </c>
      <c r="F332" s="174">
        <v>1311.93</v>
      </c>
      <c r="G332" s="174">
        <v>0</v>
      </c>
      <c r="H332" s="175">
        <f t="shared" si="68"/>
        <v>1311.93</v>
      </c>
      <c r="I332" s="182">
        <v>860.01</v>
      </c>
      <c r="J332" s="182"/>
      <c r="K332" s="199">
        <f t="shared" si="69"/>
        <v>860.01</v>
      </c>
    </row>
    <row r="333" spans="1:11" ht="18.75">
      <c r="A333" s="186">
        <v>5</v>
      </c>
      <c r="B333" s="177" t="s">
        <v>1530</v>
      </c>
      <c r="C333" s="203">
        <v>275.89999999999998</v>
      </c>
      <c r="D333" s="203"/>
      <c r="E333" s="204">
        <f t="shared" si="70"/>
        <v>275.89999999999998</v>
      </c>
      <c r="F333" s="174">
        <v>257.89999999999998</v>
      </c>
      <c r="G333" s="174">
        <v>0</v>
      </c>
      <c r="H333" s="175">
        <f t="shared" si="68"/>
        <v>257.89999999999998</v>
      </c>
      <c r="I333" s="182">
        <v>232</v>
      </c>
      <c r="J333" s="182"/>
      <c r="K333" s="199">
        <f t="shared" si="69"/>
        <v>232</v>
      </c>
    </row>
    <row r="334" spans="1:11" ht="18.75">
      <c r="A334" s="186">
        <v>6</v>
      </c>
      <c r="B334" s="177" t="s">
        <v>503</v>
      </c>
      <c r="C334" s="203">
        <v>3020.11</v>
      </c>
      <c r="D334" s="203"/>
      <c r="E334" s="204">
        <f t="shared" si="70"/>
        <v>3020.11</v>
      </c>
      <c r="F334" s="174">
        <v>3188.6</v>
      </c>
      <c r="G334" s="174">
        <v>0</v>
      </c>
      <c r="H334" s="175">
        <f t="shared" si="68"/>
        <v>3188.6</v>
      </c>
      <c r="I334" s="182">
        <v>3111.11</v>
      </c>
      <c r="J334" s="182"/>
      <c r="K334" s="199">
        <f t="shared" si="69"/>
        <v>3111.11</v>
      </c>
    </row>
    <row r="335" spans="1:11" ht="18.75">
      <c r="A335" s="186">
        <v>7</v>
      </c>
      <c r="B335" s="177" t="s">
        <v>504</v>
      </c>
      <c r="C335" s="203">
        <v>1091.8599999999999</v>
      </c>
      <c r="D335" s="203"/>
      <c r="E335" s="204">
        <f t="shared" si="70"/>
        <v>1091.8599999999999</v>
      </c>
      <c r="F335" s="174">
        <v>1136.8499999999999</v>
      </c>
      <c r="G335" s="174">
        <v>0</v>
      </c>
      <c r="H335" s="175">
        <f t="shared" si="68"/>
        <v>1136.8499999999999</v>
      </c>
      <c r="I335" s="182">
        <v>1204.01</v>
      </c>
      <c r="J335" s="182"/>
      <c r="K335" s="199">
        <f t="shared" si="69"/>
        <v>1204.01</v>
      </c>
    </row>
    <row r="336" spans="1:11" ht="18.75">
      <c r="A336" s="186">
        <v>8</v>
      </c>
      <c r="B336" s="177" t="s">
        <v>505</v>
      </c>
      <c r="C336" s="203">
        <v>0.06</v>
      </c>
      <c r="D336" s="203">
        <v>0.06</v>
      </c>
      <c r="E336" s="204">
        <f t="shared" si="70"/>
        <v>0.12</v>
      </c>
      <c r="F336" s="174">
        <v>280.04000000000002</v>
      </c>
      <c r="G336" s="174">
        <v>420.04</v>
      </c>
      <c r="H336" s="175">
        <f t="shared" si="68"/>
        <v>700.08</v>
      </c>
      <c r="I336" s="182">
        <v>2280.04</v>
      </c>
      <c r="J336" s="182">
        <v>3420.04</v>
      </c>
      <c r="K336" s="199">
        <f t="shared" si="69"/>
        <v>5700.08</v>
      </c>
    </row>
    <row r="337" spans="1:11" ht="18.75">
      <c r="A337" s="186">
        <v>9</v>
      </c>
      <c r="B337" s="177" t="s">
        <v>506</v>
      </c>
      <c r="C337" s="203">
        <v>422.69</v>
      </c>
      <c r="D337" s="203">
        <v>1177.3900000000001</v>
      </c>
      <c r="E337" s="204">
        <f t="shared" si="70"/>
        <v>1600.0800000000002</v>
      </c>
      <c r="F337" s="174">
        <v>680.04</v>
      </c>
      <c r="G337" s="174">
        <v>1020.04</v>
      </c>
      <c r="H337" s="175">
        <f t="shared" si="68"/>
        <v>1700.08</v>
      </c>
      <c r="I337" s="182">
        <v>2120.04</v>
      </c>
      <c r="J337" s="182">
        <v>3180.04</v>
      </c>
      <c r="K337" s="199">
        <f t="shared" si="69"/>
        <v>5300.08</v>
      </c>
    </row>
    <row r="338" spans="1:11" ht="18.75">
      <c r="A338" s="186"/>
      <c r="B338" s="179" t="s">
        <v>39</v>
      </c>
      <c r="C338" s="204">
        <f t="shared" ref="C338:K338" si="71">SUM(C329:C337)</f>
        <v>13677.76</v>
      </c>
      <c r="D338" s="204">
        <f t="shared" si="71"/>
        <v>1177.45</v>
      </c>
      <c r="E338" s="204">
        <f t="shared" si="71"/>
        <v>14855.210000000001</v>
      </c>
      <c r="F338" s="178">
        <f t="shared" si="71"/>
        <v>12976.600000000002</v>
      </c>
      <c r="G338" s="178">
        <f t="shared" si="71"/>
        <v>1440.1399999999999</v>
      </c>
      <c r="H338" s="175">
        <f t="shared" si="71"/>
        <v>14416.74</v>
      </c>
      <c r="I338" s="175">
        <f t="shared" si="71"/>
        <v>16469.16</v>
      </c>
      <c r="J338" s="175">
        <f t="shared" si="71"/>
        <v>6600.1399999999994</v>
      </c>
      <c r="K338" s="175">
        <f t="shared" si="71"/>
        <v>23069.300000000003</v>
      </c>
    </row>
    <row r="339" spans="1:11" s="208" customFormat="1" ht="18.75">
      <c r="A339" s="198">
        <v>11</v>
      </c>
      <c r="B339" s="179" t="s">
        <v>507</v>
      </c>
      <c r="C339" s="181"/>
      <c r="D339" s="181"/>
      <c r="E339" s="181"/>
      <c r="F339" s="178"/>
      <c r="G339" s="178"/>
      <c r="H339" s="175"/>
      <c r="I339" s="199"/>
      <c r="J339" s="199"/>
      <c r="K339" s="199"/>
    </row>
    <row r="340" spans="1:11" ht="18.75">
      <c r="A340" s="186">
        <v>1</v>
      </c>
      <c r="B340" s="177" t="s">
        <v>1531</v>
      </c>
      <c r="C340" s="203">
        <v>1443.98</v>
      </c>
      <c r="D340" s="210"/>
      <c r="E340" s="204">
        <f>SUM(C340:D340)</f>
        <v>1443.98</v>
      </c>
      <c r="F340" s="174">
        <v>1741.1</v>
      </c>
      <c r="G340" s="174">
        <v>0</v>
      </c>
      <c r="H340" s="175">
        <f t="shared" ref="H340:H357" si="72">SUM(F340:G340)</f>
        <v>1741.1</v>
      </c>
      <c r="I340" s="182">
        <v>2057.61</v>
      </c>
      <c r="J340" s="182"/>
      <c r="K340" s="199">
        <f t="shared" ref="K340:K357" si="73">SUM(I340:J340)</f>
        <v>2057.61</v>
      </c>
    </row>
    <row r="341" spans="1:11" ht="18.75">
      <c r="A341" s="186">
        <v>2</v>
      </c>
      <c r="B341" s="177" t="s">
        <v>463</v>
      </c>
      <c r="C341" s="180"/>
      <c r="D341" s="180"/>
      <c r="E341" s="180"/>
      <c r="F341" s="174">
        <v>0</v>
      </c>
      <c r="G341" s="174">
        <v>0.06</v>
      </c>
      <c r="H341" s="175">
        <f t="shared" si="72"/>
        <v>0.06</v>
      </c>
      <c r="I341" s="182"/>
      <c r="J341" s="182">
        <v>0.06</v>
      </c>
      <c r="K341" s="199">
        <f t="shared" si="73"/>
        <v>0.06</v>
      </c>
    </row>
    <row r="342" spans="1:11" ht="18.75">
      <c r="A342" s="186">
        <v>3</v>
      </c>
      <c r="B342" s="177" t="s">
        <v>508</v>
      </c>
      <c r="C342" s="203">
        <v>287</v>
      </c>
      <c r="D342" s="210"/>
      <c r="E342" s="204">
        <f>SUM(C342:D342)</f>
        <v>287</v>
      </c>
      <c r="F342" s="174">
        <v>266.81</v>
      </c>
      <c r="G342" s="174">
        <v>0</v>
      </c>
      <c r="H342" s="175">
        <f t="shared" si="72"/>
        <v>266.81</v>
      </c>
      <c r="I342" s="182">
        <v>271.72000000000003</v>
      </c>
      <c r="J342" s="182"/>
      <c r="K342" s="199">
        <f t="shared" si="73"/>
        <v>271.72000000000003</v>
      </c>
    </row>
    <row r="343" spans="1:11" ht="18.75">
      <c r="A343" s="186">
        <v>4</v>
      </c>
      <c r="B343" s="177" t="s">
        <v>509</v>
      </c>
      <c r="C343" s="180"/>
      <c r="D343" s="180"/>
      <c r="E343" s="180"/>
      <c r="F343" s="174">
        <v>2000.03</v>
      </c>
      <c r="G343" s="174">
        <v>0</v>
      </c>
      <c r="H343" s="175">
        <f t="shared" si="72"/>
        <v>2000.03</v>
      </c>
      <c r="I343" s="182">
        <v>2000.03</v>
      </c>
      <c r="J343" s="182"/>
      <c r="K343" s="199">
        <f t="shared" si="73"/>
        <v>2000.03</v>
      </c>
    </row>
    <row r="344" spans="1:11" ht="18.75">
      <c r="A344" s="186">
        <v>5</v>
      </c>
      <c r="B344" s="177" t="s">
        <v>510</v>
      </c>
      <c r="C344" s="203">
        <v>8155.03</v>
      </c>
      <c r="D344" s="203"/>
      <c r="E344" s="204">
        <f t="shared" ref="E344:E356" si="74">SUM(C344:D344)</f>
        <v>8155.03</v>
      </c>
      <c r="F344" s="174">
        <v>8438.69</v>
      </c>
      <c r="G344" s="174">
        <v>0</v>
      </c>
      <c r="H344" s="175">
        <f t="shared" si="72"/>
        <v>8438.69</v>
      </c>
      <c r="I344" s="182">
        <v>10823.49</v>
      </c>
      <c r="J344" s="182"/>
      <c r="K344" s="199">
        <f t="shared" si="73"/>
        <v>10823.49</v>
      </c>
    </row>
    <row r="345" spans="1:11" ht="18.75">
      <c r="A345" s="186">
        <v>6</v>
      </c>
      <c r="B345" s="177" t="s">
        <v>511</v>
      </c>
      <c r="C345" s="203">
        <v>1720.42</v>
      </c>
      <c r="D345" s="203"/>
      <c r="E345" s="204">
        <f t="shared" si="74"/>
        <v>1720.42</v>
      </c>
      <c r="F345" s="174">
        <v>800.01</v>
      </c>
      <c r="G345" s="174">
        <v>0</v>
      </c>
      <c r="H345" s="175">
        <f t="shared" si="72"/>
        <v>800.01</v>
      </c>
      <c r="I345" s="182">
        <v>2796.41</v>
      </c>
      <c r="J345" s="182"/>
      <c r="K345" s="199">
        <f t="shared" si="73"/>
        <v>2796.41</v>
      </c>
    </row>
    <row r="346" spans="1:11" ht="18.75">
      <c r="A346" s="186">
        <v>7</v>
      </c>
      <c r="B346" s="177" t="s">
        <v>512</v>
      </c>
      <c r="C346" s="203">
        <v>4608.45</v>
      </c>
      <c r="D346" s="203">
        <v>50.01</v>
      </c>
      <c r="E346" s="204">
        <f t="shared" si="74"/>
        <v>4658.46</v>
      </c>
      <c r="F346" s="174">
        <v>2184.64</v>
      </c>
      <c r="G346" s="174">
        <v>0.02</v>
      </c>
      <c r="H346" s="175">
        <f t="shared" si="72"/>
        <v>2184.66</v>
      </c>
      <c r="I346" s="182">
        <v>3051.05</v>
      </c>
      <c r="J346" s="182">
        <v>0.02</v>
      </c>
      <c r="K346" s="199">
        <f t="shared" si="73"/>
        <v>3051.07</v>
      </c>
    </row>
    <row r="347" spans="1:11" ht="18.75">
      <c r="A347" s="186">
        <v>8</v>
      </c>
      <c r="B347" s="177" t="s">
        <v>513</v>
      </c>
      <c r="C347" s="203">
        <v>23.63</v>
      </c>
      <c r="D347" s="203"/>
      <c r="E347" s="204">
        <f t="shared" si="74"/>
        <v>23.63</v>
      </c>
      <c r="F347" s="174">
        <v>19.37</v>
      </c>
      <c r="G347" s="174">
        <v>0</v>
      </c>
      <c r="H347" s="175">
        <f t="shared" si="72"/>
        <v>19.37</v>
      </c>
      <c r="I347" s="182">
        <v>43.51</v>
      </c>
      <c r="J347" s="182"/>
      <c r="K347" s="199">
        <f t="shared" si="73"/>
        <v>43.51</v>
      </c>
    </row>
    <row r="348" spans="1:11" s="208" customFormat="1" ht="18.75">
      <c r="A348" s="186">
        <v>9</v>
      </c>
      <c r="B348" s="177" t="s">
        <v>514</v>
      </c>
      <c r="C348" s="203">
        <v>276.74</v>
      </c>
      <c r="D348" s="203"/>
      <c r="E348" s="204">
        <f t="shared" si="74"/>
        <v>276.74</v>
      </c>
      <c r="F348" s="174">
        <v>282.44</v>
      </c>
      <c r="G348" s="174">
        <v>0</v>
      </c>
      <c r="H348" s="175">
        <f t="shared" si="72"/>
        <v>282.44</v>
      </c>
      <c r="I348" s="182">
        <v>304.69</v>
      </c>
      <c r="J348" s="199"/>
      <c r="K348" s="199">
        <f t="shared" si="73"/>
        <v>304.69</v>
      </c>
    </row>
    <row r="349" spans="1:11" ht="18.75">
      <c r="A349" s="186">
        <v>10</v>
      </c>
      <c r="B349" s="177" t="s">
        <v>515</v>
      </c>
      <c r="C349" s="203">
        <v>87.68</v>
      </c>
      <c r="D349" s="203"/>
      <c r="E349" s="204">
        <f t="shared" si="74"/>
        <v>87.68</v>
      </c>
      <c r="F349" s="174">
        <v>120.35</v>
      </c>
      <c r="G349" s="174">
        <v>0</v>
      </c>
      <c r="H349" s="175">
        <f t="shared" si="72"/>
        <v>120.35</v>
      </c>
      <c r="I349" s="182">
        <v>141.41</v>
      </c>
      <c r="J349" s="182"/>
      <c r="K349" s="199">
        <f t="shared" si="73"/>
        <v>141.41</v>
      </c>
    </row>
    <row r="350" spans="1:11" ht="18.75">
      <c r="A350" s="186">
        <v>11</v>
      </c>
      <c r="B350" s="177" t="s">
        <v>516</v>
      </c>
      <c r="C350" s="203">
        <v>1555.31</v>
      </c>
      <c r="D350" s="203"/>
      <c r="E350" s="204">
        <f t="shared" si="74"/>
        <v>1555.31</v>
      </c>
      <c r="F350" s="174">
        <v>1740.31</v>
      </c>
      <c r="G350" s="174">
        <v>0</v>
      </c>
      <c r="H350" s="175">
        <f t="shared" si="72"/>
        <v>1740.31</v>
      </c>
      <c r="I350" s="182">
        <v>1990.31</v>
      </c>
      <c r="J350" s="182"/>
      <c r="K350" s="199">
        <f t="shared" si="73"/>
        <v>1990.31</v>
      </c>
    </row>
    <row r="351" spans="1:11" ht="18.75">
      <c r="A351" s="186">
        <v>12</v>
      </c>
      <c r="B351" s="177" t="s">
        <v>517</v>
      </c>
      <c r="C351" s="203">
        <v>432.05</v>
      </c>
      <c r="D351" s="203">
        <v>148.04</v>
      </c>
      <c r="E351" s="204">
        <f t="shared" si="74"/>
        <v>580.09</v>
      </c>
      <c r="F351" s="174">
        <v>1200</v>
      </c>
      <c r="G351" s="174">
        <v>2000</v>
      </c>
      <c r="H351" s="175">
        <f t="shared" si="72"/>
        <v>3200</v>
      </c>
      <c r="I351" s="182">
        <v>2488</v>
      </c>
      <c r="J351" s="182">
        <v>3700</v>
      </c>
      <c r="K351" s="199">
        <f t="shared" si="73"/>
        <v>6188</v>
      </c>
    </row>
    <row r="352" spans="1:11" ht="18.75">
      <c r="A352" s="186">
        <v>13</v>
      </c>
      <c r="B352" s="177" t="s">
        <v>518</v>
      </c>
      <c r="C352" s="203">
        <v>301.35000000000002</v>
      </c>
      <c r="D352" s="203"/>
      <c r="E352" s="204">
        <f t="shared" si="74"/>
        <v>301.35000000000002</v>
      </c>
      <c r="F352" s="174">
        <v>1000.03</v>
      </c>
      <c r="G352" s="174">
        <v>0</v>
      </c>
      <c r="H352" s="175">
        <f t="shared" si="72"/>
        <v>1000.03</v>
      </c>
      <c r="I352" s="182">
        <v>1000.03</v>
      </c>
      <c r="J352" s="182"/>
      <c r="K352" s="199">
        <f t="shared" si="73"/>
        <v>1000.03</v>
      </c>
    </row>
    <row r="353" spans="1:11" ht="18.75">
      <c r="A353" s="186">
        <v>14</v>
      </c>
      <c r="B353" s="177" t="s">
        <v>519</v>
      </c>
      <c r="C353" s="203">
        <v>2452.6999999999998</v>
      </c>
      <c r="D353" s="203"/>
      <c r="E353" s="204">
        <f t="shared" si="74"/>
        <v>2452.6999999999998</v>
      </c>
      <c r="F353" s="174">
        <v>336.95</v>
      </c>
      <c r="G353" s="174">
        <v>0</v>
      </c>
      <c r="H353" s="175">
        <f t="shared" si="72"/>
        <v>336.95</v>
      </c>
      <c r="I353" s="182">
        <v>390.49</v>
      </c>
      <c r="J353" s="182"/>
      <c r="K353" s="199">
        <f t="shared" si="73"/>
        <v>390.49</v>
      </c>
    </row>
    <row r="354" spans="1:11" ht="18.75">
      <c r="A354" s="186">
        <v>15</v>
      </c>
      <c r="B354" s="177" t="s">
        <v>520</v>
      </c>
      <c r="C354" s="203">
        <v>15</v>
      </c>
      <c r="D354" s="203"/>
      <c r="E354" s="204">
        <f t="shared" si="74"/>
        <v>15</v>
      </c>
      <c r="F354" s="174">
        <v>3203.57</v>
      </c>
      <c r="G354" s="174">
        <v>0</v>
      </c>
      <c r="H354" s="175">
        <f t="shared" si="72"/>
        <v>3203.57</v>
      </c>
      <c r="I354" s="182">
        <v>3533.26</v>
      </c>
      <c r="J354" s="182"/>
      <c r="K354" s="199">
        <f t="shared" si="73"/>
        <v>3533.26</v>
      </c>
    </row>
    <row r="355" spans="1:11" ht="18.75">
      <c r="A355" s="186">
        <v>16</v>
      </c>
      <c r="B355" s="177" t="s">
        <v>521</v>
      </c>
      <c r="C355" s="203">
        <v>1293.97</v>
      </c>
      <c r="D355" s="203"/>
      <c r="E355" s="204">
        <f t="shared" si="74"/>
        <v>1293.97</v>
      </c>
      <c r="F355" s="174">
        <v>15</v>
      </c>
      <c r="G355" s="174">
        <v>0</v>
      </c>
      <c r="H355" s="175">
        <f t="shared" si="72"/>
        <v>15</v>
      </c>
      <c r="I355" s="182">
        <v>15</v>
      </c>
      <c r="J355" s="182"/>
      <c r="K355" s="199">
        <f t="shared" si="73"/>
        <v>15</v>
      </c>
    </row>
    <row r="356" spans="1:11" ht="18.75">
      <c r="A356" s="186">
        <v>17</v>
      </c>
      <c r="B356" s="177" t="s">
        <v>522</v>
      </c>
      <c r="C356" s="203">
        <v>96.22</v>
      </c>
      <c r="D356" s="203"/>
      <c r="E356" s="204">
        <f t="shared" si="74"/>
        <v>96.22</v>
      </c>
      <c r="F356" s="174">
        <v>1460.76</v>
      </c>
      <c r="G356" s="174">
        <v>0</v>
      </c>
      <c r="H356" s="175">
        <f t="shared" si="72"/>
        <v>1460.76</v>
      </c>
      <c r="I356" s="182">
        <v>1516.66</v>
      </c>
      <c r="J356" s="182"/>
      <c r="K356" s="199">
        <f t="shared" si="73"/>
        <v>1516.66</v>
      </c>
    </row>
    <row r="357" spans="1:11" ht="18.75">
      <c r="A357" s="186">
        <v>18</v>
      </c>
      <c r="B357" s="177" t="s">
        <v>523</v>
      </c>
      <c r="C357" s="180"/>
      <c r="D357" s="180"/>
      <c r="E357" s="180"/>
      <c r="F357" s="174">
        <v>119.2</v>
      </c>
      <c r="G357" s="174">
        <v>0</v>
      </c>
      <c r="H357" s="175">
        <f t="shared" si="72"/>
        <v>119.2</v>
      </c>
      <c r="I357" s="182">
        <v>153.01</v>
      </c>
      <c r="J357" s="182"/>
      <c r="K357" s="199">
        <f t="shared" si="73"/>
        <v>153.01</v>
      </c>
    </row>
    <row r="358" spans="1:11" ht="18.75">
      <c r="A358" s="186"/>
      <c r="B358" s="179" t="s">
        <v>40</v>
      </c>
      <c r="C358" s="204">
        <f t="shared" ref="C358:K358" si="75">SUM(C340:C357)</f>
        <v>22749.530000000002</v>
      </c>
      <c r="D358" s="204">
        <f t="shared" si="75"/>
        <v>198.04999999999998</v>
      </c>
      <c r="E358" s="204">
        <f t="shared" si="75"/>
        <v>22947.58</v>
      </c>
      <c r="F358" s="178">
        <f t="shared" si="75"/>
        <v>24929.260000000002</v>
      </c>
      <c r="G358" s="178">
        <f t="shared" si="75"/>
        <v>2000.08</v>
      </c>
      <c r="H358" s="175">
        <f t="shared" si="75"/>
        <v>26929.34</v>
      </c>
      <c r="I358" s="175">
        <f t="shared" si="75"/>
        <v>32576.679999999993</v>
      </c>
      <c r="J358" s="175">
        <f t="shared" si="75"/>
        <v>3700.08</v>
      </c>
      <c r="K358" s="175">
        <f t="shared" si="75"/>
        <v>36276.76</v>
      </c>
    </row>
    <row r="359" spans="1:11" s="208" customFormat="1" ht="18.75">
      <c r="A359" s="198">
        <v>12</v>
      </c>
      <c r="B359" s="179" t="s">
        <v>524</v>
      </c>
      <c r="C359" s="181"/>
      <c r="D359" s="181"/>
      <c r="E359" s="181"/>
      <c r="F359" s="178"/>
      <c r="G359" s="178"/>
      <c r="H359" s="175"/>
      <c r="I359" s="199"/>
      <c r="J359" s="199"/>
      <c r="K359" s="199"/>
    </row>
    <row r="360" spans="1:11" ht="18.75">
      <c r="A360" s="186">
        <v>1</v>
      </c>
      <c r="B360" s="177" t="s">
        <v>455</v>
      </c>
      <c r="C360" s="180"/>
      <c r="D360" s="180"/>
      <c r="E360" s="180"/>
      <c r="F360" s="174">
        <v>0.04</v>
      </c>
      <c r="G360" s="174">
        <v>0</v>
      </c>
      <c r="H360" s="175">
        <f>SUM(F360:G360)</f>
        <v>0.04</v>
      </c>
      <c r="I360" s="182">
        <v>0.02</v>
      </c>
      <c r="J360" s="182"/>
      <c r="K360" s="199">
        <f>SUM(I360:J360)</f>
        <v>0.02</v>
      </c>
    </row>
    <row r="361" spans="1:11" ht="18.75">
      <c r="A361" s="186">
        <v>2</v>
      </c>
      <c r="B361" s="177" t="s">
        <v>525</v>
      </c>
      <c r="C361" s="180"/>
      <c r="D361" s="180"/>
      <c r="E361" s="180"/>
      <c r="F361" s="174">
        <v>0.14000000000000001</v>
      </c>
      <c r="G361" s="174">
        <v>0</v>
      </c>
      <c r="H361" s="175">
        <f>SUM(F361:G361)</f>
        <v>0.14000000000000001</v>
      </c>
      <c r="I361" s="182">
        <v>0.06</v>
      </c>
      <c r="J361" s="182"/>
      <c r="K361" s="199">
        <f>SUM(I361:J361)</f>
        <v>0.06</v>
      </c>
    </row>
    <row r="362" spans="1:11" s="208" customFormat="1" ht="18.75">
      <c r="A362" s="198"/>
      <c r="B362" s="179" t="s">
        <v>41</v>
      </c>
      <c r="C362" s="181"/>
      <c r="D362" s="181"/>
      <c r="E362" s="181"/>
      <c r="F362" s="178">
        <f>SUM(F360:F361)</f>
        <v>0.18000000000000002</v>
      </c>
      <c r="G362" s="178">
        <f>SUM(G360:G361)</f>
        <v>0</v>
      </c>
      <c r="H362" s="175">
        <f>SUM(H360:H361)</f>
        <v>0.18000000000000002</v>
      </c>
      <c r="I362" s="199">
        <f>SUM(I360:I361)</f>
        <v>0.08</v>
      </c>
      <c r="J362" s="199"/>
      <c r="K362" s="199">
        <f>SUM(I362:J362)</f>
        <v>0.08</v>
      </c>
    </row>
    <row r="363" spans="1:11" s="208" customFormat="1" ht="18.75">
      <c r="A363" s="198">
        <v>13</v>
      </c>
      <c r="B363" s="179" t="s">
        <v>526</v>
      </c>
      <c r="C363" s="181"/>
      <c r="D363" s="181"/>
      <c r="E363" s="181"/>
      <c r="F363" s="178"/>
      <c r="G363" s="178"/>
      <c r="H363" s="175"/>
      <c r="I363" s="199"/>
      <c r="J363" s="199"/>
      <c r="K363" s="199"/>
    </row>
    <row r="364" spans="1:11" ht="18.75">
      <c r="A364" s="186"/>
      <c r="B364" s="177" t="s">
        <v>2091</v>
      </c>
      <c r="C364" s="203">
        <v>120</v>
      </c>
      <c r="D364" s="203">
        <v>180</v>
      </c>
      <c r="E364" s="204">
        <f>SUM(C364:D364)</f>
        <v>300</v>
      </c>
      <c r="F364" s="174">
        <v>100</v>
      </c>
      <c r="G364" s="174">
        <v>150</v>
      </c>
      <c r="H364" s="175">
        <f>SUM(F364:G364)</f>
        <v>250</v>
      </c>
      <c r="I364" s="182">
        <v>58</v>
      </c>
      <c r="J364" s="182">
        <v>116</v>
      </c>
      <c r="K364" s="199">
        <f>SUM(I364:J364)</f>
        <v>174</v>
      </c>
    </row>
    <row r="365" spans="1:11" ht="18.75">
      <c r="A365" s="186"/>
      <c r="B365" s="177" t="s">
        <v>42</v>
      </c>
      <c r="C365" s="203">
        <v>1999</v>
      </c>
      <c r="D365" s="203">
        <v>3935</v>
      </c>
      <c r="E365" s="204">
        <f>SUM(C365:D365)</f>
        <v>5934</v>
      </c>
      <c r="F365" s="174">
        <v>2430</v>
      </c>
      <c r="G365" s="174">
        <v>4200</v>
      </c>
      <c r="H365" s="175">
        <f>SUM(F365:G365)</f>
        <v>6630</v>
      </c>
      <c r="I365" s="182">
        <v>2800</v>
      </c>
      <c r="J365" s="182">
        <v>4200</v>
      </c>
      <c r="K365" s="199">
        <f>SUM(I365:J365)</f>
        <v>7000</v>
      </c>
    </row>
    <row r="366" spans="1:11" ht="18.75">
      <c r="A366" s="186"/>
      <c r="B366" s="179" t="s">
        <v>43</v>
      </c>
      <c r="C366" s="204">
        <f>SUM(C364:C365)</f>
        <v>2119</v>
      </c>
      <c r="D366" s="204">
        <f>SUM(D364:D365)</f>
        <v>4115</v>
      </c>
      <c r="E366" s="204">
        <f>SUM(C366:D366)</f>
        <v>6234</v>
      </c>
      <c r="F366" s="178">
        <f>SUM(F364:F365)</f>
        <v>2530</v>
      </c>
      <c r="G366" s="178">
        <f>SUM(G364:G365)</f>
        <v>4350</v>
      </c>
      <c r="H366" s="175">
        <f>SUM(H364:H365)</f>
        <v>6880</v>
      </c>
      <c r="I366" s="199">
        <f>SUM(I364:I365)</f>
        <v>2858</v>
      </c>
      <c r="J366" s="199">
        <f>SUM(J364:J365)</f>
        <v>4316</v>
      </c>
      <c r="K366" s="199">
        <f>SUM(I366:J366)</f>
        <v>7174</v>
      </c>
    </row>
    <row r="367" spans="1:11" s="208" customFormat="1" ht="18.75">
      <c r="A367" s="198">
        <v>14</v>
      </c>
      <c r="B367" s="179" t="s">
        <v>527</v>
      </c>
      <c r="C367" s="181"/>
      <c r="D367" s="181"/>
      <c r="E367" s="181"/>
      <c r="F367" s="178"/>
      <c r="G367" s="178"/>
      <c r="H367" s="175"/>
      <c r="I367" s="199"/>
      <c r="J367" s="199"/>
      <c r="K367" s="199"/>
    </row>
    <row r="368" spans="1:11" ht="18.75">
      <c r="A368" s="186">
        <v>1</v>
      </c>
      <c r="B368" s="177" t="s">
        <v>528</v>
      </c>
      <c r="C368" s="180"/>
      <c r="D368" s="180"/>
      <c r="E368" s="180"/>
      <c r="F368" s="174">
        <v>7</v>
      </c>
      <c r="G368" s="174">
        <v>0</v>
      </c>
      <c r="H368" s="175">
        <f>SUM(F368:G368)</f>
        <v>7</v>
      </c>
      <c r="I368" s="182">
        <v>7</v>
      </c>
      <c r="J368" s="182">
        <v>0</v>
      </c>
      <c r="K368" s="199">
        <f t="shared" ref="K368:K373" si="76">SUM(I368:J368)</f>
        <v>7</v>
      </c>
    </row>
    <row r="369" spans="1:11" ht="18.75">
      <c r="A369" s="186">
        <v>2</v>
      </c>
      <c r="B369" s="177" t="s">
        <v>529</v>
      </c>
      <c r="C369" s="203">
        <v>3.5</v>
      </c>
      <c r="D369" s="203"/>
      <c r="E369" s="204">
        <f>SUM(C369:D369)</f>
        <v>3.5</v>
      </c>
      <c r="F369" s="174">
        <v>0.02</v>
      </c>
      <c r="G369" s="174">
        <v>0</v>
      </c>
      <c r="H369" s="175">
        <f>SUM(F369:G369)</f>
        <v>0.02</v>
      </c>
      <c r="I369" s="182">
        <v>0.02</v>
      </c>
      <c r="J369" s="182"/>
      <c r="K369" s="199">
        <f t="shared" si="76"/>
        <v>0.02</v>
      </c>
    </row>
    <row r="370" spans="1:11" ht="18.75">
      <c r="A370" s="186">
        <v>3</v>
      </c>
      <c r="B370" s="177" t="s">
        <v>530</v>
      </c>
      <c r="C370" s="203">
        <v>2</v>
      </c>
      <c r="D370" s="203"/>
      <c r="E370" s="204">
        <f>SUM(C370:D370)</f>
        <v>2</v>
      </c>
      <c r="F370" s="174">
        <v>0.01</v>
      </c>
      <c r="G370" s="174">
        <v>0</v>
      </c>
      <c r="H370" s="175">
        <f>SUM(F370:G370)</f>
        <v>0.01</v>
      </c>
      <c r="I370" s="182">
        <v>0.01</v>
      </c>
      <c r="J370" s="182"/>
      <c r="K370" s="199">
        <f t="shared" si="76"/>
        <v>0.01</v>
      </c>
    </row>
    <row r="371" spans="1:11" ht="18.75">
      <c r="A371" s="186">
        <v>4</v>
      </c>
      <c r="B371" s="206" t="s">
        <v>531</v>
      </c>
      <c r="C371" s="203">
        <v>1300</v>
      </c>
      <c r="D371" s="203"/>
      <c r="E371" s="204">
        <f>SUM(C371:D371)</f>
        <v>1300</v>
      </c>
      <c r="F371" s="174">
        <v>1800</v>
      </c>
      <c r="G371" s="174">
        <v>0</v>
      </c>
      <c r="H371" s="175">
        <f>SUM(F371:G371)</f>
        <v>1800</v>
      </c>
      <c r="I371" s="182">
        <v>2600</v>
      </c>
      <c r="J371" s="182"/>
      <c r="K371" s="199">
        <f t="shared" si="76"/>
        <v>2600</v>
      </c>
    </row>
    <row r="372" spans="1:11" ht="18.75">
      <c r="A372" s="186">
        <v>5</v>
      </c>
      <c r="B372" s="206" t="s">
        <v>532</v>
      </c>
      <c r="C372" s="203">
        <v>2.5</v>
      </c>
      <c r="D372" s="203"/>
      <c r="E372" s="204">
        <f>SUM(C372:D372)</f>
        <v>2.5</v>
      </c>
      <c r="F372" s="174">
        <v>2.5</v>
      </c>
      <c r="G372" s="174">
        <v>0</v>
      </c>
      <c r="H372" s="175">
        <f>SUM(F372:G372)</f>
        <v>2.5</v>
      </c>
      <c r="I372" s="182">
        <v>6</v>
      </c>
      <c r="J372" s="182"/>
      <c r="K372" s="199">
        <f t="shared" si="76"/>
        <v>6</v>
      </c>
    </row>
    <row r="373" spans="1:11" ht="18.75">
      <c r="A373" s="186"/>
      <c r="B373" s="179" t="s">
        <v>10</v>
      </c>
      <c r="C373" s="204">
        <f>SUM(C369:C372)</f>
        <v>1308</v>
      </c>
      <c r="D373" s="204"/>
      <c r="E373" s="204">
        <f>SUM(C373:D373)</f>
        <v>1308</v>
      </c>
      <c r="F373" s="178">
        <f>SUM(F368:F372)</f>
        <v>1809.53</v>
      </c>
      <c r="G373" s="178">
        <f>SUM(G368:G372)</f>
        <v>0</v>
      </c>
      <c r="H373" s="175">
        <f>SUM(H368:H372)</f>
        <v>1809.53</v>
      </c>
      <c r="I373" s="199">
        <f>SUM(I368:I372)</f>
        <v>2613.0300000000002</v>
      </c>
      <c r="J373" s="199">
        <f>SUM(J368:J372)</f>
        <v>0</v>
      </c>
      <c r="K373" s="199">
        <f t="shared" si="76"/>
        <v>2613.0300000000002</v>
      </c>
    </row>
    <row r="374" spans="1:11" s="208" customFormat="1" ht="18.75">
      <c r="A374" s="198">
        <v>15</v>
      </c>
      <c r="B374" s="179" t="s">
        <v>533</v>
      </c>
      <c r="C374" s="181"/>
      <c r="D374" s="181"/>
      <c r="E374" s="181"/>
      <c r="F374" s="178"/>
      <c r="G374" s="178"/>
      <c r="H374" s="175"/>
      <c r="I374" s="199"/>
      <c r="J374" s="199"/>
      <c r="K374" s="199"/>
    </row>
    <row r="375" spans="1:11" ht="18.75">
      <c r="A375" s="186">
        <v>1</v>
      </c>
      <c r="B375" s="177" t="s">
        <v>535</v>
      </c>
      <c r="C375" s="180">
        <v>470.28</v>
      </c>
      <c r="D375" s="180"/>
      <c r="E375" s="181">
        <f>SUM(C375:D375)</f>
        <v>470.28</v>
      </c>
      <c r="F375" s="174">
        <v>294.61</v>
      </c>
      <c r="G375" s="174">
        <v>0</v>
      </c>
      <c r="H375" s="175">
        <f>SUM(F375:G375)</f>
        <v>294.61</v>
      </c>
      <c r="I375" s="182">
        <v>445.14</v>
      </c>
      <c r="J375" s="182"/>
      <c r="K375" s="199">
        <f>SUM(I375:J375)</f>
        <v>445.14</v>
      </c>
    </row>
    <row r="376" spans="1:11" ht="18.75">
      <c r="A376" s="186"/>
      <c r="B376" s="179" t="s">
        <v>1535</v>
      </c>
      <c r="C376" s="181">
        <f>SUM(C375)</f>
        <v>470.28</v>
      </c>
      <c r="D376" s="181"/>
      <c r="E376" s="181">
        <f>SUM(C376:D376)</f>
        <v>470.28</v>
      </c>
      <c r="F376" s="178">
        <f>SUM(F375)</f>
        <v>294.61</v>
      </c>
      <c r="G376" s="178">
        <f>SUM(G375)</f>
        <v>0</v>
      </c>
      <c r="H376" s="175">
        <f>SUM(F376:G376)</f>
        <v>294.61</v>
      </c>
      <c r="I376" s="199">
        <f>SUM(I375)</f>
        <v>445.14</v>
      </c>
      <c r="J376" s="182"/>
      <c r="K376" s="199">
        <f>SUM(I376:J376)</f>
        <v>445.14</v>
      </c>
    </row>
    <row r="377" spans="1:11" s="208" customFormat="1" ht="18.75">
      <c r="A377" s="198">
        <v>16</v>
      </c>
      <c r="B377" s="179" t="s">
        <v>534</v>
      </c>
      <c r="C377" s="181"/>
      <c r="D377" s="181"/>
      <c r="E377" s="181"/>
      <c r="F377" s="178"/>
      <c r="G377" s="178"/>
      <c r="H377" s="175"/>
      <c r="I377" s="199"/>
      <c r="J377" s="199"/>
      <c r="K377" s="199"/>
    </row>
    <row r="378" spans="1:11" ht="18.75">
      <c r="A378" s="186">
        <v>1</v>
      </c>
      <c r="B378" s="177" t="s">
        <v>536</v>
      </c>
      <c r="C378" s="180"/>
      <c r="D378" s="180"/>
      <c r="E378" s="180"/>
      <c r="F378" s="174">
        <v>0</v>
      </c>
      <c r="G378" s="174">
        <v>0.9</v>
      </c>
      <c r="H378" s="175">
        <f>SUM(F378:G378)</f>
        <v>0.9</v>
      </c>
      <c r="I378" s="182"/>
      <c r="J378" s="182"/>
      <c r="K378" s="199">
        <f>SUM(I378:J378)</f>
        <v>0</v>
      </c>
    </row>
    <row r="379" spans="1:11" s="208" customFormat="1" ht="18.75">
      <c r="A379" s="198"/>
      <c r="B379" s="179" t="s">
        <v>11</v>
      </c>
      <c r="C379" s="181"/>
      <c r="D379" s="181"/>
      <c r="E379" s="181"/>
      <c r="F379" s="178">
        <f>SUM(F378)</f>
        <v>0</v>
      </c>
      <c r="G379" s="178">
        <f>SUM(G378)</f>
        <v>0.9</v>
      </c>
      <c r="H379" s="175">
        <f>SUM(H378)</f>
        <v>0.9</v>
      </c>
      <c r="I379" s="199"/>
      <c r="J379" s="199"/>
      <c r="K379" s="199">
        <f>SUM(I379:J379)</f>
        <v>0</v>
      </c>
    </row>
    <row r="380" spans="1:11" s="208" customFormat="1" ht="18.75">
      <c r="A380" s="198">
        <v>17</v>
      </c>
      <c r="B380" s="179" t="s">
        <v>537</v>
      </c>
      <c r="C380" s="181"/>
      <c r="D380" s="181"/>
      <c r="E380" s="181"/>
      <c r="F380" s="178"/>
      <c r="G380" s="178"/>
      <c r="H380" s="175"/>
      <c r="I380" s="199"/>
      <c r="J380" s="199"/>
      <c r="K380" s="199"/>
    </row>
    <row r="381" spans="1:11" ht="18.75">
      <c r="A381" s="186">
        <v>1</v>
      </c>
      <c r="B381" s="177" t="s">
        <v>538</v>
      </c>
      <c r="C381" s="180">
        <v>11343.28</v>
      </c>
      <c r="D381" s="180"/>
      <c r="E381" s="181">
        <f>SUM(C381:D381)</f>
        <v>11343.28</v>
      </c>
      <c r="F381" s="174">
        <v>8500</v>
      </c>
      <c r="G381" s="174">
        <v>0</v>
      </c>
      <c r="H381" s="175">
        <f>SUM(F381:G381)</f>
        <v>8500</v>
      </c>
      <c r="I381" s="182">
        <v>9000</v>
      </c>
      <c r="J381" s="182"/>
      <c r="K381" s="199">
        <f>SUM(I381:J381)</f>
        <v>9000</v>
      </c>
    </row>
    <row r="382" spans="1:11" ht="18.75">
      <c r="A382" s="186"/>
      <c r="B382" s="179" t="s">
        <v>44</v>
      </c>
      <c r="C382" s="181">
        <f>SUM(C381)</f>
        <v>11343.28</v>
      </c>
      <c r="D382" s="181"/>
      <c r="E382" s="181">
        <f>SUM(C382:D382)</f>
        <v>11343.28</v>
      </c>
      <c r="F382" s="178">
        <f>SUM(F381)</f>
        <v>8500</v>
      </c>
      <c r="G382" s="178">
        <f>SUM(G381)</f>
        <v>0</v>
      </c>
      <c r="H382" s="175">
        <f>SUM(H381)</f>
        <v>8500</v>
      </c>
      <c r="I382" s="199">
        <f>SUM(I381)</f>
        <v>9000</v>
      </c>
      <c r="J382" s="182"/>
      <c r="K382" s="199">
        <f>SUM(I382:J382)</f>
        <v>9000</v>
      </c>
    </row>
    <row r="383" spans="1:11" s="208" customFormat="1" ht="18.75">
      <c r="A383" s="198">
        <v>18</v>
      </c>
      <c r="B383" s="179" t="s">
        <v>539</v>
      </c>
      <c r="C383" s="181"/>
      <c r="D383" s="181"/>
      <c r="E383" s="181"/>
      <c r="F383" s="178"/>
      <c r="G383" s="178"/>
      <c r="H383" s="175"/>
      <c r="I383" s="199"/>
      <c r="J383" s="199"/>
      <c r="K383" s="199"/>
    </row>
    <row r="384" spans="1:11" ht="18.75">
      <c r="A384" s="186">
        <v>1</v>
      </c>
      <c r="B384" s="177" t="s">
        <v>540</v>
      </c>
      <c r="C384" s="180">
        <v>450</v>
      </c>
      <c r="D384" s="180"/>
      <c r="E384" s="181">
        <f t="shared" ref="E384:E402" si="77">SUM(C384:D384)</f>
        <v>450</v>
      </c>
      <c r="F384" s="174">
        <v>450</v>
      </c>
      <c r="G384" s="174">
        <v>0</v>
      </c>
      <c r="H384" s="175"/>
      <c r="I384" s="182">
        <v>300</v>
      </c>
      <c r="J384" s="182"/>
      <c r="K384" s="199">
        <f t="shared" ref="K384:K402" si="78">SUM(I384:J384)</f>
        <v>300</v>
      </c>
    </row>
    <row r="385" spans="1:11" ht="18.75">
      <c r="A385" s="186">
        <v>2</v>
      </c>
      <c r="B385" s="177" t="s">
        <v>541</v>
      </c>
      <c r="C385" s="180">
        <v>162.6</v>
      </c>
      <c r="D385" s="180">
        <v>225</v>
      </c>
      <c r="E385" s="181">
        <f t="shared" si="77"/>
        <v>387.6</v>
      </c>
      <c r="F385" s="174">
        <v>177.35</v>
      </c>
      <c r="G385" s="174">
        <v>260</v>
      </c>
      <c r="H385" s="175">
        <f>SUM(F385:G385)</f>
        <v>437.35</v>
      </c>
      <c r="I385" s="182">
        <v>12.86</v>
      </c>
      <c r="J385" s="182">
        <v>385</v>
      </c>
      <c r="K385" s="199">
        <f t="shared" si="78"/>
        <v>397.86</v>
      </c>
    </row>
    <row r="386" spans="1:11" ht="18.75">
      <c r="A386" s="186">
        <v>3</v>
      </c>
      <c r="B386" s="177" t="s">
        <v>542</v>
      </c>
      <c r="C386" s="180">
        <v>31562</v>
      </c>
      <c r="D386" s="180">
        <v>41000.01</v>
      </c>
      <c r="E386" s="181">
        <f t="shared" si="77"/>
        <v>72562.010000000009</v>
      </c>
      <c r="F386" s="174">
        <v>36440.410000000003</v>
      </c>
      <c r="G386" s="174">
        <v>47366.01</v>
      </c>
      <c r="H386" s="175">
        <f t="shared" ref="H386:H402" si="79">SUM(F386:G386)</f>
        <v>83806.420000000013</v>
      </c>
      <c r="I386" s="182">
        <v>2429.4499999999998</v>
      </c>
      <c r="J386" s="182">
        <v>78000</v>
      </c>
      <c r="K386" s="199">
        <f t="shared" si="78"/>
        <v>80429.45</v>
      </c>
    </row>
    <row r="387" spans="1:11" s="208" customFormat="1" ht="18.75">
      <c r="A387" s="186">
        <v>4</v>
      </c>
      <c r="B387" s="177" t="s">
        <v>543</v>
      </c>
      <c r="C387" s="180">
        <v>7113.03</v>
      </c>
      <c r="D387" s="180">
        <v>3450.01</v>
      </c>
      <c r="E387" s="181">
        <f t="shared" si="77"/>
        <v>10563.04</v>
      </c>
      <c r="F387" s="174">
        <v>9726.06</v>
      </c>
      <c r="G387" s="174">
        <v>3400.01</v>
      </c>
      <c r="H387" s="175">
        <f t="shared" si="79"/>
        <v>13126.07</v>
      </c>
      <c r="I387" s="182">
        <v>9168.84</v>
      </c>
      <c r="J387" s="182">
        <v>5010</v>
      </c>
      <c r="K387" s="199">
        <f t="shared" si="78"/>
        <v>14178.84</v>
      </c>
    </row>
    <row r="388" spans="1:11" ht="18.75">
      <c r="A388" s="186">
        <v>5</v>
      </c>
      <c r="B388" s="177" t="s">
        <v>544</v>
      </c>
      <c r="C388" s="180">
        <v>558</v>
      </c>
      <c r="D388" s="180" t="s">
        <v>230</v>
      </c>
      <c r="E388" s="181">
        <f t="shared" si="77"/>
        <v>558</v>
      </c>
      <c r="F388" s="174">
        <v>440.5</v>
      </c>
      <c r="G388" s="174">
        <v>0</v>
      </c>
      <c r="H388" s="175">
        <f t="shared" si="79"/>
        <v>440.5</v>
      </c>
      <c r="I388" s="182">
        <v>440.5</v>
      </c>
      <c r="J388" s="182"/>
      <c r="K388" s="199">
        <f t="shared" si="78"/>
        <v>440.5</v>
      </c>
    </row>
    <row r="389" spans="1:11" ht="18.75">
      <c r="A389" s="186">
        <v>6</v>
      </c>
      <c r="B389" s="177" t="s">
        <v>545</v>
      </c>
      <c r="C389" s="180"/>
      <c r="D389" s="180">
        <v>1400</v>
      </c>
      <c r="E389" s="181">
        <f t="shared" si="77"/>
        <v>1400</v>
      </c>
      <c r="F389" s="174">
        <v>0</v>
      </c>
      <c r="G389" s="174">
        <v>1400</v>
      </c>
      <c r="H389" s="175">
        <f t="shared" si="79"/>
        <v>1400</v>
      </c>
      <c r="I389" s="182">
        <v>0</v>
      </c>
      <c r="J389" s="182">
        <v>1400</v>
      </c>
      <c r="K389" s="199">
        <f t="shared" si="78"/>
        <v>1400</v>
      </c>
    </row>
    <row r="390" spans="1:11" ht="18.75">
      <c r="A390" s="186">
        <v>7</v>
      </c>
      <c r="B390" s="177" t="s">
        <v>546</v>
      </c>
      <c r="C390" s="180">
        <v>450</v>
      </c>
      <c r="D390" s="180"/>
      <c r="E390" s="181">
        <f t="shared" si="77"/>
        <v>450</v>
      </c>
      <c r="F390" s="174">
        <v>550</v>
      </c>
      <c r="G390" s="174">
        <v>0</v>
      </c>
      <c r="H390" s="175">
        <f t="shared" si="79"/>
        <v>550</v>
      </c>
      <c r="I390" s="182">
        <v>350</v>
      </c>
      <c r="J390" s="182"/>
      <c r="K390" s="199">
        <f t="shared" si="78"/>
        <v>350</v>
      </c>
    </row>
    <row r="391" spans="1:11" ht="18.75">
      <c r="A391" s="186">
        <v>8</v>
      </c>
      <c r="B391" s="177" t="s">
        <v>547</v>
      </c>
      <c r="C391" s="180">
        <v>0.06</v>
      </c>
      <c r="D391" s="180"/>
      <c r="E391" s="181">
        <f t="shared" si="77"/>
        <v>0.06</v>
      </c>
      <c r="F391" s="174">
        <v>0.06</v>
      </c>
      <c r="G391" s="174">
        <v>0</v>
      </c>
      <c r="H391" s="175">
        <f t="shared" si="79"/>
        <v>0.06</v>
      </c>
      <c r="I391" s="182">
        <v>0.06</v>
      </c>
      <c r="J391" s="182"/>
      <c r="K391" s="199">
        <f t="shared" si="78"/>
        <v>0.06</v>
      </c>
    </row>
    <row r="392" spans="1:11" ht="18.75">
      <c r="A392" s="186">
        <v>9</v>
      </c>
      <c r="B392" s="177" t="s">
        <v>1536</v>
      </c>
      <c r="C392" s="180"/>
      <c r="D392" s="180"/>
      <c r="E392" s="181"/>
      <c r="F392" s="174"/>
      <c r="G392" s="174"/>
      <c r="H392" s="175"/>
      <c r="I392" s="182">
        <v>2856.03</v>
      </c>
      <c r="J392" s="182"/>
      <c r="K392" s="199">
        <f t="shared" si="78"/>
        <v>2856.03</v>
      </c>
    </row>
    <row r="393" spans="1:11" ht="18.75">
      <c r="A393" s="186">
        <v>10</v>
      </c>
      <c r="B393" s="177" t="s">
        <v>548</v>
      </c>
      <c r="C393" s="180">
        <v>0.03</v>
      </c>
      <c r="D393" s="180"/>
      <c r="E393" s="181">
        <f t="shared" si="77"/>
        <v>0.03</v>
      </c>
      <c r="F393" s="174">
        <v>0.03</v>
      </c>
      <c r="G393" s="174">
        <v>0</v>
      </c>
      <c r="H393" s="175">
        <f t="shared" si="79"/>
        <v>0.03</v>
      </c>
      <c r="I393" s="182">
        <v>0.03</v>
      </c>
      <c r="J393" s="182"/>
      <c r="K393" s="199">
        <f t="shared" si="78"/>
        <v>0.03</v>
      </c>
    </row>
    <row r="394" spans="1:11" ht="18.75">
      <c r="A394" s="186">
        <v>11</v>
      </c>
      <c r="B394" s="177" t="s">
        <v>549</v>
      </c>
      <c r="C394" s="180">
        <v>40</v>
      </c>
      <c r="D394" s="180"/>
      <c r="E394" s="181">
        <f t="shared" si="77"/>
        <v>40</v>
      </c>
      <c r="F394" s="174">
        <v>40</v>
      </c>
      <c r="G394" s="174">
        <v>0</v>
      </c>
      <c r="H394" s="175">
        <f t="shared" si="79"/>
        <v>40</v>
      </c>
      <c r="I394" s="182">
        <v>22</v>
      </c>
      <c r="J394" s="182"/>
      <c r="K394" s="199">
        <f t="shared" si="78"/>
        <v>22</v>
      </c>
    </row>
    <row r="395" spans="1:11" s="208" customFormat="1" ht="18.75">
      <c r="A395" s="186">
        <v>12</v>
      </c>
      <c r="B395" s="177" t="s">
        <v>550</v>
      </c>
      <c r="C395" s="180">
        <v>393.41</v>
      </c>
      <c r="D395" s="180">
        <v>580</v>
      </c>
      <c r="E395" s="181">
        <f t="shared" si="77"/>
        <v>973.41000000000008</v>
      </c>
      <c r="F395" s="174">
        <v>493.51</v>
      </c>
      <c r="G395" s="174">
        <v>540</v>
      </c>
      <c r="H395" s="175">
        <f t="shared" si="79"/>
        <v>1033.51</v>
      </c>
      <c r="I395" s="182">
        <v>361.61</v>
      </c>
      <c r="J395" s="182">
        <v>800</v>
      </c>
      <c r="K395" s="199">
        <f t="shared" si="78"/>
        <v>1161.6100000000001</v>
      </c>
    </row>
    <row r="396" spans="1:11" ht="18.75">
      <c r="A396" s="186">
        <v>13</v>
      </c>
      <c r="B396" s="177" t="s">
        <v>551</v>
      </c>
      <c r="C396" s="180">
        <v>4.0199999999999996</v>
      </c>
      <c r="D396" s="180">
        <v>5.85</v>
      </c>
      <c r="E396" s="181">
        <f t="shared" si="77"/>
        <v>9.8699999999999992</v>
      </c>
      <c r="F396" s="174">
        <v>8.15</v>
      </c>
      <c r="G396" s="174">
        <v>12</v>
      </c>
      <c r="H396" s="175">
        <f t="shared" si="79"/>
        <v>20.149999999999999</v>
      </c>
      <c r="I396" s="182">
        <v>0.05</v>
      </c>
      <c r="J396" s="182">
        <v>18</v>
      </c>
      <c r="K396" s="199">
        <f t="shared" si="78"/>
        <v>18.05</v>
      </c>
    </row>
    <row r="397" spans="1:11" ht="18.75">
      <c r="A397" s="186">
        <v>14</v>
      </c>
      <c r="B397" s="177" t="s">
        <v>552</v>
      </c>
      <c r="C397" s="180">
        <v>50</v>
      </c>
      <c r="D397" s="180"/>
      <c r="E397" s="181">
        <f t="shared" si="77"/>
        <v>50</v>
      </c>
      <c r="F397" s="174">
        <v>50</v>
      </c>
      <c r="G397" s="174">
        <v>0</v>
      </c>
      <c r="H397" s="175">
        <f t="shared" si="79"/>
        <v>50</v>
      </c>
      <c r="I397" s="182">
        <v>20</v>
      </c>
      <c r="J397" s="182"/>
      <c r="K397" s="199">
        <f t="shared" si="78"/>
        <v>20</v>
      </c>
    </row>
    <row r="398" spans="1:11" s="208" customFormat="1" ht="18.75">
      <c r="A398" s="186">
        <v>15</v>
      </c>
      <c r="B398" s="206" t="s">
        <v>556</v>
      </c>
      <c r="C398" s="180">
        <v>4879.5</v>
      </c>
      <c r="D398" s="180">
        <v>1950</v>
      </c>
      <c r="E398" s="181">
        <f t="shared" si="77"/>
        <v>6829.5</v>
      </c>
      <c r="F398" s="174">
        <v>5027</v>
      </c>
      <c r="G398" s="174">
        <v>2940</v>
      </c>
      <c r="H398" s="175">
        <f t="shared" si="79"/>
        <v>7967</v>
      </c>
      <c r="I398" s="182">
        <v>4286.13</v>
      </c>
      <c r="J398" s="182">
        <v>4310</v>
      </c>
      <c r="K398" s="199">
        <f t="shared" si="78"/>
        <v>8596.130000000001</v>
      </c>
    </row>
    <row r="399" spans="1:11" ht="18.75">
      <c r="A399" s="186">
        <v>16</v>
      </c>
      <c r="B399" s="206" t="s">
        <v>555</v>
      </c>
      <c r="C399" s="180">
        <v>7100</v>
      </c>
      <c r="D399" s="180"/>
      <c r="E399" s="181">
        <f t="shared" si="77"/>
        <v>7100</v>
      </c>
      <c r="F399" s="174">
        <v>6000</v>
      </c>
      <c r="G399" s="174">
        <v>0</v>
      </c>
      <c r="H399" s="175">
        <f t="shared" si="79"/>
        <v>6000</v>
      </c>
      <c r="I399" s="182">
        <v>1640</v>
      </c>
      <c r="J399" s="182"/>
      <c r="K399" s="199">
        <f t="shared" si="78"/>
        <v>1640</v>
      </c>
    </row>
    <row r="400" spans="1:11" ht="18.75">
      <c r="A400" s="186">
        <v>17</v>
      </c>
      <c r="B400" s="177" t="s">
        <v>553</v>
      </c>
      <c r="C400" s="180">
        <v>0.03</v>
      </c>
      <c r="D400" s="180"/>
      <c r="E400" s="181">
        <f t="shared" si="77"/>
        <v>0.03</v>
      </c>
      <c r="F400" s="174">
        <v>0.03</v>
      </c>
      <c r="G400" s="174">
        <v>0</v>
      </c>
      <c r="H400" s="175">
        <f t="shared" si="79"/>
        <v>0.03</v>
      </c>
      <c r="I400" s="182">
        <v>0.03</v>
      </c>
      <c r="J400" s="182"/>
      <c r="K400" s="199">
        <f t="shared" si="78"/>
        <v>0.03</v>
      </c>
    </row>
    <row r="401" spans="1:11" s="208" customFormat="1" ht="18.75">
      <c r="A401" s="186">
        <v>18</v>
      </c>
      <c r="B401" s="177" t="s">
        <v>554</v>
      </c>
      <c r="C401" s="180">
        <v>1107.92</v>
      </c>
      <c r="D401" s="180">
        <v>1620</v>
      </c>
      <c r="E401" s="181">
        <f t="shared" si="77"/>
        <v>2727.92</v>
      </c>
      <c r="F401" s="174">
        <v>1076.5899999999999</v>
      </c>
      <c r="G401" s="174">
        <v>1886</v>
      </c>
      <c r="H401" s="175">
        <f t="shared" si="79"/>
        <v>2962.59</v>
      </c>
      <c r="I401" s="182">
        <v>128.81</v>
      </c>
      <c r="J401" s="182">
        <v>2360</v>
      </c>
      <c r="K401" s="199">
        <f t="shared" si="78"/>
        <v>2488.81</v>
      </c>
    </row>
    <row r="402" spans="1:11" ht="18.75">
      <c r="A402" s="186"/>
      <c r="B402" s="179" t="s">
        <v>45</v>
      </c>
      <c r="C402" s="181">
        <f>SUM(C384:C401)</f>
        <v>53870.599999999991</v>
      </c>
      <c r="D402" s="181">
        <f>SUM(D384:D401)</f>
        <v>50230.87</v>
      </c>
      <c r="E402" s="181">
        <f t="shared" si="77"/>
        <v>104101.47</v>
      </c>
      <c r="F402" s="178">
        <f>SUM(F384:F401)</f>
        <v>60479.689999999995</v>
      </c>
      <c r="G402" s="178">
        <f>SUM(G384:G401)</f>
        <v>57804.020000000004</v>
      </c>
      <c r="H402" s="175">
        <f t="shared" si="79"/>
        <v>118283.70999999999</v>
      </c>
      <c r="I402" s="199">
        <f>SUM(I384:I401)</f>
        <v>22016.400000000001</v>
      </c>
      <c r="J402" s="199">
        <f>SUM(J384:J401)</f>
        <v>92283</v>
      </c>
      <c r="K402" s="199">
        <f t="shared" si="78"/>
        <v>114299.4</v>
      </c>
    </row>
    <row r="403" spans="1:11" s="208" customFormat="1" ht="18.75">
      <c r="A403" s="198">
        <v>19</v>
      </c>
      <c r="B403" s="179" t="s">
        <v>557</v>
      </c>
      <c r="C403" s="181"/>
      <c r="D403" s="181"/>
      <c r="E403" s="181"/>
      <c r="F403" s="178"/>
      <c r="G403" s="178"/>
      <c r="H403" s="175"/>
      <c r="I403" s="199"/>
      <c r="J403" s="199"/>
      <c r="K403" s="199"/>
    </row>
    <row r="404" spans="1:11" s="208" customFormat="1" ht="18.75">
      <c r="A404" s="186">
        <v>1</v>
      </c>
      <c r="B404" s="177" t="s">
        <v>558</v>
      </c>
      <c r="C404" s="180"/>
      <c r="D404" s="180"/>
      <c r="E404" s="180"/>
      <c r="F404" s="174">
        <v>15000</v>
      </c>
      <c r="G404" s="174">
        <v>0</v>
      </c>
      <c r="H404" s="175">
        <f>SUM(F404:G404)</f>
        <v>15000</v>
      </c>
      <c r="I404" s="182">
        <v>0.01</v>
      </c>
      <c r="J404" s="199"/>
      <c r="K404" s="199">
        <f>SUM(I404:J404)</f>
        <v>0.01</v>
      </c>
    </row>
    <row r="405" spans="1:11" ht="18.75">
      <c r="A405" s="186">
        <v>2</v>
      </c>
      <c r="B405" s="177" t="s">
        <v>559</v>
      </c>
      <c r="C405" s="203">
        <v>10000</v>
      </c>
      <c r="D405" s="203"/>
      <c r="E405" s="204">
        <f>SUM(C405:D405)</f>
        <v>10000</v>
      </c>
      <c r="F405" s="174">
        <v>136.16</v>
      </c>
      <c r="G405" s="174">
        <v>0</v>
      </c>
      <c r="H405" s="175">
        <f>SUM(F405:G405)</f>
        <v>136.16</v>
      </c>
      <c r="I405" s="182">
        <v>0.01</v>
      </c>
      <c r="J405" s="182"/>
      <c r="K405" s="199">
        <f>SUM(I405:J405)</f>
        <v>0.01</v>
      </c>
    </row>
    <row r="406" spans="1:11" ht="18.75">
      <c r="A406" s="186"/>
      <c r="B406" s="179" t="s">
        <v>46</v>
      </c>
      <c r="C406" s="204">
        <f>SUM(C405)</f>
        <v>10000</v>
      </c>
      <c r="D406" s="203"/>
      <c r="E406" s="204">
        <f>SUM(C406:D406)</f>
        <v>10000</v>
      </c>
      <c r="F406" s="178">
        <f>SUM(F404:F405)</f>
        <v>15136.16</v>
      </c>
      <c r="G406" s="178">
        <f>SUM(G404:G405)</f>
        <v>0</v>
      </c>
      <c r="H406" s="175">
        <f>SUM(H404:H405)</f>
        <v>15136.16</v>
      </c>
      <c r="I406" s="199">
        <f>SUM(I404:I405)</f>
        <v>0.02</v>
      </c>
      <c r="J406" s="182"/>
      <c r="K406" s="199">
        <f>SUM(I406:J406)</f>
        <v>0.02</v>
      </c>
    </row>
    <row r="407" spans="1:11" s="208" customFormat="1" ht="18.75">
      <c r="A407" s="198">
        <v>20</v>
      </c>
      <c r="B407" s="179" t="s">
        <v>560</v>
      </c>
      <c r="C407" s="181"/>
      <c r="D407" s="181"/>
      <c r="E407" s="181"/>
      <c r="F407" s="178"/>
      <c r="G407" s="178"/>
      <c r="H407" s="175"/>
      <c r="I407" s="199"/>
      <c r="J407" s="199"/>
      <c r="K407" s="199"/>
    </row>
    <row r="408" spans="1:11" ht="18.75">
      <c r="A408" s="186">
        <v>1</v>
      </c>
      <c r="B408" s="177" t="s">
        <v>455</v>
      </c>
      <c r="C408" s="180"/>
      <c r="D408" s="180"/>
      <c r="E408" s="180"/>
      <c r="F408" s="174">
        <v>0.02</v>
      </c>
      <c r="G408" s="174">
        <v>0</v>
      </c>
      <c r="H408" s="175">
        <f>SUM(F408:G408)</f>
        <v>0.02</v>
      </c>
      <c r="I408" s="182">
        <v>0.02</v>
      </c>
      <c r="J408" s="182"/>
      <c r="K408" s="199">
        <f>SUM(I408:J408)</f>
        <v>0.02</v>
      </c>
    </row>
    <row r="409" spans="1:11" ht="18.75">
      <c r="A409" s="186">
        <v>2</v>
      </c>
      <c r="B409" s="177" t="s">
        <v>561</v>
      </c>
      <c r="C409" s="180"/>
      <c r="D409" s="180"/>
      <c r="E409" s="180"/>
      <c r="F409" s="174">
        <v>7.0000000000000007E-2</v>
      </c>
      <c r="G409" s="174">
        <v>0</v>
      </c>
      <c r="H409" s="175">
        <f>SUM(F409:G409)</f>
        <v>7.0000000000000007E-2</v>
      </c>
      <c r="I409" s="182">
        <v>0.06</v>
      </c>
      <c r="J409" s="182"/>
      <c r="K409" s="199">
        <f>SUM(I409:J409)</f>
        <v>0.06</v>
      </c>
    </row>
    <row r="410" spans="1:11" ht="18.75">
      <c r="A410" s="186"/>
      <c r="B410" s="179" t="s">
        <v>47</v>
      </c>
      <c r="C410" s="181"/>
      <c r="D410" s="181"/>
      <c r="E410" s="181"/>
      <c r="F410" s="178">
        <f>SUM(F408:F409)</f>
        <v>9.0000000000000011E-2</v>
      </c>
      <c r="G410" s="178">
        <f>SUM(G408:G409)</f>
        <v>0</v>
      </c>
      <c r="H410" s="175">
        <f>SUM(F410:G410)</f>
        <v>9.0000000000000011E-2</v>
      </c>
      <c r="I410" s="199">
        <f>SUM(I408:I409)</f>
        <v>0.08</v>
      </c>
      <c r="J410" s="182"/>
      <c r="K410" s="199">
        <f>SUM(I410:J410)</f>
        <v>0.08</v>
      </c>
    </row>
    <row r="411" spans="1:11" s="208" customFormat="1" ht="18.75">
      <c r="A411" s="198">
        <v>21</v>
      </c>
      <c r="B411" s="179" t="s">
        <v>562</v>
      </c>
      <c r="C411" s="181"/>
      <c r="D411" s="181"/>
      <c r="E411" s="181"/>
      <c r="F411" s="178"/>
      <c r="G411" s="178"/>
      <c r="H411" s="175"/>
      <c r="I411" s="199"/>
      <c r="J411" s="199"/>
      <c r="K411" s="199"/>
    </row>
    <row r="412" spans="1:11" ht="18.75">
      <c r="A412" s="186">
        <v>1</v>
      </c>
      <c r="B412" s="177" t="s">
        <v>563</v>
      </c>
      <c r="C412" s="180">
        <v>422.01</v>
      </c>
      <c r="D412" s="180"/>
      <c r="E412" s="181">
        <f>SUM(C412:D412)</f>
        <v>422.01</v>
      </c>
      <c r="F412" s="174">
        <v>476.81</v>
      </c>
      <c r="G412" s="174">
        <v>0</v>
      </c>
      <c r="H412" s="175">
        <f>SUM(F412:G412)</f>
        <v>476.81</v>
      </c>
      <c r="I412" s="182">
        <v>560.44000000000005</v>
      </c>
      <c r="J412" s="182"/>
      <c r="K412" s="199">
        <f>SUM(I412:J412)</f>
        <v>560.44000000000005</v>
      </c>
    </row>
    <row r="413" spans="1:11" ht="18.75">
      <c r="A413" s="186"/>
      <c r="B413" s="179" t="s">
        <v>48</v>
      </c>
      <c r="C413" s="181">
        <f>SUM(C412)</f>
        <v>422.01</v>
      </c>
      <c r="D413" s="180"/>
      <c r="E413" s="181">
        <f>SUM(C413:D413)</f>
        <v>422.01</v>
      </c>
      <c r="F413" s="178">
        <f>SUM(F412)</f>
        <v>476.81</v>
      </c>
      <c r="G413" s="178">
        <f>SUM(G412)</f>
        <v>0</v>
      </c>
      <c r="H413" s="175">
        <f>SUM(H412)</f>
        <v>476.81</v>
      </c>
      <c r="I413" s="199">
        <f>SUM(I412)</f>
        <v>560.44000000000005</v>
      </c>
      <c r="J413" s="182"/>
      <c r="K413" s="199">
        <f>SUM(I413:J413)</f>
        <v>560.44000000000005</v>
      </c>
    </row>
    <row r="414" spans="1:11" s="208" customFormat="1" ht="18.75">
      <c r="A414" s="198">
        <v>22</v>
      </c>
      <c r="B414" s="179" t="s">
        <v>564</v>
      </c>
      <c r="C414" s="181"/>
      <c r="D414" s="181"/>
      <c r="E414" s="181"/>
      <c r="F414" s="178"/>
      <c r="G414" s="178"/>
      <c r="H414" s="175"/>
      <c r="I414" s="199"/>
      <c r="J414" s="199"/>
      <c r="K414" s="199"/>
    </row>
    <row r="415" spans="1:11" ht="18.75">
      <c r="A415" s="186">
        <v>1</v>
      </c>
      <c r="B415" s="177" t="s">
        <v>455</v>
      </c>
      <c r="C415" s="180"/>
      <c r="D415" s="180"/>
      <c r="E415" s="180"/>
      <c r="F415" s="174">
        <v>2500.0100000000002</v>
      </c>
      <c r="G415" s="174">
        <v>0</v>
      </c>
      <c r="H415" s="175">
        <f>SUM(F415:G415)</f>
        <v>2500.0100000000002</v>
      </c>
      <c r="I415" s="182">
        <v>0.02</v>
      </c>
      <c r="J415" s="182"/>
      <c r="K415" s="199">
        <f>SUM(I415:J415)</f>
        <v>0.02</v>
      </c>
    </row>
    <row r="416" spans="1:11" ht="18.75">
      <c r="A416" s="186">
        <v>2</v>
      </c>
      <c r="B416" s="177" t="s">
        <v>525</v>
      </c>
      <c r="C416" s="180"/>
      <c r="D416" s="180"/>
      <c r="E416" s="180"/>
      <c r="F416" s="174">
        <v>2500.06</v>
      </c>
      <c r="G416" s="174">
        <v>0</v>
      </c>
      <c r="H416" s="175">
        <f>SUM(F416:G416)</f>
        <v>2500.06</v>
      </c>
      <c r="I416" s="182">
        <v>7.0000000000000007E-2</v>
      </c>
      <c r="J416" s="182"/>
      <c r="K416" s="199">
        <f>SUM(I416:J416)</f>
        <v>7.0000000000000007E-2</v>
      </c>
    </row>
    <row r="417" spans="1:11" ht="18.75">
      <c r="A417" s="186"/>
      <c r="B417" s="179" t="s">
        <v>49</v>
      </c>
      <c r="C417" s="181"/>
      <c r="D417" s="181"/>
      <c r="E417" s="181"/>
      <c r="F417" s="178">
        <f>SUM(F415:F416)</f>
        <v>5000.07</v>
      </c>
      <c r="G417" s="178">
        <f>SUM(G415:G416)</f>
        <v>0</v>
      </c>
      <c r="H417" s="175">
        <f>SUM(H415:H416)</f>
        <v>5000.07</v>
      </c>
      <c r="I417" s="199">
        <f>SUM(I415:I416)</f>
        <v>9.0000000000000011E-2</v>
      </c>
      <c r="J417" s="182"/>
      <c r="K417" s="199">
        <f>SUM(I417:J417)</f>
        <v>9.0000000000000011E-2</v>
      </c>
    </row>
    <row r="418" spans="1:11" s="208" customFormat="1" ht="18.75">
      <c r="A418" s="198">
        <v>23</v>
      </c>
      <c r="B418" s="179" t="s">
        <v>565</v>
      </c>
      <c r="C418" s="181"/>
      <c r="D418" s="181"/>
      <c r="E418" s="181"/>
      <c r="F418" s="178"/>
      <c r="G418" s="178"/>
      <c r="H418" s="175"/>
      <c r="I418" s="199"/>
      <c r="J418" s="199"/>
      <c r="K418" s="199"/>
    </row>
    <row r="419" spans="1:11" ht="18.75">
      <c r="A419" s="186">
        <v>1</v>
      </c>
      <c r="B419" s="177" t="s">
        <v>566</v>
      </c>
      <c r="C419" s="180">
        <v>275.10000000000002</v>
      </c>
      <c r="D419" s="180"/>
      <c r="E419" s="181">
        <f>SUM(C419:D419)</f>
        <v>275.10000000000002</v>
      </c>
      <c r="F419" s="174">
        <v>262.10000000000002</v>
      </c>
      <c r="G419" s="174">
        <v>0</v>
      </c>
      <c r="H419" s="175">
        <f>SUM(F419:G419)</f>
        <v>262.10000000000002</v>
      </c>
      <c r="I419" s="182">
        <v>293.89999999999998</v>
      </c>
      <c r="J419" s="182"/>
      <c r="K419" s="199">
        <f>SUM(I419:J419)</f>
        <v>293.89999999999998</v>
      </c>
    </row>
    <row r="420" spans="1:11" ht="18.75">
      <c r="A420" s="186">
        <v>2</v>
      </c>
      <c r="B420" s="177" t="s">
        <v>567</v>
      </c>
      <c r="C420" s="180">
        <v>527.04999999999995</v>
      </c>
      <c r="D420" s="180"/>
      <c r="E420" s="181">
        <f>SUM(C420:D420)</f>
        <v>527.04999999999995</v>
      </c>
      <c r="F420" s="174">
        <v>473.15</v>
      </c>
      <c r="G420" s="174">
        <v>0</v>
      </c>
      <c r="H420" s="175">
        <f>SUM(F420:G420)</f>
        <v>473.15</v>
      </c>
      <c r="I420" s="182">
        <v>583.13</v>
      </c>
      <c r="J420" s="182"/>
      <c r="K420" s="199">
        <f>SUM(I420:J420)</f>
        <v>583.13</v>
      </c>
    </row>
    <row r="421" spans="1:11" ht="18.75">
      <c r="A421" s="186">
        <v>3</v>
      </c>
      <c r="B421" s="177" t="s">
        <v>568</v>
      </c>
      <c r="C421" s="180">
        <v>943.02</v>
      </c>
      <c r="D421" s="180"/>
      <c r="E421" s="181">
        <f>SUM(C421:D421)</f>
        <v>943.02</v>
      </c>
      <c r="F421" s="174">
        <v>1007.22</v>
      </c>
      <c r="G421" s="174">
        <v>0</v>
      </c>
      <c r="H421" s="175">
        <f>SUM(F421:G421)</f>
        <v>1007.22</v>
      </c>
      <c r="I421" s="182">
        <v>1186.1400000000001</v>
      </c>
      <c r="J421" s="182"/>
      <c r="K421" s="199">
        <f>SUM(I421:J421)</f>
        <v>1186.1400000000001</v>
      </c>
    </row>
    <row r="422" spans="1:11" ht="18.75">
      <c r="A422" s="186"/>
      <c r="B422" s="179" t="s">
        <v>50</v>
      </c>
      <c r="C422" s="204">
        <f>SUM(C419:C421)</f>
        <v>1745.17</v>
      </c>
      <c r="D422" s="180"/>
      <c r="E422" s="181">
        <f>SUM(C422:D422)</f>
        <v>1745.17</v>
      </c>
      <c r="F422" s="178">
        <f>SUM(F419:F421)</f>
        <v>1742.47</v>
      </c>
      <c r="G422" s="178">
        <f>SUM(G419:G421)</f>
        <v>0</v>
      </c>
      <c r="H422" s="175">
        <f>SUM(H419:H421)</f>
        <v>1742.47</v>
      </c>
      <c r="I422" s="199">
        <f>SUM(I419:I421)</f>
        <v>2063.17</v>
      </c>
      <c r="J422" s="199"/>
      <c r="K422" s="199">
        <f>SUM(I422:J422)</f>
        <v>2063.17</v>
      </c>
    </row>
    <row r="423" spans="1:11" s="208" customFormat="1" ht="18.75">
      <c r="A423" s="198">
        <v>24</v>
      </c>
      <c r="B423" s="179" t="s">
        <v>569</v>
      </c>
      <c r="C423" s="181"/>
      <c r="D423" s="181"/>
      <c r="E423" s="181"/>
      <c r="F423" s="178"/>
      <c r="G423" s="178"/>
      <c r="H423" s="175"/>
      <c r="I423" s="199"/>
      <c r="J423" s="199"/>
      <c r="K423" s="199"/>
    </row>
    <row r="424" spans="1:11" ht="18.75">
      <c r="A424" s="186">
        <v>1</v>
      </c>
      <c r="B424" s="177" t="s">
        <v>570</v>
      </c>
      <c r="C424" s="180"/>
      <c r="D424" s="180"/>
      <c r="E424" s="180"/>
      <c r="F424" s="174">
        <v>0</v>
      </c>
      <c r="G424" s="174">
        <v>0.06</v>
      </c>
      <c r="H424" s="175">
        <f t="shared" ref="H424:H436" si="80">SUM(F424:G424)</f>
        <v>0.06</v>
      </c>
      <c r="I424" s="182">
        <v>0.06</v>
      </c>
      <c r="J424" s="182">
        <v>0.06</v>
      </c>
      <c r="K424" s="199">
        <f t="shared" ref="K424:K437" si="81">SUM(I424:J424)</f>
        <v>0.12</v>
      </c>
    </row>
    <row r="425" spans="1:11" ht="18.75">
      <c r="A425" s="186">
        <v>2</v>
      </c>
      <c r="B425" s="177" t="s">
        <v>571</v>
      </c>
      <c r="C425" s="180">
        <v>371</v>
      </c>
      <c r="D425" s="180"/>
      <c r="E425" s="181">
        <f t="shared" ref="E425:E437" si="82">SUM(C425:D425)</f>
        <v>371</v>
      </c>
      <c r="F425" s="174">
        <v>426</v>
      </c>
      <c r="G425" s="174">
        <v>0</v>
      </c>
      <c r="H425" s="175">
        <f t="shared" si="80"/>
        <v>426</v>
      </c>
      <c r="I425" s="182">
        <v>426.01</v>
      </c>
      <c r="J425" s="182"/>
      <c r="K425" s="199">
        <f t="shared" si="81"/>
        <v>426.01</v>
      </c>
    </row>
    <row r="426" spans="1:11" ht="18.75">
      <c r="A426" s="186">
        <v>3</v>
      </c>
      <c r="B426" s="177" t="s">
        <v>572</v>
      </c>
      <c r="C426" s="180">
        <v>8228.5300000000007</v>
      </c>
      <c r="D426" s="180"/>
      <c r="E426" s="181">
        <f t="shared" si="82"/>
        <v>8228.5300000000007</v>
      </c>
      <c r="F426" s="174">
        <v>8811</v>
      </c>
      <c r="G426" s="174">
        <v>0</v>
      </c>
      <c r="H426" s="175">
        <f t="shared" si="80"/>
        <v>8811</v>
      </c>
      <c r="I426" s="182">
        <v>9412.52</v>
      </c>
      <c r="J426" s="182"/>
      <c r="K426" s="199">
        <f t="shared" si="81"/>
        <v>9412.52</v>
      </c>
    </row>
    <row r="427" spans="1:11" s="208" customFormat="1" ht="18.75">
      <c r="A427" s="186">
        <v>4</v>
      </c>
      <c r="B427" s="177" t="s">
        <v>573</v>
      </c>
      <c r="C427" s="180">
        <v>500.02</v>
      </c>
      <c r="D427" s="180"/>
      <c r="E427" s="181">
        <f t="shared" si="82"/>
        <v>500.02</v>
      </c>
      <c r="F427" s="174">
        <v>100.02</v>
      </c>
      <c r="G427" s="174">
        <v>0</v>
      </c>
      <c r="H427" s="175">
        <f t="shared" si="80"/>
        <v>100.02</v>
      </c>
      <c r="I427" s="182">
        <v>100.02</v>
      </c>
      <c r="J427" s="182"/>
      <c r="K427" s="199">
        <f t="shared" si="81"/>
        <v>100.02</v>
      </c>
    </row>
    <row r="428" spans="1:11" ht="18.75">
      <c r="A428" s="186">
        <v>5</v>
      </c>
      <c r="B428" s="177" t="s">
        <v>574</v>
      </c>
      <c r="C428" s="180">
        <v>3582.03</v>
      </c>
      <c r="D428" s="180"/>
      <c r="E428" s="181">
        <f t="shared" si="82"/>
        <v>3582.03</v>
      </c>
      <c r="F428" s="174">
        <v>1202.02</v>
      </c>
      <c r="G428" s="174">
        <v>0</v>
      </c>
      <c r="H428" s="175">
        <f t="shared" si="80"/>
        <v>1202.02</v>
      </c>
      <c r="I428" s="182">
        <v>1639.52</v>
      </c>
      <c r="J428" s="182"/>
      <c r="K428" s="199">
        <f t="shared" si="81"/>
        <v>1639.52</v>
      </c>
    </row>
    <row r="429" spans="1:11" ht="18.75">
      <c r="A429" s="186">
        <v>6</v>
      </c>
      <c r="B429" s="177" t="s">
        <v>575</v>
      </c>
      <c r="C429" s="180">
        <v>716</v>
      </c>
      <c r="D429" s="180"/>
      <c r="E429" s="181">
        <f t="shared" si="82"/>
        <v>716</v>
      </c>
      <c r="F429" s="174">
        <v>766.5</v>
      </c>
      <c r="G429" s="174">
        <v>0</v>
      </c>
      <c r="H429" s="175">
        <f t="shared" si="80"/>
        <v>766.5</v>
      </c>
      <c r="I429" s="182">
        <v>837.5</v>
      </c>
      <c r="J429" s="182"/>
      <c r="K429" s="199">
        <f t="shared" si="81"/>
        <v>837.5</v>
      </c>
    </row>
    <row r="430" spans="1:11" ht="18.75">
      <c r="A430" s="186">
        <v>7</v>
      </c>
      <c r="B430" s="177" t="s">
        <v>576</v>
      </c>
      <c r="C430" s="180">
        <v>1311.02</v>
      </c>
      <c r="D430" s="180"/>
      <c r="E430" s="181">
        <f t="shared" si="82"/>
        <v>1311.02</v>
      </c>
      <c r="F430" s="174">
        <v>1421.01</v>
      </c>
      <c r="G430" s="174">
        <v>0</v>
      </c>
      <c r="H430" s="175">
        <f t="shared" si="80"/>
        <v>1421.01</v>
      </c>
      <c r="I430" s="182">
        <v>1481</v>
      </c>
      <c r="J430" s="182"/>
      <c r="K430" s="199">
        <f t="shared" si="81"/>
        <v>1481</v>
      </c>
    </row>
    <row r="431" spans="1:11" s="208" customFormat="1" ht="18.75">
      <c r="A431" s="186">
        <v>8</v>
      </c>
      <c r="B431" s="177" t="s">
        <v>577</v>
      </c>
      <c r="C431" s="180">
        <v>2400.0300000000002</v>
      </c>
      <c r="D431" s="180"/>
      <c r="E431" s="181">
        <f t="shared" si="82"/>
        <v>2400.0300000000002</v>
      </c>
      <c r="F431" s="174">
        <v>500.03</v>
      </c>
      <c r="G431" s="174">
        <v>0</v>
      </c>
      <c r="H431" s="175">
        <f t="shared" si="80"/>
        <v>500.03</v>
      </c>
      <c r="I431" s="182">
        <v>735.03</v>
      </c>
      <c r="J431" s="182"/>
      <c r="K431" s="199">
        <f t="shared" si="81"/>
        <v>735.03</v>
      </c>
    </row>
    <row r="432" spans="1:11" ht="18.75">
      <c r="A432" s="186">
        <v>9</v>
      </c>
      <c r="B432" s="177" t="s">
        <v>578</v>
      </c>
      <c r="C432" s="180">
        <v>0.06</v>
      </c>
      <c r="D432" s="180">
        <v>0.06</v>
      </c>
      <c r="E432" s="181">
        <f t="shared" si="82"/>
        <v>0.12</v>
      </c>
      <c r="F432" s="174">
        <v>918</v>
      </c>
      <c r="G432" s="174">
        <v>1650.02</v>
      </c>
      <c r="H432" s="175">
        <f t="shared" si="80"/>
        <v>2568.02</v>
      </c>
      <c r="I432" s="182">
        <v>918</v>
      </c>
      <c r="J432" s="182">
        <v>1650.02</v>
      </c>
      <c r="K432" s="199">
        <f t="shared" si="81"/>
        <v>2568.02</v>
      </c>
    </row>
    <row r="433" spans="1:11" ht="18.75">
      <c r="A433" s="186">
        <v>10</v>
      </c>
      <c r="B433" s="177" t="s">
        <v>579</v>
      </c>
      <c r="C433" s="180">
        <v>3576.41</v>
      </c>
      <c r="D433" s="180"/>
      <c r="E433" s="181">
        <f t="shared" si="82"/>
        <v>3576.41</v>
      </c>
      <c r="F433" s="174">
        <v>3466.41</v>
      </c>
      <c r="G433" s="174">
        <v>0</v>
      </c>
      <c r="H433" s="175">
        <f t="shared" si="80"/>
        <v>3466.41</v>
      </c>
      <c r="I433" s="182">
        <v>3739.32</v>
      </c>
      <c r="J433" s="182"/>
      <c r="K433" s="199">
        <f t="shared" si="81"/>
        <v>3739.32</v>
      </c>
    </row>
    <row r="434" spans="1:11" s="208" customFormat="1" ht="18.75">
      <c r="A434" s="186">
        <v>11</v>
      </c>
      <c r="B434" s="177" t="s">
        <v>580</v>
      </c>
      <c r="C434" s="180">
        <v>583.41999999999996</v>
      </c>
      <c r="D434" s="180">
        <v>350.05</v>
      </c>
      <c r="E434" s="181">
        <f t="shared" si="82"/>
        <v>933.47</v>
      </c>
      <c r="F434" s="174">
        <v>920.02</v>
      </c>
      <c r="G434" s="174">
        <v>1380.02</v>
      </c>
      <c r="H434" s="175">
        <f t="shared" si="80"/>
        <v>2300.04</v>
      </c>
      <c r="I434" s="182">
        <v>1080.02</v>
      </c>
      <c r="J434" s="182">
        <v>1620.02</v>
      </c>
      <c r="K434" s="199">
        <f t="shared" si="81"/>
        <v>2700.04</v>
      </c>
    </row>
    <row r="435" spans="1:11" ht="18.75">
      <c r="A435" s="186">
        <v>12</v>
      </c>
      <c r="B435" s="177" t="s">
        <v>581</v>
      </c>
      <c r="C435" s="180">
        <v>109.14</v>
      </c>
      <c r="D435" s="180"/>
      <c r="E435" s="181">
        <f t="shared" si="82"/>
        <v>109.14</v>
      </c>
      <c r="F435" s="174">
        <v>118.9</v>
      </c>
      <c r="G435" s="174">
        <v>0</v>
      </c>
      <c r="H435" s="175">
        <f t="shared" si="80"/>
        <v>118.9</v>
      </c>
      <c r="I435" s="182">
        <v>158.91</v>
      </c>
      <c r="J435" s="182"/>
      <c r="K435" s="199">
        <f t="shared" si="81"/>
        <v>158.91</v>
      </c>
    </row>
    <row r="436" spans="1:11" ht="18.75">
      <c r="A436" s="186">
        <v>13</v>
      </c>
      <c r="B436" s="177" t="s">
        <v>582</v>
      </c>
      <c r="C436" s="180">
        <v>125.92</v>
      </c>
      <c r="D436" s="180"/>
      <c r="E436" s="181">
        <f t="shared" si="82"/>
        <v>125.92</v>
      </c>
      <c r="F436" s="174">
        <v>132.41999999999999</v>
      </c>
      <c r="G436" s="174">
        <v>0</v>
      </c>
      <c r="H436" s="175">
        <f t="shared" si="80"/>
        <v>132.41999999999999</v>
      </c>
      <c r="I436" s="182">
        <v>152.83000000000001</v>
      </c>
      <c r="J436" s="182"/>
      <c r="K436" s="199">
        <f t="shared" si="81"/>
        <v>152.83000000000001</v>
      </c>
    </row>
    <row r="437" spans="1:11" ht="18.75">
      <c r="A437" s="186"/>
      <c r="B437" s="179" t="s">
        <v>51</v>
      </c>
      <c r="C437" s="181">
        <f>SUM(C425:C436)</f>
        <v>21503.579999999998</v>
      </c>
      <c r="D437" s="181">
        <f>SUM(D425:D436)</f>
        <v>350.11</v>
      </c>
      <c r="E437" s="181">
        <f t="shared" si="82"/>
        <v>21853.69</v>
      </c>
      <c r="F437" s="178">
        <f>SUM(F424:F436)</f>
        <v>18782.330000000002</v>
      </c>
      <c r="G437" s="178">
        <f>SUM(G424:G436)</f>
        <v>3030.1</v>
      </c>
      <c r="H437" s="175">
        <f>SUM(H424:H436)</f>
        <v>21812.43</v>
      </c>
      <c r="I437" s="199">
        <f>SUM(I424:I436)</f>
        <v>20680.740000000005</v>
      </c>
      <c r="J437" s="199">
        <f>SUM(J424:J436)</f>
        <v>3270.1</v>
      </c>
      <c r="K437" s="199">
        <f t="shared" si="81"/>
        <v>23950.840000000004</v>
      </c>
    </row>
    <row r="438" spans="1:11" s="208" customFormat="1" ht="18.75">
      <c r="A438" s="198">
        <v>25</v>
      </c>
      <c r="B438" s="179" t="s">
        <v>583</v>
      </c>
      <c r="C438" s="181"/>
      <c r="D438" s="181"/>
      <c r="E438" s="181"/>
      <c r="F438" s="178"/>
      <c r="G438" s="178"/>
      <c r="H438" s="175"/>
      <c r="I438" s="199"/>
      <c r="J438" s="199"/>
      <c r="K438" s="199"/>
    </row>
    <row r="439" spans="1:11" ht="18.75">
      <c r="A439" s="186">
        <v>1</v>
      </c>
      <c r="B439" s="177" t="s">
        <v>584</v>
      </c>
      <c r="C439" s="203">
        <v>2810</v>
      </c>
      <c r="D439" s="203"/>
      <c r="E439" s="204">
        <f>SUM(C439:D439)</f>
        <v>2810</v>
      </c>
      <c r="F439" s="174">
        <v>4205</v>
      </c>
      <c r="G439" s="174">
        <v>0</v>
      </c>
      <c r="H439" s="175">
        <f>SUM(F439:G439)</f>
        <v>4205</v>
      </c>
      <c r="I439" s="182">
        <v>6205</v>
      </c>
      <c r="J439" s="182"/>
      <c r="K439" s="199">
        <f>SUM(I439:J439)</f>
        <v>6205</v>
      </c>
    </row>
    <row r="440" spans="1:11" ht="18.75">
      <c r="A440" s="186"/>
      <c r="B440" s="179" t="s">
        <v>52</v>
      </c>
      <c r="C440" s="204">
        <f>SUM(C439)</f>
        <v>2810</v>
      </c>
      <c r="D440" s="203"/>
      <c r="E440" s="204">
        <f>SUM(C440:D440)</f>
        <v>2810</v>
      </c>
      <c r="F440" s="178">
        <f>SUM(F439)</f>
        <v>4205</v>
      </c>
      <c r="G440" s="178">
        <f>SUM(G439)</f>
        <v>0</v>
      </c>
      <c r="H440" s="175">
        <f>SUM(H439)</f>
        <v>4205</v>
      </c>
      <c r="I440" s="199">
        <f>SUM(I439)</f>
        <v>6205</v>
      </c>
      <c r="J440" s="182"/>
      <c r="K440" s="199">
        <f>SUM(I440:J440)</f>
        <v>6205</v>
      </c>
    </row>
    <row r="441" spans="1:11" s="208" customFormat="1" ht="18.75">
      <c r="A441" s="198">
        <v>26</v>
      </c>
      <c r="B441" s="179" t="s">
        <v>585</v>
      </c>
      <c r="C441" s="181"/>
      <c r="D441" s="181"/>
      <c r="E441" s="181"/>
      <c r="F441" s="178"/>
      <c r="G441" s="178"/>
      <c r="H441" s="175"/>
      <c r="I441" s="199"/>
      <c r="J441" s="199"/>
      <c r="K441" s="199"/>
    </row>
    <row r="442" spans="1:11" ht="18.75">
      <c r="A442" s="186">
        <v>1</v>
      </c>
      <c r="B442" s="177" t="s">
        <v>586</v>
      </c>
      <c r="C442" s="180">
        <v>4260.01</v>
      </c>
      <c r="D442" s="180"/>
      <c r="E442" s="181">
        <f>SUM(C442:D442)</f>
        <v>4260.01</v>
      </c>
      <c r="F442" s="174">
        <v>1220.01</v>
      </c>
      <c r="G442" s="174">
        <v>1800</v>
      </c>
      <c r="H442" s="175">
        <f>SUM(F442:G442)</f>
        <v>3020.01</v>
      </c>
      <c r="I442" s="182">
        <v>1649.02</v>
      </c>
      <c r="J442" s="182"/>
      <c r="K442" s="199">
        <f>SUM(I442:J442)</f>
        <v>1649.02</v>
      </c>
    </row>
    <row r="443" spans="1:11" s="208" customFormat="1" ht="18.75">
      <c r="A443" s="198"/>
      <c r="B443" s="179" t="s">
        <v>53</v>
      </c>
      <c r="C443" s="181">
        <f>SUM(C442)</f>
        <v>4260.01</v>
      </c>
      <c r="D443" s="181"/>
      <c r="E443" s="181">
        <f>SUM(C443:D443)</f>
        <v>4260.01</v>
      </c>
      <c r="F443" s="178">
        <f>SUM(F442)</f>
        <v>1220.01</v>
      </c>
      <c r="G443" s="178">
        <f>SUM(G442)</f>
        <v>1800</v>
      </c>
      <c r="H443" s="175">
        <f>SUM(H442)</f>
        <v>3020.01</v>
      </c>
      <c r="I443" s="199">
        <f>SUM(I442)</f>
        <v>1649.02</v>
      </c>
      <c r="J443" s="199"/>
      <c r="K443" s="199">
        <f>SUM(I443:J443)</f>
        <v>1649.02</v>
      </c>
    </row>
    <row r="444" spans="1:11" s="208" customFormat="1" ht="18.75">
      <c r="A444" s="198">
        <v>27</v>
      </c>
      <c r="B444" s="179" t="s">
        <v>587</v>
      </c>
      <c r="C444" s="181"/>
      <c r="D444" s="181"/>
      <c r="E444" s="181"/>
      <c r="F444" s="178"/>
      <c r="G444" s="178"/>
      <c r="H444" s="175"/>
      <c r="I444" s="199"/>
      <c r="J444" s="199"/>
      <c r="K444" s="199"/>
    </row>
    <row r="445" spans="1:11" ht="18.75">
      <c r="A445" s="186"/>
      <c r="B445" s="177" t="s">
        <v>2092</v>
      </c>
      <c r="C445" s="180"/>
      <c r="D445" s="180"/>
      <c r="E445" s="180"/>
      <c r="F445" s="174">
        <v>7.0000000000000007E-2</v>
      </c>
      <c r="G445" s="174">
        <v>0</v>
      </c>
      <c r="H445" s="175">
        <f>SUM(F445:G445)</f>
        <v>7.0000000000000007E-2</v>
      </c>
      <c r="I445" s="182">
        <v>772.12</v>
      </c>
      <c r="J445" s="182"/>
      <c r="K445" s="199">
        <f>SUM(I445:J445)</f>
        <v>772.12</v>
      </c>
    </row>
    <row r="446" spans="1:11" ht="18.75">
      <c r="A446" s="186"/>
      <c r="B446" s="179" t="s">
        <v>54</v>
      </c>
      <c r="C446" s="181"/>
      <c r="D446" s="181"/>
      <c r="E446" s="181"/>
      <c r="F446" s="178">
        <f>SUM(F445)</f>
        <v>7.0000000000000007E-2</v>
      </c>
      <c r="G446" s="178">
        <f>SUM(G445)</f>
        <v>0</v>
      </c>
      <c r="H446" s="175">
        <f>SUM(H445)</f>
        <v>7.0000000000000007E-2</v>
      </c>
      <c r="I446" s="199">
        <f>SUM(I445)</f>
        <v>772.12</v>
      </c>
      <c r="J446" s="182"/>
      <c r="K446" s="199">
        <f>SUM(I446:J446)</f>
        <v>772.12</v>
      </c>
    </row>
    <row r="447" spans="1:11" s="208" customFormat="1" ht="18.75">
      <c r="A447" s="198">
        <v>28</v>
      </c>
      <c r="B447" s="179" t="s">
        <v>588</v>
      </c>
      <c r="C447" s="181"/>
      <c r="D447" s="181"/>
      <c r="E447" s="181"/>
      <c r="F447" s="178"/>
      <c r="G447" s="178"/>
      <c r="H447" s="175"/>
      <c r="I447" s="199"/>
      <c r="J447" s="199"/>
      <c r="K447" s="199"/>
    </row>
    <row r="448" spans="1:11" ht="18.75">
      <c r="A448" s="186">
        <v>1</v>
      </c>
      <c r="B448" s="177" t="s">
        <v>589</v>
      </c>
      <c r="C448" s="180">
        <v>10357</v>
      </c>
      <c r="D448" s="180">
        <v>2543</v>
      </c>
      <c r="E448" s="181">
        <f>SUM(C448:D448)</f>
        <v>12900</v>
      </c>
      <c r="F448" s="174">
        <v>10203</v>
      </c>
      <c r="G448" s="174">
        <v>2797</v>
      </c>
      <c r="H448" s="175">
        <f>SUM(F448:G448)</f>
        <v>13000</v>
      </c>
      <c r="I448" s="182">
        <v>5500</v>
      </c>
      <c r="J448" s="182">
        <v>9749.7900000000009</v>
      </c>
      <c r="K448" s="199">
        <f>SUM(I448:J448)</f>
        <v>15249.79</v>
      </c>
    </row>
    <row r="449" spans="1:11" ht="18.75">
      <c r="A449" s="186">
        <v>2</v>
      </c>
      <c r="B449" s="177" t="s">
        <v>450</v>
      </c>
      <c r="C449" s="180">
        <v>43234.38</v>
      </c>
      <c r="D449" s="180">
        <v>100637.62</v>
      </c>
      <c r="E449" s="181">
        <f>SUM(C449:D449)</f>
        <v>143872</v>
      </c>
      <c r="F449" s="174">
        <v>67500</v>
      </c>
      <c r="G449" s="174">
        <v>101200</v>
      </c>
      <c r="H449" s="175">
        <f>SUM(F449:G449)</f>
        <v>168700</v>
      </c>
      <c r="I449" s="182">
        <v>131087.01999999999</v>
      </c>
      <c r="J449" s="182">
        <v>199093.42</v>
      </c>
      <c r="K449" s="199">
        <f>SUM(I449:J449)</f>
        <v>330180.44</v>
      </c>
    </row>
    <row r="450" spans="1:11" ht="18.75">
      <c r="A450" s="186">
        <v>3</v>
      </c>
      <c r="B450" s="177" t="s">
        <v>2141</v>
      </c>
      <c r="C450" s="180">
        <v>2467.9</v>
      </c>
      <c r="D450" s="180">
        <v>3703</v>
      </c>
      <c r="E450" s="181">
        <f>SUM(C450:D450)</f>
        <v>6170.9</v>
      </c>
      <c r="F450" s="174">
        <v>2600</v>
      </c>
      <c r="G450" s="174">
        <v>3900</v>
      </c>
      <c r="H450" s="175">
        <f>SUM(F450:G450)</f>
        <v>6500</v>
      </c>
      <c r="I450" s="182">
        <v>3543.12</v>
      </c>
      <c r="J450" s="182">
        <v>4447.32</v>
      </c>
      <c r="K450" s="199">
        <f>SUM(I450:J450)</f>
        <v>7990.44</v>
      </c>
    </row>
    <row r="451" spans="1:11" ht="18.75">
      <c r="A451" s="186"/>
      <c r="B451" s="179" t="s">
        <v>55</v>
      </c>
      <c r="C451" s="181">
        <f>SUM(C448:C450)</f>
        <v>56059.28</v>
      </c>
      <c r="D451" s="181">
        <f>SUM(D448:D450)</f>
        <v>106883.62</v>
      </c>
      <c r="E451" s="181">
        <f>SUM(C451:D451)</f>
        <v>162942.9</v>
      </c>
      <c r="F451" s="178">
        <f>SUM(F448:F450)</f>
        <v>80303</v>
      </c>
      <c r="G451" s="178">
        <f>SUM(G448:G450)</f>
        <v>107897</v>
      </c>
      <c r="H451" s="175">
        <f>SUM(H448:H450)</f>
        <v>188200</v>
      </c>
      <c r="I451" s="199">
        <f>SUM(I448:I450)</f>
        <v>140130.13999999998</v>
      </c>
      <c r="J451" s="199">
        <f>SUM(J448:J450)</f>
        <v>213290.53000000003</v>
      </c>
      <c r="K451" s="199">
        <f>SUM(I451:J451)</f>
        <v>353420.67000000004</v>
      </c>
    </row>
    <row r="452" spans="1:11" s="208" customFormat="1" ht="18.75">
      <c r="A452" s="198">
        <v>29</v>
      </c>
      <c r="B452" s="179" t="s">
        <v>590</v>
      </c>
      <c r="C452" s="181"/>
      <c r="D452" s="181"/>
      <c r="E452" s="181"/>
      <c r="F452" s="178"/>
      <c r="G452" s="178"/>
      <c r="H452" s="175"/>
      <c r="I452" s="199"/>
      <c r="J452" s="199"/>
      <c r="K452" s="199"/>
    </row>
    <row r="453" spans="1:11" ht="18.75">
      <c r="A453" s="186">
        <v>1</v>
      </c>
      <c r="B453" s="177" t="s">
        <v>455</v>
      </c>
      <c r="C453" s="180"/>
      <c r="D453" s="180"/>
      <c r="E453" s="180"/>
      <c r="F453" s="174">
        <v>0.02</v>
      </c>
      <c r="G453" s="174">
        <v>0</v>
      </c>
      <c r="H453" s="175">
        <f>SUM(F453:G453)</f>
        <v>0.02</v>
      </c>
      <c r="I453" s="182">
        <v>0.02</v>
      </c>
      <c r="J453" s="182"/>
      <c r="K453" s="199">
        <f>SUM(I453:J453)</f>
        <v>0.02</v>
      </c>
    </row>
    <row r="454" spans="1:11" ht="18.75">
      <c r="A454" s="186">
        <v>2</v>
      </c>
      <c r="B454" s="177" t="s">
        <v>2094</v>
      </c>
      <c r="C454" s="180"/>
      <c r="D454" s="180"/>
      <c r="E454" s="180"/>
      <c r="F454" s="174">
        <v>7.0000000000000007E-2</v>
      </c>
      <c r="G454" s="174">
        <v>0</v>
      </c>
      <c r="H454" s="175">
        <f>SUM(F454:G454)</f>
        <v>7.0000000000000007E-2</v>
      </c>
      <c r="I454" s="182">
        <v>7.0000000000000007E-2</v>
      </c>
      <c r="J454" s="182"/>
      <c r="K454" s="199">
        <f>SUM(I454:J454)</f>
        <v>7.0000000000000007E-2</v>
      </c>
    </row>
    <row r="455" spans="1:11" ht="18.75">
      <c r="A455" s="186"/>
      <c r="B455" s="179" t="s">
        <v>56</v>
      </c>
      <c r="C455" s="181"/>
      <c r="D455" s="181"/>
      <c r="E455" s="181"/>
      <c r="F455" s="178">
        <f>SUM(F453:F454)</f>
        <v>9.0000000000000011E-2</v>
      </c>
      <c r="G455" s="178">
        <f>SUM(G453:G454)</f>
        <v>0</v>
      </c>
      <c r="H455" s="175">
        <f>SUM(H453:H454)</f>
        <v>9.0000000000000011E-2</v>
      </c>
      <c r="I455" s="199">
        <f>SUM(I453:I454)</f>
        <v>9.0000000000000011E-2</v>
      </c>
      <c r="J455" s="182"/>
      <c r="K455" s="199">
        <f>SUM(I455:J455)</f>
        <v>9.0000000000000011E-2</v>
      </c>
    </row>
    <row r="456" spans="1:11" s="208" customFormat="1" ht="18.75">
      <c r="A456" s="198">
        <v>30</v>
      </c>
      <c r="B456" s="179" t="s">
        <v>591</v>
      </c>
      <c r="C456" s="181"/>
      <c r="D456" s="181"/>
      <c r="E456" s="181"/>
      <c r="F456" s="178"/>
      <c r="G456" s="178"/>
      <c r="H456" s="175"/>
      <c r="I456" s="199"/>
      <c r="J456" s="199"/>
      <c r="K456" s="199"/>
    </row>
    <row r="457" spans="1:11" ht="18.75">
      <c r="A457" s="186">
        <v>1</v>
      </c>
      <c r="B457" s="177" t="s">
        <v>536</v>
      </c>
      <c r="C457" s="180"/>
      <c r="D457" s="180"/>
      <c r="E457" s="180"/>
      <c r="F457" s="174">
        <v>0</v>
      </c>
      <c r="G457" s="174">
        <v>0.06</v>
      </c>
      <c r="H457" s="175">
        <f>SUM(F457:G457)</f>
        <v>0.06</v>
      </c>
      <c r="I457" s="182">
        <v>0.06</v>
      </c>
      <c r="J457" s="182">
        <v>0.06</v>
      </c>
      <c r="K457" s="199">
        <f t="shared" ref="K457:K471" si="83">SUM(I457:J457)</f>
        <v>0.12</v>
      </c>
    </row>
    <row r="458" spans="1:11" s="208" customFormat="1" ht="18.75">
      <c r="A458" s="186">
        <v>2</v>
      </c>
      <c r="B458" s="177" t="s">
        <v>592</v>
      </c>
      <c r="C458" s="180">
        <v>21.53</v>
      </c>
      <c r="D458" s="180"/>
      <c r="E458" s="181">
        <f t="shared" ref="E458:E471" si="84">SUM(C458:D458)</f>
        <v>21.53</v>
      </c>
      <c r="F458" s="174">
        <v>24.23</v>
      </c>
      <c r="G458" s="174">
        <v>0</v>
      </c>
      <c r="H458" s="175">
        <f t="shared" ref="H458:H470" si="85">SUM(F458:G458)</f>
        <v>24.23</v>
      </c>
      <c r="I458" s="182">
        <v>30.63</v>
      </c>
      <c r="J458" s="182"/>
      <c r="K458" s="199">
        <f t="shared" si="83"/>
        <v>30.63</v>
      </c>
    </row>
    <row r="459" spans="1:11" ht="18.75">
      <c r="A459" s="186">
        <v>3</v>
      </c>
      <c r="B459" s="177" t="s">
        <v>593</v>
      </c>
      <c r="C459" s="180">
        <v>4965.5</v>
      </c>
      <c r="D459" s="180"/>
      <c r="E459" s="181">
        <f t="shared" si="84"/>
        <v>4965.5</v>
      </c>
      <c r="F459" s="174">
        <v>5804</v>
      </c>
      <c r="G459" s="174">
        <v>0</v>
      </c>
      <c r="H459" s="175">
        <f t="shared" si="85"/>
        <v>5804</v>
      </c>
      <c r="I459" s="182">
        <v>6102.02</v>
      </c>
      <c r="J459" s="182"/>
      <c r="K459" s="199">
        <f t="shared" si="83"/>
        <v>6102.02</v>
      </c>
    </row>
    <row r="460" spans="1:11" ht="18.75">
      <c r="A460" s="186">
        <v>4</v>
      </c>
      <c r="B460" s="177" t="s">
        <v>594</v>
      </c>
      <c r="C460" s="180">
        <v>2544</v>
      </c>
      <c r="D460" s="180"/>
      <c r="E460" s="181">
        <f t="shared" si="84"/>
        <v>2544</v>
      </c>
      <c r="F460" s="174">
        <v>950</v>
      </c>
      <c r="G460" s="174">
        <v>0</v>
      </c>
      <c r="H460" s="175">
        <f t="shared" si="85"/>
        <v>950</v>
      </c>
      <c r="I460" s="182">
        <v>1050.01</v>
      </c>
      <c r="J460" s="182"/>
      <c r="K460" s="199">
        <f t="shared" si="83"/>
        <v>1050.01</v>
      </c>
    </row>
    <row r="461" spans="1:11" s="208" customFormat="1" ht="18.75">
      <c r="A461" s="186">
        <v>5</v>
      </c>
      <c r="B461" s="177" t="s">
        <v>595</v>
      </c>
      <c r="C461" s="180">
        <v>147.91999999999999</v>
      </c>
      <c r="D461" s="180"/>
      <c r="E461" s="181">
        <f t="shared" si="84"/>
        <v>147.91999999999999</v>
      </c>
      <c r="F461" s="174">
        <v>169.9</v>
      </c>
      <c r="G461" s="174">
        <v>0</v>
      </c>
      <c r="H461" s="175">
        <f t="shared" si="85"/>
        <v>169.9</v>
      </c>
      <c r="I461" s="182">
        <v>184.9</v>
      </c>
      <c r="J461" s="182"/>
      <c r="K461" s="199">
        <f t="shared" si="83"/>
        <v>184.9</v>
      </c>
    </row>
    <row r="462" spans="1:11" ht="18.75">
      <c r="A462" s="186">
        <v>6</v>
      </c>
      <c r="B462" s="177" t="s">
        <v>596</v>
      </c>
      <c r="C462" s="180">
        <v>30.01</v>
      </c>
      <c r="D462" s="180"/>
      <c r="E462" s="181">
        <f t="shared" si="84"/>
        <v>30.01</v>
      </c>
      <c r="F462" s="174">
        <v>35.01</v>
      </c>
      <c r="G462" s="174">
        <v>0</v>
      </c>
      <c r="H462" s="175">
        <f t="shared" si="85"/>
        <v>35.01</v>
      </c>
      <c r="I462" s="182">
        <v>40.01</v>
      </c>
      <c r="J462" s="182"/>
      <c r="K462" s="199">
        <f t="shared" si="83"/>
        <v>40.01</v>
      </c>
    </row>
    <row r="463" spans="1:11" ht="18.75">
      <c r="A463" s="186">
        <v>7</v>
      </c>
      <c r="B463" s="177" t="s">
        <v>2095</v>
      </c>
      <c r="C463" s="180">
        <v>365.02</v>
      </c>
      <c r="D463" s="180">
        <v>376</v>
      </c>
      <c r="E463" s="181">
        <f t="shared" si="84"/>
        <v>741.02</v>
      </c>
      <c r="F463" s="174">
        <v>360</v>
      </c>
      <c r="G463" s="174">
        <v>540</v>
      </c>
      <c r="H463" s="175">
        <f t="shared" si="85"/>
        <v>900</v>
      </c>
      <c r="I463" s="182">
        <v>558</v>
      </c>
      <c r="J463" s="182">
        <v>759</v>
      </c>
      <c r="K463" s="199">
        <f t="shared" si="83"/>
        <v>1317</v>
      </c>
    </row>
    <row r="464" spans="1:11" s="208" customFormat="1" ht="18.75">
      <c r="A464" s="186">
        <v>8</v>
      </c>
      <c r="B464" s="177" t="s">
        <v>597</v>
      </c>
      <c r="C464" s="180">
        <v>1240</v>
      </c>
      <c r="D464" s="180"/>
      <c r="E464" s="181">
        <f t="shared" si="84"/>
        <v>1240</v>
      </c>
      <c r="F464" s="174">
        <v>1310</v>
      </c>
      <c r="G464" s="174">
        <v>0</v>
      </c>
      <c r="H464" s="175">
        <f t="shared" si="85"/>
        <v>1310</v>
      </c>
      <c r="I464" s="182">
        <v>1605</v>
      </c>
      <c r="J464" s="182"/>
      <c r="K464" s="199">
        <f t="shared" si="83"/>
        <v>1605</v>
      </c>
    </row>
    <row r="465" spans="1:11" ht="18.75">
      <c r="A465" s="186">
        <v>9</v>
      </c>
      <c r="B465" s="177" t="s">
        <v>598</v>
      </c>
      <c r="C465" s="180">
        <v>40.01</v>
      </c>
      <c r="D465" s="180"/>
      <c r="E465" s="181">
        <f t="shared" si="84"/>
        <v>40.01</v>
      </c>
      <c r="F465" s="174">
        <v>45.01</v>
      </c>
      <c r="G465" s="174">
        <v>0</v>
      </c>
      <c r="H465" s="175">
        <f t="shared" si="85"/>
        <v>45.01</v>
      </c>
      <c r="I465" s="182">
        <v>40.01</v>
      </c>
      <c r="J465" s="182"/>
      <c r="K465" s="199">
        <f t="shared" si="83"/>
        <v>40.01</v>
      </c>
    </row>
    <row r="466" spans="1:11" ht="18.75">
      <c r="A466" s="186">
        <v>10</v>
      </c>
      <c r="B466" s="177" t="s">
        <v>599</v>
      </c>
      <c r="C466" s="180">
        <v>2785.3</v>
      </c>
      <c r="D466" s="180"/>
      <c r="E466" s="181">
        <f t="shared" si="84"/>
        <v>2785.3</v>
      </c>
      <c r="F466" s="174">
        <v>2973.8</v>
      </c>
      <c r="G466" s="174">
        <v>0</v>
      </c>
      <c r="H466" s="175">
        <f t="shared" si="85"/>
        <v>2973.8</v>
      </c>
      <c r="I466" s="182">
        <v>2935.71</v>
      </c>
      <c r="J466" s="182"/>
      <c r="K466" s="199">
        <f t="shared" si="83"/>
        <v>2935.71</v>
      </c>
    </row>
    <row r="467" spans="1:11" s="208" customFormat="1" ht="18.75">
      <c r="A467" s="186">
        <v>11</v>
      </c>
      <c r="B467" s="177" t="s">
        <v>600</v>
      </c>
      <c r="C467" s="180">
        <v>1500.01</v>
      </c>
      <c r="D467" s="180"/>
      <c r="E467" s="181">
        <f t="shared" si="84"/>
        <v>1500.01</v>
      </c>
      <c r="F467" s="174">
        <v>500</v>
      </c>
      <c r="G467" s="174">
        <v>0</v>
      </c>
      <c r="H467" s="175">
        <f t="shared" si="85"/>
        <v>500</v>
      </c>
      <c r="I467" s="182">
        <v>0.03</v>
      </c>
      <c r="J467" s="182"/>
      <c r="K467" s="199">
        <f t="shared" si="83"/>
        <v>0.03</v>
      </c>
    </row>
    <row r="468" spans="1:11" ht="18.75">
      <c r="A468" s="186">
        <v>12</v>
      </c>
      <c r="B468" s="177" t="s">
        <v>601</v>
      </c>
      <c r="C468" s="180">
        <v>0.06</v>
      </c>
      <c r="D468" s="180">
        <v>500.04</v>
      </c>
      <c r="E468" s="181">
        <f t="shared" si="84"/>
        <v>500.1</v>
      </c>
      <c r="F468" s="174">
        <v>1600</v>
      </c>
      <c r="G468" s="174">
        <v>2400</v>
      </c>
      <c r="H468" s="175">
        <f t="shared" si="85"/>
        <v>4000</v>
      </c>
      <c r="I468" s="182">
        <v>1480</v>
      </c>
      <c r="J468" s="182">
        <v>2240</v>
      </c>
      <c r="K468" s="199">
        <f t="shared" si="83"/>
        <v>3720</v>
      </c>
    </row>
    <row r="469" spans="1:11" ht="18.75">
      <c r="A469" s="186">
        <v>13</v>
      </c>
      <c r="B469" s="177" t="s">
        <v>602</v>
      </c>
      <c r="C469" s="180">
        <v>20.51</v>
      </c>
      <c r="D469" s="180"/>
      <c r="E469" s="181">
        <f t="shared" si="84"/>
        <v>20.51</v>
      </c>
      <c r="F469" s="174">
        <v>25.51</v>
      </c>
      <c r="G469" s="174">
        <v>0</v>
      </c>
      <c r="H469" s="175">
        <f t="shared" si="85"/>
        <v>25.51</v>
      </c>
      <c r="I469" s="182">
        <v>30.31</v>
      </c>
      <c r="J469" s="182"/>
      <c r="K469" s="199">
        <f t="shared" si="83"/>
        <v>30.31</v>
      </c>
    </row>
    <row r="470" spans="1:11" ht="18.75">
      <c r="A470" s="186">
        <v>14</v>
      </c>
      <c r="B470" s="177" t="s">
        <v>603</v>
      </c>
      <c r="C470" s="180">
        <v>401.4</v>
      </c>
      <c r="D470" s="180">
        <v>279.11</v>
      </c>
      <c r="E470" s="181">
        <f t="shared" si="84"/>
        <v>680.51</v>
      </c>
      <c r="F470" s="174">
        <v>200</v>
      </c>
      <c r="G470" s="174">
        <v>307.8</v>
      </c>
      <c r="H470" s="175">
        <f t="shared" si="85"/>
        <v>507.8</v>
      </c>
      <c r="I470" s="182">
        <v>164</v>
      </c>
      <c r="J470" s="182">
        <v>249.5</v>
      </c>
      <c r="K470" s="199">
        <f t="shared" si="83"/>
        <v>413.5</v>
      </c>
    </row>
    <row r="471" spans="1:11" ht="18.75">
      <c r="A471" s="186"/>
      <c r="B471" s="179" t="s">
        <v>57</v>
      </c>
      <c r="C471" s="181">
        <f>SUM(C458:C470)</f>
        <v>14061.27</v>
      </c>
      <c r="D471" s="181">
        <f>SUM(D458:D470)</f>
        <v>1155.1500000000001</v>
      </c>
      <c r="E471" s="181">
        <f t="shared" si="84"/>
        <v>15216.42</v>
      </c>
      <c r="F471" s="178">
        <f>SUM(F457:F470)</f>
        <v>13997.460000000001</v>
      </c>
      <c r="G471" s="178">
        <f>SUM(G457:G470)</f>
        <v>3247.86</v>
      </c>
      <c r="H471" s="175">
        <f>SUM(H457:H470)</f>
        <v>17245.32</v>
      </c>
      <c r="I471" s="199">
        <f>SUM(I457:I470)</f>
        <v>14220.690000000002</v>
      </c>
      <c r="J471" s="199">
        <f>SUM(J457:J470)</f>
        <v>3248.56</v>
      </c>
      <c r="K471" s="199">
        <f t="shared" si="83"/>
        <v>17469.250000000004</v>
      </c>
    </row>
    <row r="472" spans="1:11" s="208" customFormat="1" ht="18.75">
      <c r="A472" s="198">
        <v>31</v>
      </c>
      <c r="B472" s="179" t="s">
        <v>604</v>
      </c>
      <c r="C472" s="181"/>
      <c r="D472" s="181"/>
      <c r="E472" s="181"/>
      <c r="F472" s="178"/>
      <c r="G472" s="178"/>
      <c r="H472" s="175"/>
      <c r="I472" s="199"/>
      <c r="J472" s="199"/>
      <c r="K472" s="199"/>
    </row>
    <row r="473" spans="1:11" ht="18.75">
      <c r="A473" s="186">
        <v>1</v>
      </c>
      <c r="B473" s="177" t="s">
        <v>605</v>
      </c>
      <c r="C473" s="180">
        <v>272.54000000000002</v>
      </c>
      <c r="D473" s="180"/>
      <c r="E473" s="181">
        <f>SUM(C473:D473)</f>
        <v>272.54000000000002</v>
      </c>
      <c r="F473" s="174">
        <v>316.58999999999997</v>
      </c>
      <c r="G473" s="174">
        <v>0</v>
      </c>
      <c r="H473" s="175">
        <f t="shared" ref="H473:H491" si="86">SUM(F473:G473)</f>
        <v>316.58999999999997</v>
      </c>
      <c r="I473" s="182">
        <v>343.4</v>
      </c>
      <c r="J473" s="182"/>
      <c r="K473" s="199">
        <f t="shared" ref="K473:K492" si="87">SUM(I473:J473)</f>
        <v>343.4</v>
      </c>
    </row>
    <row r="474" spans="1:11" ht="18.75">
      <c r="A474" s="186">
        <v>2</v>
      </c>
      <c r="B474" s="177" t="s">
        <v>536</v>
      </c>
      <c r="C474" s="180"/>
      <c r="D474" s="180"/>
      <c r="E474" s="180"/>
      <c r="F474" s="174">
        <v>0</v>
      </c>
      <c r="G474" s="174">
        <v>0.06</v>
      </c>
      <c r="H474" s="175">
        <f t="shared" si="86"/>
        <v>0.06</v>
      </c>
      <c r="I474" s="182"/>
      <c r="J474" s="182">
        <v>0.06</v>
      </c>
      <c r="K474" s="199">
        <f t="shared" si="87"/>
        <v>0.06</v>
      </c>
    </row>
    <row r="475" spans="1:11" ht="18.75">
      <c r="A475" s="186">
        <v>3</v>
      </c>
      <c r="B475" s="177" t="s">
        <v>606</v>
      </c>
      <c r="C475" s="180">
        <v>47.52</v>
      </c>
      <c r="D475" s="180"/>
      <c r="E475" s="181">
        <f t="shared" ref="E475:E491" si="88">SUM(C475:D475)</f>
        <v>47.52</v>
      </c>
      <c r="F475" s="174">
        <v>50.02</v>
      </c>
      <c r="G475" s="174">
        <v>0</v>
      </c>
      <c r="H475" s="175">
        <f t="shared" si="86"/>
        <v>50.02</v>
      </c>
      <c r="I475" s="182">
        <v>39.020000000000003</v>
      </c>
      <c r="J475" s="182"/>
      <c r="K475" s="199">
        <f t="shared" si="87"/>
        <v>39.020000000000003</v>
      </c>
    </row>
    <row r="476" spans="1:11" s="208" customFormat="1" ht="18.75">
      <c r="A476" s="186">
        <v>4</v>
      </c>
      <c r="B476" s="177" t="s">
        <v>607</v>
      </c>
      <c r="C476" s="180">
        <v>17960.04</v>
      </c>
      <c r="D476" s="180"/>
      <c r="E476" s="181">
        <f t="shared" si="88"/>
        <v>17960.04</v>
      </c>
      <c r="F476" s="174">
        <v>21479.83</v>
      </c>
      <c r="G476" s="174">
        <v>0</v>
      </c>
      <c r="H476" s="175">
        <f t="shared" si="86"/>
        <v>21479.83</v>
      </c>
      <c r="I476" s="182">
        <v>25060.36</v>
      </c>
      <c r="J476" s="199"/>
      <c r="K476" s="199">
        <f t="shared" si="87"/>
        <v>25060.36</v>
      </c>
    </row>
    <row r="477" spans="1:11" ht="18.75">
      <c r="A477" s="186">
        <v>5</v>
      </c>
      <c r="B477" s="177" t="s">
        <v>608</v>
      </c>
      <c r="C477" s="180">
        <v>1620.01</v>
      </c>
      <c r="D477" s="180"/>
      <c r="E477" s="181">
        <f t="shared" si="88"/>
        <v>1620.01</v>
      </c>
      <c r="F477" s="174">
        <v>963.03</v>
      </c>
      <c r="G477" s="174">
        <v>0</v>
      </c>
      <c r="H477" s="175">
        <f t="shared" si="86"/>
        <v>963.03</v>
      </c>
      <c r="I477" s="182">
        <v>1000.02</v>
      </c>
      <c r="J477" s="182"/>
      <c r="K477" s="199">
        <f t="shared" si="87"/>
        <v>1000.02</v>
      </c>
    </row>
    <row r="478" spans="1:11" ht="18.75">
      <c r="A478" s="186">
        <v>6</v>
      </c>
      <c r="B478" s="177" t="s">
        <v>609</v>
      </c>
      <c r="C478" s="180">
        <v>1400.04</v>
      </c>
      <c r="D478" s="180">
        <v>10.02</v>
      </c>
      <c r="E478" s="181">
        <f t="shared" si="88"/>
        <v>1410.06</v>
      </c>
      <c r="F478" s="174">
        <v>1400.04</v>
      </c>
      <c r="G478" s="174">
        <v>0.01</v>
      </c>
      <c r="H478" s="175">
        <f t="shared" si="86"/>
        <v>1400.05</v>
      </c>
      <c r="I478" s="182">
        <v>1795.02</v>
      </c>
      <c r="J478" s="182">
        <v>0.01</v>
      </c>
      <c r="K478" s="199">
        <f t="shared" si="87"/>
        <v>1795.03</v>
      </c>
    </row>
    <row r="479" spans="1:11" ht="18.75">
      <c r="A479" s="186">
        <v>7</v>
      </c>
      <c r="B479" s="177" t="s">
        <v>610</v>
      </c>
      <c r="C479" s="180">
        <v>125</v>
      </c>
      <c r="D479" s="180"/>
      <c r="E479" s="181">
        <f t="shared" si="88"/>
        <v>125</v>
      </c>
      <c r="F479" s="174">
        <v>158</v>
      </c>
      <c r="G479" s="174">
        <v>0</v>
      </c>
      <c r="H479" s="175">
        <f t="shared" si="86"/>
        <v>158</v>
      </c>
      <c r="I479" s="182">
        <v>175</v>
      </c>
      <c r="J479" s="182"/>
      <c r="K479" s="199">
        <f t="shared" si="87"/>
        <v>175</v>
      </c>
    </row>
    <row r="480" spans="1:11" ht="18.75">
      <c r="A480" s="186">
        <v>8</v>
      </c>
      <c r="B480" s="177" t="s">
        <v>611</v>
      </c>
      <c r="C480" s="180">
        <v>3085.91</v>
      </c>
      <c r="D480" s="180"/>
      <c r="E480" s="181">
        <f t="shared" si="88"/>
        <v>3085.91</v>
      </c>
      <c r="F480" s="174">
        <v>3155.9</v>
      </c>
      <c r="G480" s="174">
        <v>0</v>
      </c>
      <c r="H480" s="175">
        <f t="shared" si="86"/>
        <v>3155.9</v>
      </c>
      <c r="I480" s="182">
        <v>3365.9</v>
      </c>
      <c r="J480" s="182"/>
      <c r="K480" s="199">
        <f t="shared" si="87"/>
        <v>3365.9</v>
      </c>
    </row>
    <row r="481" spans="1:11" ht="18.75">
      <c r="A481" s="186">
        <v>9</v>
      </c>
      <c r="B481" s="177" t="s">
        <v>612</v>
      </c>
      <c r="C481" s="180">
        <v>1160.01</v>
      </c>
      <c r="D481" s="180"/>
      <c r="E481" s="181">
        <f t="shared" si="88"/>
        <v>1160.01</v>
      </c>
      <c r="F481" s="174">
        <v>1231.96</v>
      </c>
      <c r="G481" s="174">
        <v>0</v>
      </c>
      <c r="H481" s="175">
        <f t="shared" si="86"/>
        <v>1231.96</v>
      </c>
      <c r="I481" s="182">
        <v>1406.87</v>
      </c>
      <c r="J481" s="182"/>
      <c r="K481" s="199">
        <f t="shared" si="87"/>
        <v>1406.87</v>
      </c>
    </row>
    <row r="482" spans="1:11" ht="18.75">
      <c r="A482" s="186">
        <v>10</v>
      </c>
      <c r="B482" s="177" t="s">
        <v>613</v>
      </c>
      <c r="C482" s="180">
        <v>500.03</v>
      </c>
      <c r="D482" s="180"/>
      <c r="E482" s="181">
        <f t="shared" si="88"/>
        <v>500.03</v>
      </c>
      <c r="F482" s="174">
        <v>2648</v>
      </c>
      <c r="G482" s="174">
        <v>0</v>
      </c>
      <c r="H482" s="175">
        <f t="shared" si="86"/>
        <v>2648</v>
      </c>
      <c r="I482" s="182">
        <v>0.06</v>
      </c>
      <c r="J482" s="182"/>
      <c r="K482" s="199">
        <f t="shared" si="87"/>
        <v>0.06</v>
      </c>
    </row>
    <row r="483" spans="1:11" ht="18.75">
      <c r="A483" s="186">
        <v>11</v>
      </c>
      <c r="B483" s="177" t="s">
        <v>614</v>
      </c>
      <c r="C483" s="180">
        <v>1190</v>
      </c>
      <c r="D483" s="180">
        <v>5035</v>
      </c>
      <c r="E483" s="181">
        <f t="shared" si="88"/>
        <v>6225</v>
      </c>
      <c r="F483" s="174">
        <v>3126</v>
      </c>
      <c r="G483" s="174">
        <v>2867.13</v>
      </c>
      <c r="H483" s="175">
        <f t="shared" si="86"/>
        <v>5993.13</v>
      </c>
      <c r="I483" s="182">
        <v>2066.21</v>
      </c>
      <c r="J483" s="182">
        <v>3027.28</v>
      </c>
      <c r="K483" s="199">
        <f t="shared" si="87"/>
        <v>5093.49</v>
      </c>
    </row>
    <row r="484" spans="1:11" ht="18.75">
      <c r="A484" s="186">
        <v>12</v>
      </c>
      <c r="B484" s="177" t="s">
        <v>615</v>
      </c>
      <c r="C484" s="180">
        <v>20.010000000000002</v>
      </c>
      <c r="D484" s="180"/>
      <c r="E484" s="181">
        <f t="shared" si="88"/>
        <v>20.010000000000002</v>
      </c>
      <c r="F484" s="174">
        <v>5.01</v>
      </c>
      <c r="G484" s="174">
        <v>0</v>
      </c>
      <c r="H484" s="175">
        <f t="shared" si="86"/>
        <v>5.01</v>
      </c>
      <c r="I484" s="182">
        <v>5.01</v>
      </c>
      <c r="J484" s="182"/>
      <c r="K484" s="199">
        <f t="shared" si="87"/>
        <v>5.01</v>
      </c>
    </row>
    <row r="485" spans="1:11" ht="18.75">
      <c r="A485" s="186">
        <v>13</v>
      </c>
      <c r="B485" s="177" t="s">
        <v>616</v>
      </c>
      <c r="C485" s="180">
        <v>169.66</v>
      </c>
      <c r="D485" s="180"/>
      <c r="E485" s="181">
        <f t="shared" si="88"/>
        <v>169.66</v>
      </c>
      <c r="F485" s="174">
        <v>172.63</v>
      </c>
      <c r="G485" s="174">
        <v>0</v>
      </c>
      <c r="H485" s="175">
        <f t="shared" si="86"/>
        <v>172.63</v>
      </c>
      <c r="I485" s="182">
        <v>192.64</v>
      </c>
      <c r="J485" s="182"/>
      <c r="K485" s="199">
        <f t="shared" si="87"/>
        <v>192.64</v>
      </c>
    </row>
    <row r="486" spans="1:11" ht="18.75">
      <c r="A486" s="186">
        <v>14</v>
      </c>
      <c r="B486" s="177" t="s">
        <v>617</v>
      </c>
      <c r="C486" s="180">
        <v>115.02</v>
      </c>
      <c r="D486" s="180"/>
      <c r="E486" s="181">
        <f t="shared" si="88"/>
        <v>115.02</v>
      </c>
      <c r="F486" s="174">
        <v>124.02</v>
      </c>
      <c r="G486" s="174">
        <v>0</v>
      </c>
      <c r="H486" s="175">
        <f t="shared" si="86"/>
        <v>124.02</v>
      </c>
      <c r="I486" s="182">
        <v>145.02000000000001</v>
      </c>
      <c r="J486" s="182"/>
      <c r="K486" s="199">
        <f t="shared" si="87"/>
        <v>145.02000000000001</v>
      </c>
    </row>
    <row r="487" spans="1:11" ht="18.75">
      <c r="A487" s="186">
        <v>15</v>
      </c>
      <c r="B487" s="177" t="s">
        <v>618</v>
      </c>
      <c r="C487" s="180">
        <v>240.03</v>
      </c>
      <c r="D487" s="180"/>
      <c r="E487" s="181">
        <f t="shared" si="88"/>
        <v>240.03</v>
      </c>
      <c r="F487" s="174">
        <v>330.03</v>
      </c>
      <c r="G487" s="174">
        <v>0</v>
      </c>
      <c r="H487" s="175">
        <f t="shared" si="86"/>
        <v>330.03</v>
      </c>
      <c r="I487" s="182">
        <v>360.03</v>
      </c>
      <c r="J487" s="182"/>
      <c r="K487" s="199">
        <f t="shared" si="87"/>
        <v>360.03</v>
      </c>
    </row>
    <row r="488" spans="1:11" ht="18.75">
      <c r="A488" s="186">
        <v>16</v>
      </c>
      <c r="B488" s="177" t="s">
        <v>619</v>
      </c>
      <c r="C488" s="180">
        <v>790.07</v>
      </c>
      <c r="D488" s="180"/>
      <c r="E488" s="181">
        <f t="shared" si="88"/>
        <v>790.07</v>
      </c>
      <c r="F488" s="174">
        <v>1070.07</v>
      </c>
      <c r="G488" s="174">
        <v>0</v>
      </c>
      <c r="H488" s="175">
        <f t="shared" si="86"/>
        <v>1070.07</v>
      </c>
      <c r="I488" s="182">
        <v>1177.52</v>
      </c>
      <c r="J488" s="182"/>
      <c r="K488" s="199">
        <f t="shared" si="87"/>
        <v>1177.52</v>
      </c>
    </row>
    <row r="489" spans="1:11" ht="18.75">
      <c r="A489" s="186">
        <v>17</v>
      </c>
      <c r="B489" s="177" t="s">
        <v>620</v>
      </c>
      <c r="C489" s="180">
        <v>1400.02</v>
      </c>
      <c r="D489" s="180"/>
      <c r="E489" s="181">
        <f t="shared" si="88"/>
        <v>1400.02</v>
      </c>
      <c r="F489" s="174">
        <v>1725.02</v>
      </c>
      <c r="G489" s="174">
        <v>0</v>
      </c>
      <c r="H489" s="175">
        <f t="shared" si="86"/>
        <v>1725.02</v>
      </c>
      <c r="I489" s="182">
        <v>2000.02</v>
      </c>
      <c r="J489" s="182"/>
      <c r="K489" s="199">
        <f t="shared" si="87"/>
        <v>2000.02</v>
      </c>
    </row>
    <row r="490" spans="1:11" ht="18.75">
      <c r="A490" s="186">
        <v>18</v>
      </c>
      <c r="B490" s="177" t="s">
        <v>621</v>
      </c>
      <c r="C490" s="180">
        <v>160.58000000000001</v>
      </c>
      <c r="D490" s="180"/>
      <c r="E490" s="181">
        <f t="shared" si="88"/>
        <v>160.58000000000001</v>
      </c>
      <c r="F490" s="174">
        <v>169.25</v>
      </c>
      <c r="G490" s="174">
        <v>0</v>
      </c>
      <c r="H490" s="175">
        <f t="shared" si="86"/>
        <v>169.25</v>
      </c>
      <c r="I490" s="182">
        <v>186.1</v>
      </c>
      <c r="J490" s="182"/>
      <c r="K490" s="199">
        <f t="shared" si="87"/>
        <v>186.1</v>
      </c>
    </row>
    <row r="491" spans="1:11" ht="18.75">
      <c r="A491" s="186">
        <v>19</v>
      </c>
      <c r="B491" s="177" t="s">
        <v>622</v>
      </c>
      <c r="C491" s="180">
        <v>1783.01</v>
      </c>
      <c r="D491" s="180">
        <v>2675.01</v>
      </c>
      <c r="E491" s="181">
        <f t="shared" si="88"/>
        <v>4458.0200000000004</v>
      </c>
      <c r="F491" s="174">
        <v>1116.78</v>
      </c>
      <c r="G491" s="174">
        <v>514.24</v>
      </c>
      <c r="H491" s="175">
        <f t="shared" si="86"/>
        <v>1631.02</v>
      </c>
      <c r="I491" s="182">
        <v>2186.4899999999998</v>
      </c>
      <c r="J491" s="182">
        <v>2353.7199999999998</v>
      </c>
      <c r="K491" s="199">
        <f t="shared" si="87"/>
        <v>4540.2099999999991</v>
      </c>
    </row>
    <row r="492" spans="1:11" s="208" customFormat="1" ht="18.75">
      <c r="A492" s="198"/>
      <c r="B492" s="179" t="s">
        <v>58</v>
      </c>
      <c r="C492" s="181">
        <f>SUM(C473:C491)</f>
        <v>32039.499999999996</v>
      </c>
      <c r="D492" s="181">
        <f>SUM(D473:D491)</f>
        <v>7720.0300000000007</v>
      </c>
      <c r="E492" s="181">
        <v>39759.53</v>
      </c>
      <c r="F492" s="178">
        <f>SUM(F473:F491)</f>
        <v>39242.179999999993</v>
      </c>
      <c r="G492" s="178">
        <f>SUM(G473:G491)</f>
        <v>3381.4400000000005</v>
      </c>
      <c r="H492" s="175">
        <f>SUM(H473:H491)</f>
        <v>42623.619999999988</v>
      </c>
      <c r="I492" s="199">
        <f>SUM(I473:I491)</f>
        <v>41504.689999999988</v>
      </c>
      <c r="J492" s="199">
        <f>SUM(J473:J491)</f>
        <v>5381.07</v>
      </c>
      <c r="K492" s="199">
        <f t="shared" si="87"/>
        <v>46885.759999999987</v>
      </c>
    </row>
    <row r="493" spans="1:11" s="208" customFormat="1" ht="18.75">
      <c r="A493" s="198">
        <v>32</v>
      </c>
      <c r="B493" s="179" t="s">
        <v>623</v>
      </c>
      <c r="C493" s="181"/>
      <c r="D493" s="181"/>
      <c r="E493" s="181"/>
      <c r="F493" s="178"/>
      <c r="G493" s="178"/>
      <c r="H493" s="175"/>
      <c r="I493" s="199"/>
      <c r="J493" s="199"/>
      <c r="K493" s="199"/>
    </row>
    <row r="494" spans="1:11" ht="18.75">
      <c r="A494" s="186">
        <v>1</v>
      </c>
      <c r="B494" s="177" t="s">
        <v>624</v>
      </c>
      <c r="C494" s="180">
        <v>0.01</v>
      </c>
      <c r="D494" s="180">
        <v>284</v>
      </c>
      <c r="E494" s="181">
        <f>SUM(C494:D494)</f>
        <v>284.01</v>
      </c>
      <c r="F494" s="174">
        <v>0.01</v>
      </c>
      <c r="G494" s="174">
        <v>112.5</v>
      </c>
      <c r="H494" s="175">
        <f>SUM(F494:G494)</f>
        <v>112.51</v>
      </c>
      <c r="I494" s="182">
        <v>0.01</v>
      </c>
      <c r="J494" s="182">
        <v>112.5</v>
      </c>
      <c r="K494" s="199">
        <f>SUM(I494:J494)</f>
        <v>112.51</v>
      </c>
    </row>
    <row r="495" spans="1:11" ht="18.75">
      <c r="A495" s="186">
        <v>2</v>
      </c>
      <c r="B495" s="177" t="s">
        <v>625</v>
      </c>
      <c r="C495" s="180">
        <v>267554.28000000003</v>
      </c>
      <c r="D495" s="180"/>
      <c r="E495" s="181">
        <f>SUM(C495:D495)</f>
        <v>267554.28000000003</v>
      </c>
      <c r="F495" s="174">
        <v>0.01</v>
      </c>
      <c r="G495" s="174">
        <v>0</v>
      </c>
      <c r="H495" s="175">
        <f>SUM(F495:G495)</f>
        <v>0.01</v>
      </c>
      <c r="I495" s="182">
        <v>0.01</v>
      </c>
      <c r="J495" s="182"/>
      <c r="K495" s="199">
        <f>SUM(I495:J495)</f>
        <v>0.01</v>
      </c>
    </row>
    <row r="496" spans="1:11" ht="18.75">
      <c r="A496" s="186">
        <v>3</v>
      </c>
      <c r="B496" s="177" t="s">
        <v>626</v>
      </c>
      <c r="C496" s="180">
        <v>18221.29</v>
      </c>
      <c r="D496" s="180"/>
      <c r="E496" s="181">
        <f>SUM(C496:D496)</f>
        <v>18221.29</v>
      </c>
      <c r="F496" s="174">
        <v>377500</v>
      </c>
      <c r="G496" s="174">
        <v>0</v>
      </c>
      <c r="H496" s="175">
        <f>SUM(F496:G496)</f>
        <v>377500</v>
      </c>
      <c r="I496" s="182">
        <v>420500</v>
      </c>
      <c r="J496" s="182"/>
      <c r="K496" s="199">
        <f>SUM(I496:J496)</f>
        <v>420500</v>
      </c>
    </row>
    <row r="497" spans="1:11" ht="18.75">
      <c r="A497" s="186">
        <v>4</v>
      </c>
      <c r="B497" s="177" t="s">
        <v>627</v>
      </c>
      <c r="C497" s="181"/>
      <c r="D497" s="181"/>
      <c r="E497" s="181"/>
      <c r="F497" s="174">
        <v>32100</v>
      </c>
      <c r="G497" s="174">
        <v>0</v>
      </c>
      <c r="H497" s="175">
        <f>SUM(F497:G497)</f>
        <v>32100</v>
      </c>
      <c r="I497" s="182">
        <v>30700</v>
      </c>
      <c r="J497" s="182"/>
      <c r="K497" s="199">
        <f>SUM(I497:J497)</f>
        <v>30700</v>
      </c>
    </row>
    <row r="498" spans="1:11" ht="18.75">
      <c r="A498" s="186">
        <v>5</v>
      </c>
      <c r="B498" s="177" t="s">
        <v>15</v>
      </c>
      <c r="C498" s="181">
        <f t="shared" ref="C498:J498" si="89">SUM(C494:C497)</f>
        <v>285775.58</v>
      </c>
      <c r="D498" s="181">
        <f t="shared" si="89"/>
        <v>284</v>
      </c>
      <c r="E498" s="181">
        <f t="shared" si="89"/>
        <v>286059.58</v>
      </c>
      <c r="F498" s="178">
        <f t="shared" si="89"/>
        <v>409600.02</v>
      </c>
      <c r="G498" s="178">
        <f t="shared" si="89"/>
        <v>112.5</v>
      </c>
      <c r="H498" s="175">
        <f t="shared" si="89"/>
        <v>409712.52</v>
      </c>
      <c r="I498" s="199">
        <f t="shared" si="89"/>
        <v>451200.02</v>
      </c>
      <c r="J498" s="199">
        <f t="shared" si="89"/>
        <v>112.5</v>
      </c>
      <c r="K498" s="199">
        <f>SUM(I498:J498)</f>
        <v>451312.52</v>
      </c>
    </row>
    <row r="499" spans="1:11" ht="18.75">
      <c r="A499" s="186">
        <v>6</v>
      </c>
      <c r="B499" s="177" t="s">
        <v>628</v>
      </c>
      <c r="C499" s="180"/>
      <c r="D499" s="180"/>
      <c r="E499" s="180"/>
      <c r="F499" s="174"/>
      <c r="G499" s="174"/>
      <c r="H499" s="175"/>
      <c r="I499" s="182"/>
      <c r="J499" s="182"/>
      <c r="K499" s="199"/>
    </row>
    <row r="500" spans="1:11" ht="18.75">
      <c r="A500" s="186">
        <v>7</v>
      </c>
      <c r="B500" s="177" t="s">
        <v>629</v>
      </c>
      <c r="C500" s="180">
        <v>267.89</v>
      </c>
      <c r="D500" s="180"/>
      <c r="E500" s="181">
        <f t="shared" ref="E500:E505" si="90">SUM(C500:D500)</f>
        <v>267.89</v>
      </c>
      <c r="F500" s="174">
        <v>249.44</v>
      </c>
      <c r="G500" s="174">
        <v>0</v>
      </c>
      <c r="H500" s="175">
        <f>SUM(F500:G500)</f>
        <v>249.44</v>
      </c>
      <c r="I500" s="182">
        <v>307.54000000000002</v>
      </c>
      <c r="J500" s="182"/>
      <c r="K500" s="199">
        <f t="shared" ref="K500:K505" si="91">SUM(I500:J500)</f>
        <v>307.54000000000002</v>
      </c>
    </row>
    <row r="501" spans="1:11" ht="18.75">
      <c r="A501" s="186">
        <v>8</v>
      </c>
      <c r="B501" s="177" t="s">
        <v>630</v>
      </c>
      <c r="C501" s="180">
        <v>783.75</v>
      </c>
      <c r="D501" s="180"/>
      <c r="E501" s="181">
        <f t="shared" si="90"/>
        <v>783.75</v>
      </c>
      <c r="F501" s="174">
        <v>766.86</v>
      </c>
      <c r="G501" s="174">
        <v>0</v>
      </c>
      <c r="H501" s="175">
        <f>SUM(F501:G501)</f>
        <v>766.86</v>
      </c>
      <c r="I501" s="182">
        <v>856.87</v>
      </c>
      <c r="J501" s="182"/>
      <c r="K501" s="199">
        <f t="shared" si="91"/>
        <v>856.87</v>
      </c>
    </row>
    <row r="502" spans="1:11" ht="18.75">
      <c r="A502" s="186">
        <v>9</v>
      </c>
      <c r="B502" s="177" t="s">
        <v>631</v>
      </c>
      <c r="C502" s="180">
        <v>1038.3499999999999</v>
      </c>
      <c r="D502" s="180"/>
      <c r="E502" s="181">
        <f t="shared" si="90"/>
        <v>1038.3499999999999</v>
      </c>
      <c r="F502" s="174">
        <v>1047.75</v>
      </c>
      <c r="G502" s="174">
        <v>0</v>
      </c>
      <c r="H502" s="175">
        <f>SUM(F502:G502)</f>
        <v>1047.75</v>
      </c>
      <c r="I502" s="182">
        <v>1157.82</v>
      </c>
      <c r="J502" s="182"/>
      <c r="K502" s="199">
        <f t="shared" si="91"/>
        <v>1157.82</v>
      </c>
    </row>
    <row r="503" spans="1:11" ht="18.75">
      <c r="A503" s="186">
        <v>10</v>
      </c>
      <c r="B503" s="177" t="s">
        <v>632</v>
      </c>
      <c r="C503" s="180">
        <v>49.82</v>
      </c>
      <c r="D503" s="180"/>
      <c r="E503" s="181">
        <f t="shared" si="90"/>
        <v>49.82</v>
      </c>
      <c r="F503" s="174">
        <v>5.76</v>
      </c>
      <c r="G503" s="174">
        <v>0</v>
      </c>
      <c r="H503" s="175">
        <f>SUM(F503:G503)</f>
        <v>5.76</v>
      </c>
      <c r="I503" s="182">
        <v>0.02</v>
      </c>
      <c r="J503" s="182"/>
      <c r="K503" s="199">
        <f t="shared" si="91"/>
        <v>0.02</v>
      </c>
    </row>
    <row r="504" spans="1:11" ht="18.75">
      <c r="A504" s="186">
        <v>11</v>
      </c>
      <c r="B504" s="177" t="s">
        <v>633</v>
      </c>
      <c r="C504" s="180">
        <v>44.89</v>
      </c>
      <c r="D504" s="180"/>
      <c r="E504" s="181">
        <f t="shared" si="90"/>
        <v>44.89</v>
      </c>
      <c r="F504" s="174">
        <v>0.06</v>
      </c>
      <c r="G504" s="174">
        <v>0</v>
      </c>
      <c r="H504" s="175">
        <f>SUM(F504:G504)</f>
        <v>0.06</v>
      </c>
      <c r="I504" s="182">
        <v>0.06</v>
      </c>
      <c r="J504" s="182"/>
      <c r="K504" s="199">
        <f t="shared" si="91"/>
        <v>0.06</v>
      </c>
    </row>
    <row r="505" spans="1:11" ht="18.75">
      <c r="A505" s="186"/>
      <c r="B505" s="179" t="s">
        <v>59</v>
      </c>
      <c r="C505" s="181">
        <f>SUM(C500:C504)</f>
        <v>2184.6999999999998</v>
      </c>
      <c r="D505" s="180"/>
      <c r="E505" s="181">
        <f t="shared" si="90"/>
        <v>2184.6999999999998</v>
      </c>
      <c r="F505" s="178">
        <f>SUM(F500:F504)</f>
        <v>2069.8700000000003</v>
      </c>
      <c r="G505" s="178">
        <f>SUM(G500:G504)</f>
        <v>0</v>
      </c>
      <c r="H505" s="175">
        <f>SUM(H500:H504)</f>
        <v>2069.8700000000003</v>
      </c>
      <c r="I505" s="199">
        <f>SUM(I500:I504)</f>
        <v>2322.31</v>
      </c>
      <c r="J505" s="182"/>
      <c r="K505" s="199">
        <f t="shared" si="91"/>
        <v>2322.31</v>
      </c>
    </row>
    <row r="506" spans="1:11" s="211" customFormat="1" ht="18.75">
      <c r="A506" s="198">
        <v>3</v>
      </c>
      <c r="B506" s="179" t="s">
        <v>60</v>
      </c>
      <c r="C506" s="204">
        <f t="shared" ref="C506:H506" si="92">C505+C498+C492+C471+C455+C451+C446+C443+C440+C437+C422+C413+C417+C406+C410+C402+C382+C376+C379+C373+C366+C362+C358+C338+C327+C311+C277+C270+C266+C263+C248+C234</f>
        <v>962549.0900000002</v>
      </c>
      <c r="D506" s="204">
        <f t="shared" si="92"/>
        <v>231974.21</v>
      </c>
      <c r="E506" s="204">
        <f t="shared" si="92"/>
        <v>1194523.3</v>
      </c>
      <c r="F506" s="204">
        <f t="shared" si="92"/>
        <v>1239779.69</v>
      </c>
      <c r="G506" s="204">
        <f t="shared" si="92"/>
        <v>242969.01</v>
      </c>
      <c r="H506" s="205">
        <f t="shared" si="92"/>
        <v>1482748.7</v>
      </c>
      <c r="I506" s="205">
        <f>I505+I498+I492+I471+I455+I451+I446+I443+I440+I437+I422+I413+I417+I406+I410+I402+I382+I376+I379+I373+I366+I362+I358+I338+I327+I311+I277+I270+I266+I263+I248+I234+I273</f>
        <v>1420027.2600000005</v>
      </c>
      <c r="J506" s="205">
        <f>J505+J498+J492+J471+J455+J451+J446+J443+J440+J437+J422+J413+J417+J406+J410+J402+J382+J376+J379+J373+J366+J362+J358+J338+J327+J311+J277+J270+J266+J263+J248+J234+J273</f>
        <v>441234.77000000014</v>
      </c>
      <c r="K506" s="205">
        <f>K505+K498+K492+K471+K455+K451+K446+K443+K440+K437+K422+K413+K417+K406+K410+K402+K382+K376+K379+K373+K366+K362+K358+K338+K327+K311+K277+K270+K266+K263+K248+K234+K273</f>
        <v>1861262.0300000003</v>
      </c>
    </row>
    <row r="507" spans="1:11" s="212" customFormat="1" ht="18.75">
      <c r="A507" s="186"/>
      <c r="B507" s="177"/>
      <c r="C507" s="180"/>
      <c r="D507" s="180"/>
      <c r="E507" s="180"/>
      <c r="F507" s="180"/>
      <c r="G507" s="180"/>
      <c r="H507" s="207"/>
      <c r="I507" s="182"/>
      <c r="J507" s="182"/>
      <c r="K507" s="199"/>
    </row>
    <row r="508" spans="1:11" s="216" customFormat="1" ht="56.25">
      <c r="A508" s="213">
        <v>4</v>
      </c>
      <c r="B508" s="214" t="s">
        <v>634</v>
      </c>
      <c r="C508" s="181"/>
      <c r="D508" s="181"/>
      <c r="E508" s="181"/>
      <c r="F508" s="178"/>
      <c r="G508" s="178"/>
      <c r="H508" s="175"/>
      <c r="I508" s="215"/>
      <c r="J508" s="215"/>
      <c r="K508" s="215"/>
    </row>
    <row r="509" spans="1:11" s="208" customFormat="1" ht="18.75">
      <c r="A509" s="198">
        <v>1</v>
      </c>
      <c r="B509" s="179" t="s">
        <v>635</v>
      </c>
      <c r="C509" s="181"/>
      <c r="D509" s="181"/>
      <c r="E509" s="181"/>
      <c r="F509" s="178"/>
      <c r="G509" s="178"/>
      <c r="H509" s="175"/>
      <c r="I509" s="199"/>
      <c r="J509" s="199"/>
      <c r="K509" s="199"/>
    </row>
    <row r="510" spans="1:11" ht="18.75">
      <c r="A510" s="186">
        <v>1</v>
      </c>
      <c r="B510" s="177" t="s">
        <v>636</v>
      </c>
      <c r="C510" s="180">
        <v>0.03</v>
      </c>
      <c r="D510" s="180"/>
      <c r="E510" s="181">
        <f>SUM(C510:D510)</f>
        <v>0.03</v>
      </c>
      <c r="F510" s="174">
        <v>0.01</v>
      </c>
      <c r="G510" s="174">
        <v>0</v>
      </c>
      <c r="H510" s="175">
        <f>SUM(F510:G510)</f>
        <v>0.01</v>
      </c>
      <c r="I510" s="182">
        <v>0.01</v>
      </c>
      <c r="J510" s="182"/>
      <c r="K510" s="199">
        <f>SUM(I510:J510)</f>
        <v>0.01</v>
      </c>
    </row>
    <row r="511" spans="1:11" ht="18.75">
      <c r="A511" s="186">
        <v>2</v>
      </c>
      <c r="B511" s="177" t="s">
        <v>1539</v>
      </c>
      <c r="C511" s="180"/>
      <c r="D511" s="180"/>
      <c r="E511" s="181"/>
      <c r="F511" s="174"/>
      <c r="G511" s="174"/>
      <c r="H511" s="175"/>
      <c r="I511" s="182">
        <v>0.01</v>
      </c>
      <c r="J511" s="182"/>
      <c r="K511" s="199">
        <f>SUM(I511:J511)</f>
        <v>0.01</v>
      </c>
    </row>
    <row r="512" spans="1:11" ht="18.75">
      <c r="A512" s="186"/>
      <c r="B512" s="179" t="s">
        <v>61</v>
      </c>
      <c r="C512" s="181">
        <f>SUM(C510)</f>
        <v>0.03</v>
      </c>
      <c r="D512" s="180"/>
      <c r="E512" s="181">
        <f>SUM(C512:D512)</f>
        <v>0.03</v>
      </c>
      <c r="F512" s="178">
        <f>SUM(F510)</f>
        <v>0.01</v>
      </c>
      <c r="G512" s="178">
        <f>SUM(G510)</f>
        <v>0</v>
      </c>
      <c r="H512" s="175">
        <f>SUM(H510)</f>
        <v>0.01</v>
      </c>
      <c r="I512" s="199">
        <f>SUM(I510:I511)</f>
        <v>0.02</v>
      </c>
      <c r="J512" s="182"/>
      <c r="K512" s="199">
        <f>SUM(I512:J512)</f>
        <v>0.02</v>
      </c>
    </row>
    <row r="513" spans="1:11" s="208" customFormat="1" ht="18.75">
      <c r="A513" s="198">
        <v>2</v>
      </c>
      <c r="B513" s="179" t="s">
        <v>637</v>
      </c>
      <c r="C513" s="181"/>
      <c r="D513" s="181"/>
      <c r="E513" s="181"/>
      <c r="F513" s="178"/>
      <c r="G513" s="178"/>
      <c r="H513" s="175"/>
      <c r="I513" s="199"/>
      <c r="J513" s="199"/>
      <c r="K513" s="199"/>
    </row>
    <row r="514" spans="1:11" s="208" customFormat="1" ht="18.75">
      <c r="A514" s="198">
        <v>1</v>
      </c>
      <c r="B514" s="177" t="s">
        <v>638</v>
      </c>
      <c r="C514" s="180">
        <v>0.03</v>
      </c>
      <c r="D514" s="180"/>
      <c r="E514" s="181">
        <f>SUM(C514:D514)</f>
        <v>0.03</v>
      </c>
      <c r="F514" s="174">
        <v>0.01</v>
      </c>
      <c r="G514" s="174">
        <v>0</v>
      </c>
      <c r="H514" s="175">
        <f>SUM(F514:G514)</f>
        <v>0.01</v>
      </c>
      <c r="I514" s="182">
        <v>0.01</v>
      </c>
      <c r="J514" s="199"/>
      <c r="K514" s="199">
        <f>SUM(I514:J514)</f>
        <v>0.01</v>
      </c>
    </row>
    <row r="515" spans="1:11" s="208" customFormat="1" ht="18.75">
      <c r="A515" s="186">
        <v>2</v>
      </c>
      <c r="B515" s="177" t="s">
        <v>1539</v>
      </c>
      <c r="C515" s="180"/>
      <c r="D515" s="180"/>
      <c r="E515" s="181"/>
      <c r="F515" s="174"/>
      <c r="G515" s="174"/>
      <c r="H515" s="175"/>
      <c r="I515" s="182">
        <v>0.01</v>
      </c>
      <c r="J515" s="199"/>
      <c r="K515" s="199">
        <f>SUM(I515:J515)</f>
        <v>0.01</v>
      </c>
    </row>
    <row r="516" spans="1:11" ht="18.75">
      <c r="A516" s="186"/>
      <c r="B516" s="179" t="s">
        <v>62</v>
      </c>
      <c r="C516" s="181">
        <f>SUM(C514)</f>
        <v>0.03</v>
      </c>
      <c r="D516" s="180"/>
      <c r="E516" s="181">
        <f>SUM(C516:D516)</f>
        <v>0.03</v>
      </c>
      <c r="F516" s="178">
        <f>SUM(F514)</f>
        <v>0.01</v>
      </c>
      <c r="G516" s="178">
        <f>SUM(G514)</f>
        <v>0</v>
      </c>
      <c r="H516" s="175">
        <f>SUM(H514)</f>
        <v>0.01</v>
      </c>
      <c r="I516" s="199">
        <f>SUM(I514:I515)</f>
        <v>0.02</v>
      </c>
      <c r="J516" s="182"/>
      <c r="K516" s="199">
        <f>SUM(I516:J516)</f>
        <v>0.02</v>
      </c>
    </row>
    <row r="517" spans="1:11" s="208" customFormat="1" ht="18.75">
      <c r="A517" s="198">
        <v>3</v>
      </c>
      <c r="B517" s="179" t="s">
        <v>639</v>
      </c>
      <c r="C517" s="181"/>
      <c r="D517" s="181"/>
      <c r="E517" s="181"/>
      <c r="F517" s="178"/>
      <c r="G517" s="178"/>
      <c r="H517" s="175"/>
      <c r="I517" s="199"/>
      <c r="J517" s="199"/>
      <c r="K517" s="199"/>
    </row>
    <row r="518" spans="1:11" ht="18.75">
      <c r="A518" s="186"/>
      <c r="B518" s="177" t="s">
        <v>63</v>
      </c>
      <c r="C518" s="180">
        <v>75</v>
      </c>
      <c r="D518" s="180"/>
      <c r="E518" s="181">
        <f>SUM(C518:D518)</f>
        <v>75</v>
      </c>
      <c r="F518" s="174">
        <v>0.01</v>
      </c>
      <c r="G518" s="174">
        <v>0</v>
      </c>
      <c r="H518" s="175">
        <f>SUM(F518:G518)</f>
        <v>0.01</v>
      </c>
      <c r="I518" s="182">
        <v>61.2</v>
      </c>
      <c r="J518" s="182"/>
      <c r="K518" s="199">
        <f>SUM(I518:J518)</f>
        <v>61.2</v>
      </c>
    </row>
    <row r="519" spans="1:11" ht="18.75">
      <c r="A519" s="186">
        <v>2</v>
      </c>
      <c r="B519" s="177" t="s">
        <v>1539</v>
      </c>
      <c r="C519" s="180"/>
      <c r="D519" s="180"/>
      <c r="E519" s="181"/>
      <c r="F519" s="174"/>
      <c r="G519" s="174"/>
      <c r="H519" s="175"/>
      <c r="I519" s="182">
        <v>0.01</v>
      </c>
      <c r="J519" s="182"/>
      <c r="K519" s="199">
        <f>SUM(I519:J519)</f>
        <v>0.01</v>
      </c>
    </row>
    <row r="520" spans="1:11" ht="18.75">
      <c r="A520" s="186"/>
      <c r="B520" s="179" t="s">
        <v>64</v>
      </c>
      <c r="C520" s="181">
        <f>SUM(C518)</f>
        <v>75</v>
      </c>
      <c r="D520" s="180"/>
      <c r="E520" s="181">
        <f>SUM(C520:D520)</f>
        <v>75</v>
      </c>
      <c r="F520" s="178">
        <f>SUM(F518)</f>
        <v>0.01</v>
      </c>
      <c r="G520" s="178">
        <f>SUM(G518)</f>
        <v>0</v>
      </c>
      <c r="H520" s="175">
        <f>SUM(H518)</f>
        <v>0.01</v>
      </c>
      <c r="I520" s="199">
        <f>SUM(I518:I519)</f>
        <v>61.21</v>
      </c>
      <c r="J520" s="182"/>
      <c r="K520" s="199">
        <f>SUM(I520:J520)</f>
        <v>61.21</v>
      </c>
    </row>
    <row r="521" spans="1:11" s="208" customFormat="1" ht="18.75">
      <c r="A521" s="198">
        <v>4</v>
      </c>
      <c r="B521" s="179" t="s">
        <v>640</v>
      </c>
      <c r="C521" s="181"/>
      <c r="D521" s="181"/>
      <c r="E521" s="181"/>
      <c r="F521" s="178"/>
      <c r="G521" s="178"/>
      <c r="H521" s="175"/>
      <c r="I521" s="199"/>
      <c r="J521" s="199"/>
      <c r="K521" s="199"/>
    </row>
    <row r="522" spans="1:11" ht="18.75">
      <c r="A522" s="186">
        <v>1</v>
      </c>
      <c r="B522" s="177" t="s">
        <v>641</v>
      </c>
      <c r="C522" s="180">
        <v>100</v>
      </c>
      <c r="D522" s="180"/>
      <c r="E522" s="181">
        <f>SUM(C522:D522)</f>
        <v>100</v>
      </c>
      <c r="F522" s="174">
        <v>650</v>
      </c>
      <c r="G522" s="174">
        <v>0</v>
      </c>
      <c r="H522" s="175">
        <f>SUM(F522:G522)</f>
        <v>650</v>
      </c>
      <c r="I522" s="182">
        <v>1000</v>
      </c>
      <c r="J522" s="182"/>
      <c r="K522" s="199">
        <f>SUM(I522:J522)</f>
        <v>1000</v>
      </c>
    </row>
    <row r="523" spans="1:11" ht="18.75">
      <c r="A523" s="186">
        <v>2</v>
      </c>
      <c r="B523" s="177" t="s">
        <v>1539</v>
      </c>
      <c r="C523" s="180"/>
      <c r="D523" s="180"/>
      <c r="E523" s="181"/>
      <c r="F523" s="174"/>
      <c r="G523" s="174"/>
      <c r="H523" s="175"/>
      <c r="I523" s="182">
        <v>16</v>
      </c>
      <c r="J523" s="182"/>
      <c r="K523" s="199">
        <f>SUM(I523:J523)</f>
        <v>16</v>
      </c>
    </row>
    <row r="524" spans="1:11" ht="18.75">
      <c r="A524" s="186"/>
      <c r="B524" s="179" t="s">
        <v>65</v>
      </c>
      <c r="C524" s="181">
        <f>SUM(C522)</f>
        <v>100</v>
      </c>
      <c r="D524" s="180"/>
      <c r="E524" s="181">
        <f>SUM(C524:D524)</f>
        <v>100</v>
      </c>
      <c r="F524" s="178">
        <f>SUM(F522)</f>
        <v>650</v>
      </c>
      <c r="G524" s="178">
        <f>SUM(G522)</f>
        <v>0</v>
      </c>
      <c r="H524" s="175">
        <f>SUM(H522)</f>
        <v>650</v>
      </c>
      <c r="I524" s="199">
        <f>SUM(I522:I523)</f>
        <v>1016</v>
      </c>
      <c r="J524" s="182"/>
      <c r="K524" s="199">
        <f>SUM(I524:J524)</f>
        <v>1016</v>
      </c>
    </row>
    <row r="525" spans="1:11" s="208" customFormat="1" ht="18.75">
      <c r="A525" s="198">
        <v>5</v>
      </c>
      <c r="B525" s="179" t="s">
        <v>642</v>
      </c>
      <c r="C525" s="181"/>
      <c r="D525" s="181"/>
      <c r="E525" s="181"/>
      <c r="F525" s="178"/>
      <c r="G525" s="178"/>
      <c r="H525" s="175"/>
      <c r="I525" s="199"/>
      <c r="J525" s="199"/>
      <c r="K525" s="199"/>
    </row>
    <row r="526" spans="1:11" ht="18.75">
      <c r="A526" s="186">
        <v>1</v>
      </c>
      <c r="B526" s="177" t="s">
        <v>643</v>
      </c>
      <c r="C526" s="180">
        <v>200</v>
      </c>
      <c r="D526" s="180"/>
      <c r="E526" s="181">
        <f>SUM(C526:D526)</f>
        <v>200</v>
      </c>
      <c r="F526" s="174">
        <v>108</v>
      </c>
      <c r="G526" s="174">
        <v>0</v>
      </c>
      <c r="H526" s="175">
        <f>SUM(F526:G526)</f>
        <v>108</v>
      </c>
      <c r="I526" s="182">
        <v>450</v>
      </c>
      <c r="J526" s="182"/>
      <c r="K526" s="199">
        <f>SUM(I526:J526)</f>
        <v>450</v>
      </c>
    </row>
    <row r="527" spans="1:11" ht="18.75">
      <c r="A527" s="186">
        <v>2</v>
      </c>
      <c r="B527" s="177" t="s">
        <v>1539</v>
      </c>
      <c r="C527" s="180"/>
      <c r="D527" s="180"/>
      <c r="E527" s="181"/>
      <c r="F527" s="174"/>
      <c r="G527" s="174"/>
      <c r="H527" s="175"/>
      <c r="I527" s="182">
        <v>75</v>
      </c>
      <c r="J527" s="182"/>
      <c r="K527" s="199">
        <f>SUM(I527:J527)</f>
        <v>75</v>
      </c>
    </row>
    <row r="528" spans="1:11" ht="18.75">
      <c r="A528" s="186"/>
      <c r="B528" s="179" t="s">
        <v>66</v>
      </c>
      <c r="C528" s="181">
        <f>SUM(C526)</f>
        <v>200</v>
      </c>
      <c r="D528" s="180"/>
      <c r="E528" s="181">
        <f>SUM(C528:D528)</f>
        <v>200</v>
      </c>
      <c r="F528" s="178">
        <f>SUM(F526)</f>
        <v>108</v>
      </c>
      <c r="G528" s="178">
        <f>SUM(G526)</f>
        <v>0</v>
      </c>
      <c r="H528" s="175">
        <f>SUM(H526)</f>
        <v>108</v>
      </c>
      <c r="I528" s="199">
        <f>SUM(I526:I527)</f>
        <v>525</v>
      </c>
      <c r="J528" s="182"/>
      <c r="K528" s="199">
        <f>SUM(I528:J528)</f>
        <v>525</v>
      </c>
    </row>
    <row r="529" spans="1:11" ht="18.75">
      <c r="A529" s="198">
        <v>6</v>
      </c>
      <c r="B529" s="179" t="s">
        <v>1537</v>
      </c>
      <c r="C529" s="181"/>
      <c r="D529" s="180"/>
      <c r="E529" s="181"/>
      <c r="F529" s="178"/>
      <c r="G529" s="178"/>
      <c r="H529" s="175"/>
      <c r="I529" s="182"/>
      <c r="J529" s="182"/>
      <c r="K529" s="199"/>
    </row>
    <row r="530" spans="1:11" ht="18.75">
      <c r="A530" s="186">
        <v>1</v>
      </c>
      <c r="B530" s="177" t="s">
        <v>1538</v>
      </c>
      <c r="C530" s="181"/>
      <c r="D530" s="180"/>
      <c r="E530" s="181"/>
      <c r="F530" s="178"/>
      <c r="G530" s="178"/>
      <c r="H530" s="175"/>
      <c r="I530" s="182">
        <v>1900</v>
      </c>
      <c r="J530" s="182"/>
      <c r="K530" s="199">
        <f>SUM(I530:J530)</f>
        <v>1900</v>
      </c>
    </row>
    <row r="531" spans="1:11" ht="18.75">
      <c r="A531" s="186">
        <v>2</v>
      </c>
      <c r="B531" s="177" t="s">
        <v>1539</v>
      </c>
      <c r="C531" s="181"/>
      <c r="D531" s="180"/>
      <c r="E531" s="181"/>
      <c r="F531" s="178"/>
      <c r="G531" s="178"/>
      <c r="H531" s="175"/>
      <c r="I531" s="182">
        <v>0.01</v>
      </c>
      <c r="J531" s="182"/>
      <c r="K531" s="199">
        <f>SUM(I531:J531)</f>
        <v>0.01</v>
      </c>
    </row>
    <row r="532" spans="1:11" ht="18.75">
      <c r="A532" s="198"/>
      <c r="B532" s="179" t="s">
        <v>67</v>
      </c>
      <c r="C532" s="181"/>
      <c r="D532" s="180"/>
      <c r="E532" s="181"/>
      <c r="F532" s="178"/>
      <c r="G532" s="178"/>
      <c r="H532" s="175"/>
      <c r="I532" s="199">
        <f>SUM(I530:I531)</f>
        <v>1900.01</v>
      </c>
      <c r="J532" s="182"/>
      <c r="K532" s="199">
        <f>SUM(I532:J532)</f>
        <v>1900.01</v>
      </c>
    </row>
    <row r="533" spans="1:11" s="208" customFormat="1" ht="18.75">
      <c r="A533" s="198">
        <v>7</v>
      </c>
      <c r="B533" s="179" t="s">
        <v>644</v>
      </c>
      <c r="C533" s="181"/>
      <c r="D533" s="181"/>
      <c r="E533" s="181"/>
      <c r="F533" s="178"/>
      <c r="G533" s="178"/>
      <c r="H533" s="175"/>
      <c r="I533" s="199"/>
      <c r="J533" s="199"/>
      <c r="K533" s="199"/>
    </row>
    <row r="534" spans="1:11" ht="18.75">
      <c r="A534" s="186">
        <v>1</v>
      </c>
      <c r="B534" s="177" t="s">
        <v>645</v>
      </c>
      <c r="C534" s="180">
        <v>100</v>
      </c>
      <c r="D534" s="180"/>
      <c r="E534" s="181">
        <f>SUM(C534:D534)</f>
        <v>100</v>
      </c>
      <c r="F534" s="174">
        <v>410</v>
      </c>
      <c r="G534" s="174">
        <v>0</v>
      </c>
      <c r="H534" s="175">
        <f>SUM(F534:G534)</f>
        <v>410</v>
      </c>
      <c r="I534" s="182">
        <v>350</v>
      </c>
      <c r="J534" s="182"/>
      <c r="K534" s="199">
        <f>SUM(I534:J534)</f>
        <v>350</v>
      </c>
    </row>
    <row r="535" spans="1:11" ht="18.75">
      <c r="A535" s="186">
        <v>2</v>
      </c>
      <c r="B535" s="177" t="s">
        <v>1539</v>
      </c>
      <c r="C535" s="180"/>
      <c r="D535" s="180"/>
      <c r="E535" s="181"/>
      <c r="F535" s="174"/>
      <c r="G535" s="174"/>
      <c r="H535" s="175"/>
      <c r="I535" s="182">
        <v>61.39</v>
      </c>
      <c r="J535" s="182"/>
      <c r="K535" s="199">
        <f>SUM(I535:J535)</f>
        <v>61.39</v>
      </c>
    </row>
    <row r="536" spans="1:11" s="208" customFormat="1" ht="18.75">
      <c r="A536" s="198"/>
      <c r="B536" s="179" t="s">
        <v>67</v>
      </c>
      <c r="C536" s="181">
        <f>SUM(C534)</f>
        <v>100</v>
      </c>
      <c r="D536" s="180"/>
      <c r="E536" s="181">
        <f>SUM(C536:D536)</f>
        <v>100</v>
      </c>
      <c r="F536" s="178">
        <f>SUM(F534)</f>
        <v>410</v>
      </c>
      <c r="G536" s="178">
        <f>SUM(G534)</f>
        <v>0</v>
      </c>
      <c r="H536" s="175">
        <f>SUM(H534)</f>
        <v>410</v>
      </c>
      <c r="I536" s="199">
        <f>SUM(I534:I535)</f>
        <v>411.39</v>
      </c>
      <c r="J536" s="199"/>
      <c r="K536" s="199">
        <f>SUM(I536:J536)</f>
        <v>411.39</v>
      </c>
    </row>
    <row r="537" spans="1:11" s="208" customFormat="1" ht="18.75">
      <c r="A537" s="198">
        <v>8</v>
      </c>
      <c r="B537" s="179" t="s">
        <v>646</v>
      </c>
      <c r="C537" s="181"/>
      <c r="D537" s="181"/>
      <c r="E537" s="181"/>
      <c r="F537" s="178"/>
      <c r="G537" s="178"/>
      <c r="H537" s="175"/>
      <c r="I537" s="199"/>
      <c r="J537" s="199"/>
      <c r="K537" s="199"/>
    </row>
    <row r="538" spans="1:11" ht="18.75">
      <c r="A538" s="186">
        <v>1</v>
      </c>
      <c r="B538" s="177" t="s">
        <v>647</v>
      </c>
      <c r="C538" s="180">
        <v>100</v>
      </c>
      <c r="D538" s="180"/>
      <c r="E538" s="181">
        <f>SUM(C538:D538)</f>
        <v>100</v>
      </c>
      <c r="F538" s="174">
        <v>100</v>
      </c>
      <c r="G538" s="174">
        <v>0</v>
      </c>
      <c r="H538" s="175">
        <f>SUM(F538:G538)</f>
        <v>100</v>
      </c>
      <c r="I538" s="182">
        <v>35</v>
      </c>
      <c r="J538" s="182"/>
      <c r="K538" s="199">
        <f>SUM(I538:J538)</f>
        <v>35</v>
      </c>
    </row>
    <row r="539" spans="1:11" ht="18.75">
      <c r="A539" s="186">
        <v>2</v>
      </c>
      <c r="B539" s="177" t="s">
        <v>1539</v>
      </c>
      <c r="C539" s="180"/>
      <c r="D539" s="180"/>
      <c r="E539" s="181"/>
      <c r="F539" s="174"/>
      <c r="G539" s="174"/>
      <c r="H539" s="175"/>
      <c r="I539" s="182">
        <v>0.01</v>
      </c>
      <c r="J539" s="182"/>
      <c r="K539" s="199">
        <f>SUM(I539:J539)</f>
        <v>0.01</v>
      </c>
    </row>
    <row r="540" spans="1:11" ht="18.75">
      <c r="A540" s="186"/>
      <c r="B540" s="179" t="s">
        <v>68</v>
      </c>
      <c r="C540" s="181">
        <f>SUM(C538)</f>
        <v>100</v>
      </c>
      <c r="D540" s="180"/>
      <c r="E540" s="181">
        <f>SUM(C540:D540)</f>
        <v>100</v>
      </c>
      <c r="F540" s="178">
        <f>SUM(F538)</f>
        <v>100</v>
      </c>
      <c r="G540" s="178">
        <f>SUM(G538)</f>
        <v>0</v>
      </c>
      <c r="H540" s="175">
        <f>SUM(H538)</f>
        <v>100</v>
      </c>
      <c r="I540" s="199">
        <f>SUM(I538:I539)</f>
        <v>35.01</v>
      </c>
      <c r="J540" s="182"/>
      <c r="K540" s="199">
        <f>SUM(I540:J540)</f>
        <v>35.01</v>
      </c>
    </row>
    <row r="541" spans="1:11" s="208" customFormat="1" ht="18.75">
      <c r="A541" s="198">
        <v>9</v>
      </c>
      <c r="B541" s="179" t="s">
        <v>648</v>
      </c>
      <c r="C541" s="181"/>
      <c r="D541" s="181"/>
      <c r="E541" s="181"/>
      <c r="F541" s="178"/>
      <c r="G541" s="178"/>
      <c r="H541" s="175"/>
      <c r="I541" s="199"/>
      <c r="J541" s="199"/>
      <c r="K541" s="199"/>
    </row>
    <row r="542" spans="1:11" ht="18.75">
      <c r="A542" s="186">
        <v>1</v>
      </c>
      <c r="B542" s="177" t="s">
        <v>649</v>
      </c>
      <c r="C542" s="180">
        <v>75</v>
      </c>
      <c r="D542" s="180"/>
      <c r="E542" s="181">
        <f>SUM(C542:D542)</f>
        <v>75</v>
      </c>
      <c r="F542" s="174">
        <v>75.010000000000005</v>
      </c>
      <c r="G542" s="174">
        <v>0</v>
      </c>
      <c r="H542" s="175">
        <f>SUM(F542:G542)</f>
        <v>75.010000000000005</v>
      </c>
      <c r="I542" s="182">
        <v>150</v>
      </c>
      <c r="J542" s="182"/>
      <c r="K542" s="199">
        <f>SUM(I542:J542)</f>
        <v>150</v>
      </c>
    </row>
    <row r="543" spans="1:11" ht="18.75">
      <c r="A543" s="186">
        <v>2</v>
      </c>
      <c r="B543" s="177" t="s">
        <v>1539</v>
      </c>
      <c r="C543" s="180"/>
      <c r="D543" s="180"/>
      <c r="E543" s="181"/>
      <c r="F543" s="174"/>
      <c r="G543" s="174"/>
      <c r="H543" s="175"/>
      <c r="I543" s="182">
        <v>68</v>
      </c>
      <c r="J543" s="182"/>
      <c r="K543" s="199">
        <f>SUM(I543:J543)</f>
        <v>68</v>
      </c>
    </row>
    <row r="544" spans="1:11" s="208" customFormat="1" ht="18.75">
      <c r="A544" s="198"/>
      <c r="B544" s="179" t="s">
        <v>69</v>
      </c>
      <c r="C544" s="181">
        <f>SUM(C542)</f>
        <v>75</v>
      </c>
      <c r="D544" s="180"/>
      <c r="E544" s="181">
        <f>SUM(C544:D544)</f>
        <v>75</v>
      </c>
      <c r="F544" s="178">
        <f>SUM(F542)</f>
        <v>75.010000000000005</v>
      </c>
      <c r="G544" s="178">
        <f>SUM(G542)</f>
        <v>0</v>
      </c>
      <c r="H544" s="175">
        <f>SUM(H542)</f>
        <v>75.010000000000005</v>
      </c>
      <c r="I544" s="199">
        <f>SUM(I542:I543)</f>
        <v>218</v>
      </c>
      <c r="J544" s="199"/>
      <c r="K544" s="199">
        <f>SUM(I544:J544)</f>
        <v>218</v>
      </c>
    </row>
    <row r="545" spans="1:11" s="208" customFormat="1" ht="18.75">
      <c r="A545" s="198">
        <v>10</v>
      </c>
      <c r="B545" s="179" t="s">
        <v>256</v>
      </c>
      <c r="C545" s="181"/>
      <c r="D545" s="181"/>
      <c r="E545" s="181"/>
      <c r="F545" s="178"/>
      <c r="G545" s="178"/>
      <c r="H545" s="175"/>
      <c r="I545" s="199"/>
      <c r="J545" s="199"/>
      <c r="K545" s="199"/>
    </row>
    <row r="546" spans="1:11" ht="18.75">
      <c r="A546" s="186">
        <v>1</v>
      </c>
      <c r="B546" s="177" t="s">
        <v>650</v>
      </c>
      <c r="C546" s="180">
        <v>276.27</v>
      </c>
      <c r="D546" s="180"/>
      <c r="E546" s="181">
        <f t="shared" ref="E546:E552" si="93">SUM(C546:D546)</f>
        <v>276.27</v>
      </c>
      <c r="F546" s="174">
        <v>301.17</v>
      </c>
      <c r="G546" s="174">
        <v>0</v>
      </c>
      <c r="H546" s="175">
        <f>SUM(F546:G546)</f>
        <v>301.17</v>
      </c>
      <c r="I546" s="182">
        <v>767.11</v>
      </c>
      <c r="J546" s="182"/>
      <c r="K546" s="199">
        <f t="shared" ref="K546:K557" si="94">SUM(I546:J546)</f>
        <v>767.11</v>
      </c>
    </row>
    <row r="547" spans="1:11" s="208" customFormat="1" ht="18.75">
      <c r="A547" s="186">
        <v>2</v>
      </c>
      <c r="B547" s="177" t="s">
        <v>651</v>
      </c>
      <c r="C547" s="180"/>
      <c r="D547" s="180">
        <v>9.16</v>
      </c>
      <c r="E547" s="181">
        <f t="shared" si="93"/>
        <v>9.16</v>
      </c>
      <c r="F547" s="174">
        <v>0.01</v>
      </c>
      <c r="G547" s="174">
        <f>SUM(G546)</f>
        <v>0</v>
      </c>
      <c r="H547" s="175">
        <f>SUM(H546)</f>
        <v>301.17</v>
      </c>
      <c r="I547" s="182">
        <v>775</v>
      </c>
      <c r="J547" s="199"/>
      <c r="K547" s="199">
        <f t="shared" si="94"/>
        <v>775</v>
      </c>
    </row>
    <row r="548" spans="1:11" ht="18.75">
      <c r="A548" s="186">
        <v>3</v>
      </c>
      <c r="B548" s="177" t="s">
        <v>652</v>
      </c>
      <c r="C548" s="180">
        <v>224.26</v>
      </c>
      <c r="D548" s="180"/>
      <c r="E548" s="181">
        <f t="shared" si="93"/>
        <v>224.26</v>
      </c>
      <c r="F548" s="174">
        <v>0</v>
      </c>
      <c r="G548" s="174">
        <v>30.5</v>
      </c>
      <c r="H548" s="175">
        <f>SUM(F548:G548)</f>
        <v>30.5</v>
      </c>
      <c r="I548" s="182"/>
      <c r="J548" s="182">
        <v>19.39</v>
      </c>
      <c r="K548" s="199">
        <f t="shared" si="94"/>
        <v>19.39</v>
      </c>
    </row>
    <row r="549" spans="1:11" ht="18.75">
      <c r="A549" s="186">
        <v>4</v>
      </c>
      <c r="B549" s="177" t="s">
        <v>653</v>
      </c>
      <c r="C549" s="180">
        <v>400</v>
      </c>
      <c r="D549" s="180"/>
      <c r="E549" s="181">
        <f t="shared" si="93"/>
        <v>400</v>
      </c>
      <c r="F549" s="174">
        <v>336.21</v>
      </c>
      <c r="G549" s="174">
        <v>0</v>
      </c>
      <c r="H549" s="175">
        <f t="shared" ref="H549:H557" si="95">SUM(F549:G549)</f>
        <v>336.21</v>
      </c>
      <c r="I549" s="182">
        <v>443.31</v>
      </c>
      <c r="J549" s="182"/>
      <c r="K549" s="199">
        <f t="shared" si="94"/>
        <v>443.31</v>
      </c>
    </row>
    <row r="550" spans="1:11" s="208" customFormat="1" ht="56.25">
      <c r="A550" s="186">
        <v>5</v>
      </c>
      <c r="B550" s="217" t="s">
        <v>654</v>
      </c>
      <c r="C550" s="180">
        <v>25</v>
      </c>
      <c r="D550" s="180"/>
      <c r="E550" s="181">
        <f t="shared" si="93"/>
        <v>25</v>
      </c>
      <c r="F550" s="174">
        <v>0.08</v>
      </c>
      <c r="G550" s="174">
        <v>0</v>
      </c>
      <c r="H550" s="175">
        <f t="shared" si="95"/>
        <v>0.08</v>
      </c>
      <c r="I550" s="182">
        <v>2032.26</v>
      </c>
      <c r="J550" s="199"/>
      <c r="K550" s="199">
        <f t="shared" si="94"/>
        <v>2032.26</v>
      </c>
    </row>
    <row r="551" spans="1:11" ht="18.75">
      <c r="A551" s="186">
        <v>6</v>
      </c>
      <c r="B551" s="177" t="s">
        <v>655</v>
      </c>
      <c r="C551" s="180">
        <v>2559.52</v>
      </c>
      <c r="D551" s="180">
        <v>3843</v>
      </c>
      <c r="E551" s="181">
        <f t="shared" si="93"/>
        <v>6402.52</v>
      </c>
      <c r="F551" s="174">
        <v>200</v>
      </c>
      <c r="G551" s="174">
        <v>0</v>
      </c>
      <c r="H551" s="175">
        <f t="shared" si="95"/>
        <v>200</v>
      </c>
      <c r="I551" s="182">
        <v>500</v>
      </c>
      <c r="J551" s="182"/>
      <c r="K551" s="199">
        <f t="shared" si="94"/>
        <v>500</v>
      </c>
    </row>
    <row r="552" spans="1:11" ht="18.75">
      <c r="A552" s="186">
        <v>7</v>
      </c>
      <c r="B552" s="177" t="s">
        <v>656</v>
      </c>
      <c r="C552" s="180">
        <v>50</v>
      </c>
      <c r="D552" s="180"/>
      <c r="E552" s="181">
        <f t="shared" si="93"/>
        <v>50</v>
      </c>
      <c r="F552" s="174">
        <v>25</v>
      </c>
      <c r="G552" s="174">
        <v>0</v>
      </c>
      <c r="H552" s="175">
        <f t="shared" si="95"/>
        <v>25</v>
      </c>
      <c r="I552" s="182">
        <v>1650</v>
      </c>
      <c r="J552" s="182"/>
      <c r="K552" s="199">
        <f t="shared" si="94"/>
        <v>1650</v>
      </c>
    </row>
    <row r="553" spans="1:11" ht="18.75">
      <c r="A553" s="186">
        <v>8</v>
      </c>
      <c r="B553" s="177" t="s">
        <v>1541</v>
      </c>
      <c r="C553" s="180"/>
      <c r="D553" s="180"/>
      <c r="E553" s="181"/>
      <c r="F553" s="174"/>
      <c r="G553" s="174"/>
      <c r="H553" s="175"/>
      <c r="I553" s="182">
        <v>0.01</v>
      </c>
      <c r="J553" s="182"/>
      <c r="K553" s="199">
        <f t="shared" si="94"/>
        <v>0.01</v>
      </c>
    </row>
    <row r="554" spans="1:11" s="208" customFormat="1" ht="18.75">
      <c r="A554" s="186">
        <v>9</v>
      </c>
      <c r="B554" s="177" t="s">
        <v>657</v>
      </c>
      <c r="C554" s="181"/>
      <c r="D554" s="181"/>
      <c r="E554" s="181"/>
      <c r="F554" s="174">
        <v>0.01</v>
      </c>
      <c r="G554" s="174">
        <v>0</v>
      </c>
      <c r="H554" s="175">
        <f t="shared" si="95"/>
        <v>0.01</v>
      </c>
      <c r="I554" s="182">
        <v>0.01</v>
      </c>
      <c r="J554" s="199"/>
      <c r="K554" s="199">
        <f t="shared" si="94"/>
        <v>0.01</v>
      </c>
    </row>
    <row r="555" spans="1:11" ht="18.75">
      <c r="A555" s="186">
        <v>10</v>
      </c>
      <c r="B555" s="177" t="s">
        <v>2142</v>
      </c>
      <c r="C555" s="180"/>
      <c r="D555" s="180"/>
      <c r="E555" s="180"/>
      <c r="F555" s="174">
        <v>2577.58</v>
      </c>
      <c r="G555" s="174">
        <v>3293</v>
      </c>
      <c r="H555" s="175">
        <f t="shared" si="95"/>
        <v>5870.58</v>
      </c>
      <c r="I555" s="182">
        <v>2310.4699999999998</v>
      </c>
      <c r="J555" s="182">
        <v>3466.96</v>
      </c>
      <c r="K555" s="199">
        <f t="shared" si="94"/>
        <v>5777.43</v>
      </c>
    </row>
    <row r="556" spans="1:11" ht="18.75">
      <c r="A556" s="186">
        <v>11</v>
      </c>
      <c r="B556" s="177" t="s">
        <v>658</v>
      </c>
      <c r="C556" s="180"/>
      <c r="D556" s="180"/>
      <c r="E556" s="180"/>
      <c r="F556" s="174">
        <v>50</v>
      </c>
      <c r="G556" s="174">
        <v>0</v>
      </c>
      <c r="H556" s="175">
        <f t="shared" si="95"/>
        <v>50</v>
      </c>
      <c r="I556" s="182">
        <v>30</v>
      </c>
      <c r="J556" s="182"/>
      <c r="K556" s="199">
        <f t="shared" si="94"/>
        <v>30</v>
      </c>
    </row>
    <row r="557" spans="1:11" s="208" customFormat="1" ht="18.75">
      <c r="A557" s="186"/>
      <c r="B557" s="179" t="s">
        <v>70</v>
      </c>
      <c r="C557" s="181">
        <f>SUM(C546:C556)</f>
        <v>3535.05</v>
      </c>
      <c r="D557" s="181">
        <f>SUM(D546:D556)</f>
        <v>3852.16</v>
      </c>
      <c r="E557" s="181">
        <f>SUM(E546:E556)</f>
        <v>7387.2100000000009</v>
      </c>
      <c r="F557" s="178">
        <f>SUM(F546:F556)</f>
        <v>3490.06</v>
      </c>
      <c r="G557" s="178">
        <f>SUM(G548:G556)</f>
        <v>3323.5</v>
      </c>
      <c r="H557" s="175">
        <f t="shared" si="95"/>
        <v>6813.5599999999995</v>
      </c>
      <c r="I557" s="199">
        <f>SUM(I546:I556)</f>
        <v>8508.17</v>
      </c>
      <c r="J557" s="199">
        <f>SUM(J546:J556)</f>
        <v>3486.35</v>
      </c>
      <c r="K557" s="199">
        <f t="shared" si="94"/>
        <v>11994.52</v>
      </c>
    </row>
    <row r="558" spans="1:11" s="208" customFormat="1" ht="18.75">
      <c r="A558" s="198">
        <v>11</v>
      </c>
      <c r="B558" s="179" t="s">
        <v>659</v>
      </c>
      <c r="C558" s="181"/>
      <c r="D558" s="181"/>
      <c r="E558" s="181"/>
      <c r="F558" s="178"/>
      <c r="G558" s="178"/>
      <c r="H558" s="175"/>
      <c r="I558" s="199"/>
      <c r="J558" s="199"/>
      <c r="K558" s="199"/>
    </row>
    <row r="559" spans="1:11" ht="18.75">
      <c r="A559" s="186">
        <v>1</v>
      </c>
      <c r="B559" s="177" t="s">
        <v>536</v>
      </c>
      <c r="C559" s="180"/>
      <c r="D559" s="180"/>
      <c r="E559" s="180"/>
      <c r="F559" s="174">
        <v>0</v>
      </c>
      <c r="G559" s="174">
        <v>0.03</v>
      </c>
      <c r="H559" s="175">
        <f>SUM(F559:G559)</f>
        <v>0.03</v>
      </c>
      <c r="I559" s="182"/>
      <c r="J559" s="182">
        <v>0.03</v>
      </c>
      <c r="K559" s="199">
        <f>SUM(J559)</f>
        <v>0.03</v>
      </c>
    </row>
    <row r="560" spans="1:11" s="208" customFormat="1" ht="18.75">
      <c r="A560" s="198"/>
      <c r="B560" s="179" t="s">
        <v>71</v>
      </c>
      <c r="C560" s="181"/>
      <c r="D560" s="181"/>
      <c r="E560" s="181"/>
      <c r="F560" s="178">
        <f>SUM(F559)</f>
        <v>0</v>
      </c>
      <c r="G560" s="178">
        <f>SUM(G559)</f>
        <v>0.03</v>
      </c>
      <c r="H560" s="175">
        <f>SUM(F560:G560)</f>
        <v>0.03</v>
      </c>
      <c r="I560" s="199"/>
      <c r="J560" s="199">
        <f>SUM(J559)</f>
        <v>0.03</v>
      </c>
      <c r="K560" s="199">
        <f>SUM(J560)</f>
        <v>0.03</v>
      </c>
    </row>
    <row r="561" spans="1:11" s="208" customFormat="1" ht="18.75">
      <c r="A561" s="198">
        <v>12</v>
      </c>
      <c r="B561" s="179" t="s">
        <v>660</v>
      </c>
      <c r="C561" s="181"/>
      <c r="D561" s="181"/>
      <c r="E561" s="181"/>
      <c r="F561" s="178"/>
      <c r="G561" s="178"/>
      <c r="H561" s="175"/>
      <c r="I561" s="199"/>
      <c r="J561" s="199"/>
      <c r="K561" s="199"/>
    </row>
    <row r="562" spans="1:11" ht="18.75">
      <c r="A562" s="198">
        <v>1</v>
      </c>
      <c r="B562" s="177" t="s">
        <v>661</v>
      </c>
      <c r="C562" s="180"/>
      <c r="D562" s="180"/>
      <c r="E562" s="180"/>
      <c r="F562" s="174">
        <v>1300.01</v>
      </c>
      <c r="G562" s="174">
        <v>0</v>
      </c>
      <c r="H562" s="175">
        <f>SUM(F562:G562)</f>
        <v>1300.01</v>
      </c>
      <c r="I562" s="182"/>
      <c r="J562" s="182"/>
      <c r="K562" s="199"/>
    </row>
    <row r="563" spans="1:11" s="208" customFormat="1" ht="18.75">
      <c r="A563" s="198"/>
      <c r="B563" s="179" t="s">
        <v>72</v>
      </c>
      <c r="C563" s="181"/>
      <c r="D563" s="181"/>
      <c r="E563" s="181"/>
      <c r="F563" s="178">
        <f>SUM(F562)</f>
        <v>1300.01</v>
      </c>
      <c r="G563" s="178">
        <f>SUM(G562)</f>
        <v>0</v>
      </c>
      <c r="H563" s="175">
        <f>SUM(F563:G563)</f>
        <v>1300.01</v>
      </c>
      <c r="I563" s="199"/>
      <c r="J563" s="199"/>
      <c r="K563" s="199"/>
    </row>
    <row r="564" spans="1:11" s="208" customFormat="1" ht="18.75">
      <c r="A564" s="198">
        <v>13</v>
      </c>
      <c r="B564" s="179" t="s">
        <v>662</v>
      </c>
      <c r="C564" s="181"/>
      <c r="D564" s="181"/>
      <c r="E564" s="181"/>
      <c r="F564" s="178"/>
      <c r="G564" s="178"/>
      <c r="H564" s="175"/>
      <c r="I564" s="199"/>
      <c r="J564" s="199"/>
      <c r="K564" s="199"/>
    </row>
    <row r="565" spans="1:11" ht="18.75">
      <c r="A565" s="186">
        <v>1</v>
      </c>
      <c r="B565" s="177" t="s">
        <v>2096</v>
      </c>
      <c r="C565" s="180"/>
      <c r="D565" s="180"/>
      <c r="E565" s="180"/>
      <c r="F565" s="174"/>
      <c r="G565" s="174"/>
      <c r="H565" s="175"/>
      <c r="I565" s="182">
        <v>1000</v>
      </c>
      <c r="J565" s="182"/>
      <c r="K565" s="199">
        <f t="shared" ref="K565:K581" si="96">SUM(I565:J565)</f>
        <v>1000</v>
      </c>
    </row>
    <row r="566" spans="1:11" ht="18.75">
      <c r="A566" s="186">
        <v>2</v>
      </c>
      <c r="B566" s="177" t="s">
        <v>663</v>
      </c>
      <c r="C566" s="180">
        <v>1922.71</v>
      </c>
      <c r="D566" s="180"/>
      <c r="E566" s="181">
        <f>SUM(C566:D566)</f>
        <v>1922.71</v>
      </c>
      <c r="F566" s="174">
        <v>5500</v>
      </c>
      <c r="G566" s="174">
        <v>0</v>
      </c>
      <c r="H566" s="175">
        <f>SUM(F566:G566)</f>
        <v>5500</v>
      </c>
      <c r="I566" s="182">
        <v>15150</v>
      </c>
      <c r="J566" s="199"/>
      <c r="K566" s="199">
        <f t="shared" si="96"/>
        <v>15150</v>
      </c>
    </row>
    <row r="567" spans="1:11" s="208" customFormat="1" ht="18.75">
      <c r="A567" s="186">
        <v>3</v>
      </c>
      <c r="B567" s="177" t="s">
        <v>664</v>
      </c>
      <c r="C567" s="181"/>
      <c r="D567" s="181"/>
      <c r="E567" s="181"/>
      <c r="F567" s="174">
        <v>0</v>
      </c>
      <c r="G567" s="174">
        <v>0.01</v>
      </c>
      <c r="H567" s="175">
        <f t="shared" ref="H567:H581" si="97">SUM(F567:G567)</f>
        <v>0.01</v>
      </c>
      <c r="I567" s="182"/>
      <c r="J567" s="182">
        <v>0.01</v>
      </c>
      <c r="K567" s="199">
        <f t="shared" si="96"/>
        <v>0.01</v>
      </c>
    </row>
    <row r="568" spans="1:11" ht="18.75">
      <c r="A568" s="186">
        <v>4</v>
      </c>
      <c r="B568" s="177" t="s">
        <v>665</v>
      </c>
      <c r="C568" s="180">
        <v>0.01</v>
      </c>
      <c r="D568" s="180"/>
      <c r="E568" s="181">
        <f t="shared" ref="E568:E581" si="98">SUM(C568:D568)</f>
        <v>0.01</v>
      </c>
      <c r="F568" s="174">
        <v>200.01</v>
      </c>
      <c r="G568" s="174">
        <v>0</v>
      </c>
      <c r="H568" s="175">
        <f t="shared" si="97"/>
        <v>200.01</v>
      </c>
      <c r="I568" s="182">
        <v>180.01</v>
      </c>
      <c r="J568" s="182"/>
      <c r="K568" s="199">
        <f t="shared" si="96"/>
        <v>180.01</v>
      </c>
    </row>
    <row r="569" spans="1:11" ht="18.75">
      <c r="A569" s="186">
        <v>5</v>
      </c>
      <c r="B569" s="177" t="s">
        <v>666</v>
      </c>
      <c r="C569" s="180">
        <v>64.8</v>
      </c>
      <c r="D569" s="180"/>
      <c r="E569" s="181">
        <f t="shared" si="98"/>
        <v>64.8</v>
      </c>
      <c r="F569" s="174">
        <v>81.8</v>
      </c>
      <c r="G569" s="174">
        <v>0</v>
      </c>
      <c r="H569" s="175">
        <f t="shared" si="97"/>
        <v>81.8</v>
      </c>
      <c r="I569" s="182">
        <v>127.62</v>
      </c>
      <c r="J569" s="182"/>
      <c r="K569" s="199">
        <f t="shared" si="96"/>
        <v>127.62</v>
      </c>
    </row>
    <row r="570" spans="1:11" ht="18.75">
      <c r="A570" s="186">
        <v>6</v>
      </c>
      <c r="B570" s="177" t="s">
        <v>667</v>
      </c>
      <c r="C570" s="180">
        <v>11185.95</v>
      </c>
      <c r="D570" s="180"/>
      <c r="E570" s="181">
        <f t="shared" si="98"/>
        <v>11185.95</v>
      </c>
      <c r="F570" s="174">
        <v>12992.33</v>
      </c>
      <c r="G570" s="174">
        <v>0</v>
      </c>
      <c r="H570" s="175">
        <f t="shared" si="97"/>
        <v>12992.33</v>
      </c>
      <c r="I570" s="182">
        <v>16368.25</v>
      </c>
      <c r="J570" s="182"/>
      <c r="K570" s="199">
        <f t="shared" si="96"/>
        <v>16368.25</v>
      </c>
    </row>
    <row r="571" spans="1:11" ht="18.75">
      <c r="A571" s="186">
        <v>7</v>
      </c>
      <c r="B571" s="177" t="s">
        <v>668</v>
      </c>
      <c r="C571" s="180">
        <v>3806.66</v>
      </c>
      <c r="D571" s="180"/>
      <c r="E571" s="181">
        <f t="shared" si="98"/>
        <v>3806.66</v>
      </c>
      <c r="F571" s="174">
        <v>3734.6</v>
      </c>
      <c r="G571" s="174">
        <v>0</v>
      </c>
      <c r="H571" s="175">
        <f t="shared" si="97"/>
        <v>3734.6</v>
      </c>
      <c r="I571" s="182">
        <v>4236.1099999999997</v>
      </c>
      <c r="J571" s="182"/>
      <c r="K571" s="199">
        <f t="shared" si="96"/>
        <v>4236.1099999999997</v>
      </c>
    </row>
    <row r="572" spans="1:11" ht="18.75">
      <c r="A572" s="186">
        <v>8</v>
      </c>
      <c r="B572" s="177" t="s">
        <v>1542</v>
      </c>
      <c r="C572" s="180"/>
      <c r="D572" s="180"/>
      <c r="E572" s="181"/>
      <c r="F572" s="174"/>
      <c r="G572" s="174"/>
      <c r="H572" s="175"/>
      <c r="I572" s="182">
        <v>5129</v>
      </c>
      <c r="J572" s="182"/>
      <c r="K572" s="199">
        <f t="shared" si="96"/>
        <v>5129</v>
      </c>
    </row>
    <row r="573" spans="1:11" ht="18.75">
      <c r="A573" s="186">
        <v>9</v>
      </c>
      <c r="B573" s="177" t="s">
        <v>669</v>
      </c>
      <c r="C573" s="180">
        <v>463.3</v>
      </c>
      <c r="D573" s="180"/>
      <c r="E573" s="181">
        <f t="shared" si="98"/>
        <v>463.3</v>
      </c>
      <c r="F573" s="174">
        <v>500</v>
      </c>
      <c r="G573" s="174">
        <v>0</v>
      </c>
      <c r="H573" s="175">
        <f t="shared" si="97"/>
        <v>500</v>
      </c>
      <c r="I573" s="182">
        <v>2600</v>
      </c>
      <c r="J573" s="182"/>
      <c r="K573" s="199">
        <f t="shared" si="96"/>
        <v>2600</v>
      </c>
    </row>
    <row r="574" spans="1:11" ht="18.75">
      <c r="A574" s="186">
        <v>10</v>
      </c>
      <c r="B574" s="177" t="s">
        <v>670</v>
      </c>
      <c r="C574" s="180">
        <v>3450</v>
      </c>
      <c r="D574" s="180"/>
      <c r="E574" s="181">
        <f t="shared" si="98"/>
        <v>3450</v>
      </c>
      <c r="F574" s="174">
        <v>5050</v>
      </c>
      <c r="G574" s="174">
        <v>0</v>
      </c>
      <c r="H574" s="175">
        <f t="shared" si="97"/>
        <v>5050</v>
      </c>
      <c r="I574" s="182">
        <v>5050</v>
      </c>
      <c r="J574" s="182"/>
      <c r="K574" s="199">
        <f t="shared" si="96"/>
        <v>5050</v>
      </c>
    </row>
    <row r="575" spans="1:11" ht="18.75">
      <c r="A575" s="186">
        <v>11</v>
      </c>
      <c r="B575" s="177" t="s">
        <v>675</v>
      </c>
      <c r="C575" s="180">
        <v>0.02</v>
      </c>
      <c r="D575" s="180"/>
      <c r="E575" s="181">
        <f t="shared" si="98"/>
        <v>0.02</v>
      </c>
      <c r="F575" s="174">
        <v>0.02</v>
      </c>
      <c r="G575" s="174">
        <v>0</v>
      </c>
      <c r="H575" s="175">
        <f t="shared" si="97"/>
        <v>0.02</v>
      </c>
      <c r="I575" s="182">
        <v>0.02</v>
      </c>
      <c r="J575" s="182"/>
      <c r="K575" s="199">
        <f t="shared" si="96"/>
        <v>0.02</v>
      </c>
    </row>
    <row r="576" spans="1:11" ht="18.75">
      <c r="A576" s="186">
        <v>12</v>
      </c>
      <c r="B576" s="177" t="s">
        <v>671</v>
      </c>
      <c r="C576" s="180">
        <v>100.05</v>
      </c>
      <c r="D576" s="180"/>
      <c r="E576" s="181">
        <f t="shared" si="98"/>
        <v>100.05</v>
      </c>
      <c r="F576" s="174">
        <v>100.05</v>
      </c>
      <c r="G576" s="174">
        <v>0</v>
      </c>
      <c r="H576" s="175">
        <f t="shared" si="97"/>
        <v>100.05</v>
      </c>
      <c r="I576" s="182">
        <v>0.03</v>
      </c>
      <c r="J576" s="182"/>
      <c r="K576" s="199">
        <f t="shared" si="96"/>
        <v>0.03</v>
      </c>
    </row>
    <row r="577" spans="1:11" ht="18.75">
      <c r="A577" s="186">
        <v>13</v>
      </c>
      <c r="B577" s="177" t="s">
        <v>674</v>
      </c>
      <c r="C577" s="180">
        <v>650</v>
      </c>
      <c r="D577" s="180"/>
      <c r="E577" s="181">
        <f t="shared" si="98"/>
        <v>650</v>
      </c>
      <c r="F577" s="174">
        <v>990</v>
      </c>
      <c r="G577" s="174">
        <v>0</v>
      </c>
      <c r="H577" s="175">
        <f t="shared" si="97"/>
        <v>990</v>
      </c>
      <c r="I577" s="182">
        <v>2028</v>
      </c>
      <c r="J577" s="182"/>
      <c r="K577" s="199">
        <f t="shared" si="96"/>
        <v>2028</v>
      </c>
    </row>
    <row r="578" spans="1:11" ht="18.75">
      <c r="A578" s="186">
        <v>14</v>
      </c>
      <c r="B578" s="177" t="s">
        <v>672</v>
      </c>
      <c r="C578" s="180">
        <v>4254.07</v>
      </c>
      <c r="D578" s="180">
        <v>6360.06</v>
      </c>
      <c r="E578" s="181">
        <f t="shared" si="98"/>
        <v>10614.130000000001</v>
      </c>
      <c r="F578" s="174">
        <v>3400.05</v>
      </c>
      <c r="G578" s="174">
        <v>5188.8599999999997</v>
      </c>
      <c r="H578" s="175">
        <f t="shared" si="97"/>
        <v>8588.91</v>
      </c>
      <c r="I578" s="182">
        <v>1820.02</v>
      </c>
      <c r="J578" s="182">
        <v>2818.8</v>
      </c>
      <c r="K578" s="199">
        <f t="shared" si="96"/>
        <v>4638.82</v>
      </c>
    </row>
    <row r="579" spans="1:11" ht="18.75">
      <c r="A579" s="186">
        <v>15</v>
      </c>
      <c r="B579" s="177" t="s">
        <v>673</v>
      </c>
      <c r="C579" s="180">
        <v>40</v>
      </c>
      <c r="D579" s="180"/>
      <c r="E579" s="181">
        <f t="shared" si="98"/>
        <v>40</v>
      </c>
      <c r="F579" s="174">
        <v>20</v>
      </c>
      <c r="G579" s="174">
        <v>0</v>
      </c>
      <c r="H579" s="175">
        <f t="shared" si="97"/>
        <v>20</v>
      </c>
      <c r="I579" s="182">
        <v>30</v>
      </c>
      <c r="J579" s="182"/>
      <c r="K579" s="199">
        <f t="shared" si="96"/>
        <v>30</v>
      </c>
    </row>
    <row r="580" spans="1:11" ht="18.75">
      <c r="A580" s="186">
        <v>16</v>
      </c>
      <c r="B580" s="177" t="s">
        <v>1543</v>
      </c>
      <c r="C580" s="180"/>
      <c r="D580" s="180"/>
      <c r="E580" s="181"/>
      <c r="F580" s="174"/>
      <c r="G580" s="174"/>
      <c r="H580" s="175"/>
      <c r="I580" s="182">
        <v>5080</v>
      </c>
      <c r="J580" s="182"/>
      <c r="K580" s="199">
        <f t="shared" si="96"/>
        <v>5080</v>
      </c>
    </row>
    <row r="581" spans="1:11" s="208" customFormat="1" ht="18.75">
      <c r="A581" s="198"/>
      <c r="B581" s="179" t="s">
        <v>35</v>
      </c>
      <c r="C581" s="181">
        <f>SUM(C566:C579)</f>
        <v>25937.57</v>
      </c>
      <c r="D581" s="181">
        <f>SUM(D566:D579)</f>
        <v>6360.06</v>
      </c>
      <c r="E581" s="181">
        <f t="shared" si="98"/>
        <v>32297.63</v>
      </c>
      <c r="F581" s="178">
        <f>SUM(F566:F579)</f>
        <v>32568.859999999997</v>
      </c>
      <c r="G581" s="178">
        <f>SUM(G566:G579)</f>
        <v>5188.87</v>
      </c>
      <c r="H581" s="175">
        <f t="shared" si="97"/>
        <v>37757.729999999996</v>
      </c>
      <c r="I581" s="199">
        <f>SUM(I565:I580)</f>
        <v>58799.06</v>
      </c>
      <c r="J581" s="199">
        <f>SUM(J565:J580)</f>
        <v>2818.8100000000004</v>
      </c>
      <c r="K581" s="199">
        <f t="shared" si="96"/>
        <v>61617.869999999995</v>
      </c>
    </row>
    <row r="582" spans="1:11" s="208" customFormat="1" ht="18.75">
      <c r="A582" s="198">
        <v>14</v>
      </c>
      <c r="B582" s="179" t="s">
        <v>676</v>
      </c>
      <c r="C582" s="181"/>
      <c r="D582" s="181"/>
      <c r="E582" s="181"/>
      <c r="F582" s="178"/>
      <c r="G582" s="178"/>
      <c r="H582" s="175"/>
      <c r="I582" s="199"/>
      <c r="J582" s="199"/>
      <c r="K582" s="199"/>
    </row>
    <row r="583" spans="1:11" ht="18.75">
      <c r="A583" s="186">
        <v>1</v>
      </c>
      <c r="B583" s="177" t="s">
        <v>677</v>
      </c>
      <c r="C583" s="180">
        <v>1340</v>
      </c>
      <c r="D583" s="180"/>
      <c r="E583" s="181">
        <f>SUM(C583:D583)</f>
        <v>1340</v>
      </c>
      <c r="F583" s="174">
        <v>2505</v>
      </c>
      <c r="G583" s="174">
        <v>0</v>
      </c>
      <c r="H583" s="175">
        <f>SUM(F583:G583)</f>
        <v>2505</v>
      </c>
      <c r="I583" s="182">
        <v>2800</v>
      </c>
      <c r="J583" s="182"/>
      <c r="K583" s="199">
        <f>SUM(I583:J583)</f>
        <v>2800</v>
      </c>
    </row>
    <row r="584" spans="1:11" s="208" customFormat="1" ht="18.75">
      <c r="A584" s="186">
        <v>2</v>
      </c>
      <c r="B584" s="177" t="s">
        <v>678</v>
      </c>
      <c r="C584" s="180">
        <v>220.51</v>
      </c>
      <c r="D584" s="180"/>
      <c r="E584" s="181">
        <f>SUM(C584:D584)</f>
        <v>220.51</v>
      </c>
      <c r="F584" s="174">
        <v>160</v>
      </c>
      <c r="G584" s="174">
        <v>0</v>
      </c>
      <c r="H584" s="175">
        <f>SUM(F584:G584)</f>
        <v>160</v>
      </c>
      <c r="I584" s="182">
        <v>180</v>
      </c>
      <c r="J584" s="199"/>
      <c r="K584" s="199">
        <f>SUM(I584:J584)</f>
        <v>180</v>
      </c>
    </row>
    <row r="585" spans="1:11" ht="18.75">
      <c r="A585" s="186"/>
      <c r="B585" s="179" t="s">
        <v>73</v>
      </c>
      <c r="C585" s="181">
        <f>SUM(C583:C584)</f>
        <v>1560.51</v>
      </c>
      <c r="D585" s="180"/>
      <c r="E585" s="181">
        <f>SUM(C585:D585)</f>
        <v>1560.51</v>
      </c>
      <c r="F585" s="178">
        <f>SUM(F583:F584)</f>
        <v>2665</v>
      </c>
      <c r="G585" s="178">
        <f>SUM(G583:G584)</f>
        <v>0</v>
      </c>
      <c r="H585" s="175">
        <f>SUM(H583:H584)</f>
        <v>2665</v>
      </c>
      <c r="I585" s="199">
        <f>SUM(I583:I584)</f>
        <v>2980</v>
      </c>
      <c r="J585" s="182"/>
      <c r="K585" s="199">
        <f>SUM(I585:J585)</f>
        <v>2980</v>
      </c>
    </row>
    <row r="586" spans="1:11" s="208" customFormat="1" ht="18.75">
      <c r="A586" s="198">
        <v>4</v>
      </c>
      <c r="B586" s="179" t="s">
        <v>679</v>
      </c>
      <c r="C586" s="181"/>
      <c r="D586" s="181"/>
      <c r="E586" s="181"/>
      <c r="F586" s="178"/>
      <c r="G586" s="178"/>
      <c r="H586" s="175"/>
      <c r="I586" s="199"/>
      <c r="J586" s="199"/>
      <c r="K586" s="199"/>
    </row>
    <row r="587" spans="1:11" s="208" customFormat="1" ht="18.75">
      <c r="A587" s="198">
        <v>15</v>
      </c>
      <c r="B587" s="179" t="s">
        <v>680</v>
      </c>
      <c r="C587" s="181"/>
      <c r="D587" s="181"/>
      <c r="E587" s="181"/>
      <c r="F587" s="178"/>
      <c r="G587" s="178"/>
      <c r="H587" s="175"/>
      <c r="I587" s="199"/>
      <c r="J587" s="199"/>
      <c r="K587" s="199"/>
    </row>
    <row r="588" spans="1:11" ht="18.75">
      <c r="A588" s="186">
        <v>1</v>
      </c>
      <c r="B588" s="177" t="s">
        <v>682</v>
      </c>
      <c r="C588" s="180">
        <v>2583.23</v>
      </c>
      <c r="D588" s="180"/>
      <c r="E588" s="181">
        <f>SUM(C588:D588)</f>
        <v>2583.23</v>
      </c>
      <c r="F588" s="174">
        <v>3040</v>
      </c>
      <c r="G588" s="174">
        <v>0</v>
      </c>
      <c r="H588" s="175">
        <f>SUM(F588:G588)</f>
        <v>3040</v>
      </c>
      <c r="I588" s="182">
        <v>5090</v>
      </c>
      <c r="J588" s="182"/>
      <c r="K588" s="199">
        <f>SUM(I588:J588)</f>
        <v>5090</v>
      </c>
    </row>
    <row r="589" spans="1:11" ht="18.75">
      <c r="A589" s="186">
        <v>2</v>
      </c>
      <c r="B589" s="177" t="s">
        <v>681</v>
      </c>
      <c r="C589" s="180">
        <v>51.92</v>
      </c>
      <c r="D589" s="180"/>
      <c r="E589" s="181">
        <f>SUM(C589:D589)</f>
        <v>51.92</v>
      </c>
      <c r="F589" s="174">
        <v>60</v>
      </c>
      <c r="G589" s="174">
        <v>0</v>
      </c>
      <c r="H589" s="175">
        <f>SUM(F589:G589)</f>
        <v>60</v>
      </c>
      <c r="I589" s="182">
        <v>71</v>
      </c>
      <c r="J589" s="182"/>
      <c r="K589" s="199">
        <f>SUM(I589:J589)</f>
        <v>71</v>
      </c>
    </row>
    <row r="590" spans="1:11" ht="18.75">
      <c r="A590" s="186"/>
      <c r="B590" s="179" t="s">
        <v>74</v>
      </c>
      <c r="C590" s="181">
        <f>SUM(C588:C589)</f>
        <v>2635.15</v>
      </c>
      <c r="D590" s="180"/>
      <c r="E590" s="181">
        <f>SUM(C590:D590)</f>
        <v>2635.15</v>
      </c>
      <c r="F590" s="178">
        <f>SUM(F588:F589)</f>
        <v>3100</v>
      </c>
      <c r="G590" s="178">
        <f>SUM(G588:G589)</f>
        <v>0</v>
      </c>
      <c r="H590" s="175">
        <f>SUM(H588:H589)</f>
        <v>3100</v>
      </c>
      <c r="I590" s="199">
        <f>SUM(I588:I589)</f>
        <v>5161</v>
      </c>
      <c r="J590" s="182"/>
      <c r="K590" s="199">
        <f>SUM(I590:J590)</f>
        <v>5161</v>
      </c>
    </row>
    <row r="591" spans="1:11" s="208" customFormat="1" ht="18.75">
      <c r="A591" s="198">
        <v>16</v>
      </c>
      <c r="B591" s="179" t="s">
        <v>683</v>
      </c>
      <c r="C591" s="181"/>
      <c r="D591" s="181"/>
      <c r="E591" s="181"/>
      <c r="F591" s="178"/>
      <c r="G591" s="178"/>
      <c r="H591" s="175"/>
      <c r="I591" s="199"/>
      <c r="J591" s="199"/>
      <c r="K591" s="199"/>
    </row>
    <row r="592" spans="1:11" ht="18.75">
      <c r="A592" s="186">
        <v>1</v>
      </c>
      <c r="B592" s="177" t="s">
        <v>684</v>
      </c>
      <c r="C592" s="203">
        <v>3954</v>
      </c>
      <c r="D592" s="203"/>
      <c r="E592" s="204">
        <f>SUM(C592:D592)</f>
        <v>3954</v>
      </c>
      <c r="F592" s="174">
        <v>6731</v>
      </c>
      <c r="G592" s="174">
        <v>0</v>
      </c>
      <c r="H592" s="175">
        <f>SUM(F592:G592)</f>
        <v>6731</v>
      </c>
      <c r="I592" s="182"/>
      <c r="J592" s="182"/>
      <c r="K592" s="199"/>
    </row>
    <row r="593" spans="1:11" ht="18.75">
      <c r="A593" s="186">
        <v>2</v>
      </c>
      <c r="B593" s="177" t="s">
        <v>685</v>
      </c>
      <c r="C593" s="203">
        <v>665</v>
      </c>
      <c r="D593" s="203"/>
      <c r="E593" s="204">
        <f>SUM(C593:D593)</f>
        <v>665</v>
      </c>
      <c r="F593" s="174">
        <v>624.64</v>
      </c>
      <c r="G593" s="174">
        <v>0</v>
      </c>
      <c r="H593" s="175">
        <f>SUM(F593:G593)</f>
        <v>624.64</v>
      </c>
      <c r="I593" s="182"/>
      <c r="J593" s="182"/>
      <c r="K593" s="199"/>
    </row>
    <row r="594" spans="1:11" ht="18.75">
      <c r="A594" s="186"/>
      <c r="B594" s="179" t="s">
        <v>75</v>
      </c>
      <c r="C594" s="204">
        <f>SUM(C592:C593)</f>
        <v>4619</v>
      </c>
      <c r="D594" s="203"/>
      <c r="E594" s="204">
        <f>SUM(C594:D594)</f>
        <v>4619</v>
      </c>
      <c r="F594" s="178">
        <f>SUM(F592:F593)</f>
        <v>7355.64</v>
      </c>
      <c r="G594" s="178">
        <f>SUM(G592:G593)</f>
        <v>0</v>
      </c>
      <c r="H594" s="175">
        <f>SUM(H592:H593)</f>
        <v>7355.64</v>
      </c>
      <c r="I594" s="182"/>
      <c r="J594" s="182"/>
      <c r="K594" s="199"/>
    </row>
    <row r="595" spans="1:11" s="208" customFormat="1" ht="18.75">
      <c r="A595" s="198">
        <v>17</v>
      </c>
      <c r="B595" s="179" t="s">
        <v>686</v>
      </c>
      <c r="C595" s="181"/>
      <c r="D595" s="181"/>
      <c r="E595" s="181"/>
      <c r="F595" s="178"/>
      <c r="G595" s="178"/>
      <c r="H595" s="175"/>
      <c r="I595" s="199"/>
      <c r="J595" s="199"/>
      <c r="K595" s="199"/>
    </row>
    <row r="596" spans="1:11" ht="18.75">
      <c r="A596" s="186">
        <v>1</v>
      </c>
      <c r="B596" s="177" t="s">
        <v>687</v>
      </c>
      <c r="C596" s="203">
        <v>135</v>
      </c>
      <c r="D596" s="203"/>
      <c r="E596" s="204">
        <f>SUM(C596:D596)</f>
        <v>135</v>
      </c>
      <c r="F596" s="174">
        <v>0.03</v>
      </c>
      <c r="G596" s="174">
        <v>0</v>
      </c>
      <c r="H596" s="175">
        <f>SUM(F596:G596)</f>
        <v>0.03</v>
      </c>
      <c r="I596" s="182">
        <v>0.02</v>
      </c>
      <c r="J596" s="182"/>
      <c r="K596" s="199">
        <f>SUM(I596:J596)</f>
        <v>0.02</v>
      </c>
    </row>
    <row r="597" spans="1:11" ht="18.75">
      <c r="A597" s="186"/>
      <c r="B597" s="179" t="s">
        <v>76</v>
      </c>
      <c r="C597" s="204">
        <f>SUM(C596)</f>
        <v>135</v>
      </c>
      <c r="D597" s="203"/>
      <c r="E597" s="204">
        <f>SUM(C597:D597)</f>
        <v>135</v>
      </c>
      <c r="F597" s="178">
        <f>SUM(F596)</f>
        <v>0.03</v>
      </c>
      <c r="G597" s="178">
        <f>SUM(G596)</f>
        <v>0</v>
      </c>
      <c r="H597" s="175">
        <f>SUM(F597:G597)</f>
        <v>0.03</v>
      </c>
      <c r="I597" s="199">
        <f>SUM(I596)</f>
        <v>0.02</v>
      </c>
      <c r="J597" s="182"/>
      <c r="K597" s="199">
        <f>SUM(I597:J597)</f>
        <v>0.02</v>
      </c>
    </row>
    <row r="598" spans="1:11" s="208" customFormat="1" ht="18.75">
      <c r="A598" s="198">
        <v>18</v>
      </c>
      <c r="B598" s="179" t="s">
        <v>688</v>
      </c>
      <c r="C598" s="181"/>
      <c r="D598" s="181"/>
      <c r="E598" s="181"/>
      <c r="F598" s="178"/>
      <c r="G598" s="178"/>
      <c r="H598" s="175"/>
      <c r="I598" s="199"/>
      <c r="J598" s="199"/>
      <c r="K598" s="199"/>
    </row>
    <row r="599" spans="1:11" s="208" customFormat="1" ht="18.75">
      <c r="A599" s="186">
        <v>1</v>
      </c>
      <c r="B599" s="177" t="s">
        <v>1544</v>
      </c>
      <c r="C599" s="181"/>
      <c r="D599" s="181"/>
      <c r="E599" s="181"/>
      <c r="F599" s="178"/>
      <c r="G599" s="178"/>
      <c r="H599" s="175"/>
      <c r="I599" s="182">
        <v>500.02</v>
      </c>
      <c r="J599" s="182"/>
      <c r="K599" s="199">
        <f>SUM(I599:J599)</f>
        <v>500.02</v>
      </c>
    </row>
    <row r="600" spans="1:11" s="208" customFormat="1" ht="18.75">
      <c r="A600" s="186">
        <v>2</v>
      </c>
      <c r="B600" s="177" t="s">
        <v>1545</v>
      </c>
      <c r="C600" s="181"/>
      <c r="D600" s="181"/>
      <c r="E600" s="181"/>
      <c r="F600" s="178"/>
      <c r="G600" s="178"/>
      <c r="H600" s="175"/>
      <c r="I600" s="182">
        <v>1000.02</v>
      </c>
      <c r="J600" s="182"/>
      <c r="K600" s="199">
        <f>SUM(I600:J600)</f>
        <v>1000.02</v>
      </c>
    </row>
    <row r="601" spans="1:11" s="208" customFormat="1" ht="18.75">
      <c r="A601" s="186">
        <v>3</v>
      </c>
      <c r="B601" s="177" t="s">
        <v>1546</v>
      </c>
      <c r="C601" s="181"/>
      <c r="D601" s="181"/>
      <c r="E601" s="181"/>
      <c r="F601" s="178"/>
      <c r="G601" s="178"/>
      <c r="H601" s="175"/>
      <c r="I601" s="182">
        <v>500.02</v>
      </c>
      <c r="J601" s="182"/>
      <c r="K601" s="199">
        <f>SUM(I601:J601)</f>
        <v>500.02</v>
      </c>
    </row>
    <row r="602" spans="1:11" ht="18.75">
      <c r="A602" s="186">
        <v>4</v>
      </c>
      <c r="B602" s="177" t="s">
        <v>689</v>
      </c>
      <c r="C602" s="203">
        <v>1000</v>
      </c>
      <c r="D602" s="203"/>
      <c r="E602" s="204">
        <f>SUM(C602:D602)</f>
        <v>1000</v>
      </c>
      <c r="F602" s="174">
        <v>5880</v>
      </c>
      <c r="G602" s="174">
        <v>0</v>
      </c>
      <c r="H602" s="175">
        <f>SUM(F602:G602)</f>
        <v>5880</v>
      </c>
      <c r="I602" s="182">
        <v>3600</v>
      </c>
      <c r="J602" s="182"/>
      <c r="K602" s="199">
        <f>SUM(I602:J602)</f>
        <v>3600</v>
      </c>
    </row>
    <row r="603" spans="1:11" ht="18.75">
      <c r="A603" s="186"/>
      <c r="B603" s="179" t="s">
        <v>36</v>
      </c>
      <c r="C603" s="204">
        <f>SUM(C602)</f>
        <v>1000</v>
      </c>
      <c r="D603" s="203"/>
      <c r="E603" s="204">
        <f>SUM(C603:D603)</f>
        <v>1000</v>
      </c>
      <c r="F603" s="178">
        <f>SUM(F602)</f>
        <v>5880</v>
      </c>
      <c r="G603" s="178">
        <f>SUM(G602)</f>
        <v>0</v>
      </c>
      <c r="H603" s="175">
        <f>SUM(F603:G603)</f>
        <v>5880</v>
      </c>
      <c r="I603" s="199">
        <f>SUM(I599:I602)</f>
        <v>5600.0599999999995</v>
      </c>
      <c r="J603" s="182"/>
      <c r="K603" s="199">
        <f>SUM(I603:J603)</f>
        <v>5600.0599999999995</v>
      </c>
    </row>
    <row r="604" spans="1:11" s="208" customFormat="1" ht="18.75">
      <c r="A604" s="198">
        <v>19</v>
      </c>
      <c r="B604" s="179" t="s">
        <v>690</v>
      </c>
      <c r="C604" s="181"/>
      <c r="D604" s="181"/>
      <c r="E604" s="181"/>
      <c r="F604" s="178"/>
      <c r="G604" s="178"/>
      <c r="H604" s="175"/>
      <c r="I604" s="199"/>
      <c r="J604" s="199"/>
      <c r="K604" s="199"/>
    </row>
    <row r="605" spans="1:11" s="208" customFormat="1" ht="18.75">
      <c r="A605" s="198">
        <v>1</v>
      </c>
      <c r="B605" s="177" t="s">
        <v>691</v>
      </c>
      <c r="C605" s="203">
        <v>10</v>
      </c>
      <c r="D605" s="203"/>
      <c r="E605" s="204">
        <f>SUM(C605:D605)</f>
        <v>10</v>
      </c>
      <c r="F605" s="174">
        <v>0.01</v>
      </c>
      <c r="G605" s="174">
        <v>0</v>
      </c>
      <c r="H605" s="175">
        <f>SUM(F605:G605)</f>
        <v>0.01</v>
      </c>
      <c r="I605" s="182">
        <v>0.01</v>
      </c>
      <c r="J605" s="199"/>
      <c r="K605" s="199">
        <f>SUM(I605:J605)</f>
        <v>0.01</v>
      </c>
    </row>
    <row r="606" spans="1:11" ht="18.75">
      <c r="A606" s="186"/>
      <c r="B606" s="179" t="s">
        <v>77</v>
      </c>
      <c r="C606" s="204">
        <f>SUM(C605)</f>
        <v>10</v>
      </c>
      <c r="D606" s="203"/>
      <c r="E606" s="204">
        <f>SUM(C606:D606)</f>
        <v>10</v>
      </c>
      <c r="F606" s="178">
        <f>SUM(F605)</f>
        <v>0.01</v>
      </c>
      <c r="G606" s="178">
        <f>SUM(G605)</f>
        <v>0</v>
      </c>
      <c r="H606" s="175">
        <f>SUM(F606:G606)</f>
        <v>0.01</v>
      </c>
      <c r="I606" s="199">
        <f>SUM(I605)</f>
        <v>0.01</v>
      </c>
      <c r="J606" s="182"/>
      <c r="K606" s="199">
        <f>SUM(I606:J606)</f>
        <v>0.01</v>
      </c>
    </row>
    <row r="607" spans="1:11" s="208" customFormat="1" ht="18.75">
      <c r="A607" s="198">
        <v>20</v>
      </c>
      <c r="B607" s="179" t="s">
        <v>692</v>
      </c>
      <c r="C607" s="181"/>
      <c r="D607" s="181"/>
      <c r="E607" s="181"/>
      <c r="F607" s="178"/>
      <c r="G607" s="178"/>
      <c r="H607" s="175"/>
      <c r="I607" s="199"/>
      <c r="J607" s="199"/>
      <c r="K607" s="199"/>
    </row>
    <row r="608" spans="1:11" ht="18.75">
      <c r="A608" s="186">
        <v>1</v>
      </c>
      <c r="B608" s="177" t="s">
        <v>693</v>
      </c>
      <c r="C608" s="203">
        <v>471</v>
      </c>
      <c r="D608" s="203"/>
      <c r="E608" s="204">
        <f>SUM(C608:D608)</f>
        <v>471</v>
      </c>
      <c r="F608" s="174">
        <v>0.03</v>
      </c>
      <c r="G608" s="174">
        <v>0</v>
      </c>
      <c r="H608" s="175">
        <f>SUM(F608:G608)</f>
        <v>0.03</v>
      </c>
      <c r="I608" s="182">
        <v>730</v>
      </c>
      <c r="J608" s="182"/>
      <c r="K608" s="199">
        <f>SUM(I608:J608)</f>
        <v>730</v>
      </c>
    </row>
    <row r="609" spans="1:11" s="208" customFormat="1" ht="18.75">
      <c r="A609" s="198"/>
      <c r="B609" s="179" t="s">
        <v>78</v>
      </c>
      <c r="C609" s="204">
        <f>SUM(C608)</f>
        <v>471</v>
      </c>
      <c r="D609" s="203"/>
      <c r="E609" s="204">
        <f>SUM(C609:D609)</f>
        <v>471</v>
      </c>
      <c r="F609" s="178">
        <f>SUM(F608)</f>
        <v>0.03</v>
      </c>
      <c r="G609" s="178">
        <f>SUM(G608)</f>
        <v>0</v>
      </c>
      <c r="H609" s="175">
        <f>SUM(F609:G609)</f>
        <v>0.03</v>
      </c>
      <c r="I609" s="199">
        <f>SUM(I608)</f>
        <v>730</v>
      </c>
      <c r="J609" s="199"/>
      <c r="K609" s="199">
        <f>SUM(I609:J609)</f>
        <v>730</v>
      </c>
    </row>
    <row r="610" spans="1:11" s="208" customFormat="1" ht="18.75">
      <c r="A610" s="198">
        <v>21</v>
      </c>
      <c r="B610" s="179" t="s">
        <v>694</v>
      </c>
      <c r="C610" s="181"/>
      <c r="D610" s="181"/>
      <c r="E610" s="181"/>
      <c r="F610" s="178"/>
      <c r="G610" s="178"/>
      <c r="H610" s="175"/>
      <c r="I610" s="199"/>
      <c r="J610" s="199"/>
      <c r="K610" s="199"/>
    </row>
    <row r="611" spans="1:11" ht="18.75">
      <c r="A611" s="186">
        <v>1</v>
      </c>
      <c r="B611" s="177" t="s">
        <v>695</v>
      </c>
      <c r="C611" s="180"/>
      <c r="D611" s="180"/>
      <c r="E611" s="180"/>
      <c r="F611" s="174">
        <v>12200</v>
      </c>
      <c r="G611" s="174">
        <v>0</v>
      </c>
      <c r="H611" s="175">
        <f>SUM(F611:G611)</f>
        <v>12200</v>
      </c>
      <c r="I611" s="182">
        <v>11400</v>
      </c>
      <c r="J611" s="182"/>
      <c r="K611" s="199">
        <f>SUM(I611:J611)</f>
        <v>11400</v>
      </c>
    </row>
    <row r="612" spans="1:11" ht="18.75">
      <c r="A612" s="186"/>
      <c r="B612" s="179" t="s">
        <v>79</v>
      </c>
      <c r="C612" s="180"/>
      <c r="D612" s="180"/>
      <c r="E612" s="180"/>
      <c r="F612" s="178">
        <f>SUM(F611)</f>
        <v>12200</v>
      </c>
      <c r="G612" s="178">
        <f>SUM(G611)</f>
        <v>0</v>
      </c>
      <c r="H612" s="175">
        <f>SUM(F612:G612)</f>
        <v>12200</v>
      </c>
      <c r="I612" s="199">
        <f>SUM(I611)</f>
        <v>11400</v>
      </c>
      <c r="J612" s="182"/>
      <c r="K612" s="199">
        <f>SUM(I612:J612)</f>
        <v>11400</v>
      </c>
    </row>
    <row r="613" spans="1:11" s="208" customFormat="1" ht="18.75">
      <c r="A613" s="198">
        <v>21</v>
      </c>
      <c r="B613" s="179" t="s">
        <v>696</v>
      </c>
      <c r="C613" s="181"/>
      <c r="D613" s="181"/>
      <c r="E613" s="181"/>
      <c r="F613" s="178"/>
      <c r="G613" s="178"/>
      <c r="H613" s="175"/>
      <c r="I613" s="199"/>
      <c r="J613" s="199"/>
      <c r="K613" s="199"/>
    </row>
    <row r="614" spans="1:11" s="208" customFormat="1" ht="18.75">
      <c r="A614" s="186">
        <v>1</v>
      </c>
      <c r="B614" s="177" t="s">
        <v>697</v>
      </c>
      <c r="C614" s="180">
        <v>0.03</v>
      </c>
      <c r="D614" s="180"/>
      <c r="E614" s="181">
        <f>SUM(C614:D614)</f>
        <v>0.03</v>
      </c>
      <c r="F614" s="174">
        <v>102</v>
      </c>
      <c r="G614" s="174">
        <v>0</v>
      </c>
      <c r="H614" s="175">
        <f>SUM(F614:G614)</f>
        <v>102</v>
      </c>
      <c r="I614" s="182">
        <v>1510</v>
      </c>
      <c r="J614" s="199"/>
      <c r="K614" s="199">
        <f>SUM(I614:J614)</f>
        <v>1510</v>
      </c>
    </row>
    <row r="615" spans="1:11" ht="18.75">
      <c r="A615" s="186"/>
      <c r="B615" s="179" t="s">
        <v>80</v>
      </c>
      <c r="C615" s="181">
        <v>0.03</v>
      </c>
      <c r="D615" s="180"/>
      <c r="E615" s="181">
        <f>SUM(C615:D615)</f>
        <v>0.03</v>
      </c>
      <c r="F615" s="178">
        <f>SUM(F614)</f>
        <v>102</v>
      </c>
      <c r="G615" s="178">
        <f>SUM(G614)</f>
        <v>0</v>
      </c>
      <c r="H615" s="175">
        <f>SUM(F615:G615)</f>
        <v>102</v>
      </c>
      <c r="I615" s="199">
        <f>SUM(I614)</f>
        <v>1510</v>
      </c>
      <c r="J615" s="182"/>
      <c r="K615" s="199">
        <f>SUM(I615:J615)</f>
        <v>1510</v>
      </c>
    </row>
    <row r="616" spans="1:11" s="208" customFormat="1" ht="18.75">
      <c r="A616" s="198">
        <v>22</v>
      </c>
      <c r="B616" s="179" t="s">
        <v>698</v>
      </c>
      <c r="C616" s="181"/>
      <c r="D616" s="181"/>
      <c r="E616" s="181"/>
      <c r="F616" s="178"/>
      <c r="G616" s="178"/>
      <c r="H616" s="175"/>
      <c r="I616" s="199"/>
      <c r="J616" s="199"/>
      <c r="K616" s="199"/>
    </row>
    <row r="617" spans="1:11" ht="18.75">
      <c r="A617" s="186">
        <v>1</v>
      </c>
      <c r="B617" s="177" t="s">
        <v>699</v>
      </c>
      <c r="C617" s="180">
        <v>832.85</v>
      </c>
      <c r="D617" s="180"/>
      <c r="E617" s="181">
        <f t="shared" ref="E617:E626" si="99">SUM(C617:D617)</f>
        <v>832.85</v>
      </c>
      <c r="F617" s="174">
        <v>1140.73</v>
      </c>
      <c r="G617" s="174">
        <v>0</v>
      </c>
      <c r="H617" s="175">
        <f>SUM(F617:G617)</f>
        <v>1140.73</v>
      </c>
      <c r="I617" s="182">
        <v>906.59</v>
      </c>
      <c r="J617" s="182"/>
      <c r="K617" s="199">
        <f t="shared" ref="K617:K624" si="100">SUM(I617:J617)</f>
        <v>906.59</v>
      </c>
    </row>
    <row r="618" spans="1:11" s="208" customFormat="1" ht="18.75">
      <c r="A618" s="186">
        <v>2</v>
      </c>
      <c r="B618" s="177" t="s">
        <v>700</v>
      </c>
      <c r="C618" s="180">
        <v>6766</v>
      </c>
      <c r="D618" s="180"/>
      <c r="E618" s="181">
        <f t="shared" si="99"/>
        <v>6766</v>
      </c>
      <c r="F618" s="174">
        <v>8400</v>
      </c>
      <c r="G618" s="174">
        <v>0</v>
      </c>
      <c r="H618" s="175">
        <f t="shared" ref="H618:H624" si="101">SUM(F618:G618)</f>
        <v>8400</v>
      </c>
      <c r="I618" s="182">
        <v>7063</v>
      </c>
      <c r="J618" s="182"/>
      <c r="K618" s="199">
        <f t="shared" si="100"/>
        <v>7063</v>
      </c>
    </row>
    <row r="619" spans="1:11" ht="18.75">
      <c r="A619" s="186">
        <v>3</v>
      </c>
      <c r="B619" s="177" t="s">
        <v>701</v>
      </c>
      <c r="C619" s="180">
        <v>1050</v>
      </c>
      <c r="D619" s="180"/>
      <c r="E619" s="181">
        <f t="shared" si="99"/>
        <v>1050</v>
      </c>
      <c r="F619" s="174">
        <v>1000</v>
      </c>
      <c r="G619" s="174">
        <v>0</v>
      </c>
      <c r="H619" s="175">
        <f t="shared" si="101"/>
        <v>1000</v>
      </c>
      <c r="I619" s="182">
        <v>2200</v>
      </c>
      <c r="J619" s="182"/>
      <c r="K619" s="199">
        <f t="shared" si="100"/>
        <v>2200</v>
      </c>
    </row>
    <row r="620" spans="1:11" ht="18.75">
      <c r="A620" s="186">
        <v>4</v>
      </c>
      <c r="B620" s="177" t="s">
        <v>702</v>
      </c>
      <c r="C620" s="180">
        <v>1600</v>
      </c>
      <c r="D620" s="180"/>
      <c r="E620" s="181">
        <f t="shared" si="99"/>
        <v>1600</v>
      </c>
      <c r="F620" s="174">
        <v>1600</v>
      </c>
      <c r="G620" s="174">
        <v>0</v>
      </c>
      <c r="H620" s="175">
        <f t="shared" si="101"/>
        <v>1600</v>
      </c>
      <c r="I620" s="182">
        <v>500</v>
      </c>
      <c r="J620" s="182"/>
      <c r="K620" s="199">
        <f t="shared" si="100"/>
        <v>500</v>
      </c>
    </row>
    <row r="621" spans="1:11" s="208" customFormat="1" ht="18.75">
      <c r="A621" s="186">
        <v>5</v>
      </c>
      <c r="B621" s="177" t="s">
        <v>703</v>
      </c>
      <c r="C621" s="180">
        <v>160</v>
      </c>
      <c r="D621" s="180"/>
      <c r="E621" s="181">
        <f t="shared" si="99"/>
        <v>160</v>
      </c>
      <c r="F621" s="174">
        <v>269.17</v>
      </c>
      <c r="G621" s="174">
        <v>0</v>
      </c>
      <c r="H621" s="175">
        <f t="shared" si="101"/>
        <v>269.17</v>
      </c>
      <c r="I621" s="182">
        <v>308.06</v>
      </c>
      <c r="J621" s="182"/>
      <c r="K621" s="199">
        <f t="shared" si="100"/>
        <v>308.06</v>
      </c>
    </row>
    <row r="622" spans="1:11" ht="18.75">
      <c r="A622" s="186">
        <v>6</v>
      </c>
      <c r="B622" s="177" t="s">
        <v>704</v>
      </c>
      <c r="C622" s="180">
        <v>281.91000000000003</v>
      </c>
      <c r="D622" s="180"/>
      <c r="E622" s="181">
        <f t="shared" si="99"/>
        <v>281.91000000000003</v>
      </c>
      <c r="F622" s="174">
        <v>3623.56</v>
      </c>
      <c r="G622" s="174">
        <v>0</v>
      </c>
      <c r="H622" s="175">
        <f t="shared" si="101"/>
        <v>3623.56</v>
      </c>
      <c r="I622" s="182">
        <v>3796.25</v>
      </c>
      <c r="J622" s="182"/>
      <c r="K622" s="199">
        <f t="shared" si="100"/>
        <v>3796.25</v>
      </c>
    </row>
    <row r="623" spans="1:11" ht="18.75">
      <c r="A623" s="186">
        <v>7</v>
      </c>
      <c r="B623" s="177" t="s">
        <v>707</v>
      </c>
      <c r="C623" s="180">
        <v>1941.08</v>
      </c>
      <c r="D623" s="180"/>
      <c r="E623" s="181">
        <f t="shared" si="99"/>
        <v>1941.08</v>
      </c>
      <c r="F623" s="174">
        <v>15</v>
      </c>
      <c r="G623" s="174">
        <v>35.020000000000003</v>
      </c>
      <c r="H623" s="175">
        <f t="shared" si="101"/>
        <v>50.02</v>
      </c>
      <c r="I623" s="182">
        <v>15</v>
      </c>
      <c r="J623" s="182">
        <v>35</v>
      </c>
      <c r="K623" s="199">
        <f t="shared" si="100"/>
        <v>50</v>
      </c>
    </row>
    <row r="624" spans="1:11" s="208" customFormat="1" ht="18.75">
      <c r="A624" s="186">
        <v>8</v>
      </c>
      <c r="B624" s="177" t="s">
        <v>705</v>
      </c>
      <c r="C624" s="180">
        <v>15</v>
      </c>
      <c r="D624" s="180">
        <v>35.020000000000003</v>
      </c>
      <c r="E624" s="181">
        <f t="shared" si="99"/>
        <v>50.02</v>
      </c>
      <c r="F624" s="174">
        <v>0</v>
      </c>
      <c r="G624" s="174">
        <v>2000</v>
      </c>
      <c r="H624" s="175">
        <f t="shared" si="101"/>
        <v>2000</v>
      </c>
      <c r="I624" s="182"/>
      <c r="J624" s="182">
        <v>2600</v>
      </c>
      <c r="K624" s="199">
        <f t="shared" si="100"/>
        <v>2600</v>
      </c>
    </row>
    <row r="625" spans="1:11" s="208" customFormat="1" ht="18.75">
      <c r="A625" s="186">
        <v>9</v>
      </c>
      <c r="B625" s="177" t="s">
        <v>706</v>
      </c>
      <c r="C625" s="180"/>
      <c r="D625" s="180">
        <v>999.98</v>
      </c>
      <c r="E625" s="181">
        <f t="shared" si="99"/>
        <v>999.98</v>
      </c>
      <c r="F625" s="174"/>
      <c r="G625" s="174"/>
      <c r="H625" s="175"/>
      <c r="I625" s="182"/>
      <c r="J625" s="182"/>
      <c r="K625" s="199"/>
    </row>
    <row r="626" spans="1:11" ht="18.75">
      <c r="A626" s="186"/>
      <c r="B626" s="179" t="s">
        <v>1547</v>
      </c>
      <c r="C626" s="181">
        <f>SUM(C617:C625)</f>
        <v>12646.84</v>
      </c>
      <c r="D626" s="181">
        <f>SUM(D617:D625)</f>
        <v>1035</v>
      </c>
      <c r="E626" s="181">
        <f t="shared" si="99"/>
        <v>13681.84</v>
      </c>
      <c r="F626" s="178">
        <f>SUM(F617:F624)</f>
        <v>16048.46</v>
      </c>
      <c r="G626" s="178">
        <f>SUM(G617:G624)</f>
        <v>2035.02</v>
      </c>
      <c r="H626" s="175">
        <f>SUM(H617:H624)</f>
        <v>18083.48</v>
      </c>
      <c r="I626" s="199">
        <f>SUM(I617:I625)</f>
        <v>14788.9</v>
      </c>
      <c r="J626" s="199">
        <f>SUM(J617:J625)</f>
        <v>2635</v>
      </c>
      <c r="K626" s="199">
        <f>SUM(I626:J626)</f>
        <v>17423.900000000001</v>
      </c>
    </row>
    <row r="627" spans="1:11" s="208" customFormat="1" ht="18.75">
      <c r="A627" s="198">
        <v>23</v>
      </c>
      <c r="B627" s="179" t="s">
        <v>708</v>
      </c>
      <c r="C627" s="181"/>
      <c r="D627" s="181"/>
      <c r="E627" s="181"/>
      <c r="F627" s="178"/>
      <c r="G627" s="178"/>
      <c r="H627" s="175"/>
      <c r="I627" s="199"/>
      <c r="J627" s="199"/>
      <c r="K627" s="199"/>
    </row>
    <row r="628" spans="1:11" s="208" customFormat="1" ht="18.75">
      <c r="A628" s="186">
        <v>1</v>
      </c>
      <c r="B628" s="177" t="s">
        <v>709</v>
      </c>
      <c r="C628" s="180"/>
      <c r="D628" s="180"/>
      <c r="E628" s="180"/>
      <c r="F628" s="174">
        <v>0.02</v>
      </c>
      <c r="G628" s="174">
        <v>0</v>
      </c>
      <c r="H628" s="175">
        <f>SUM(F628:G628)</f>
        <v>0.02</v>
      </c>
      <c r="I628" s="182">
        <v>500</v>
      </c>
      <c r="J628" s="199"/>
      <c r="K628" s="199">
        <f>SUM(I628:J628)</f>
        <v>500</v>
      </c>
    </row>
    <row r="629" spans="1:11" ht="18.75">
      <c r="A629" s="186">
        <v>2</v>
      </c>
      <c r="B629" s="177" t="s">
        <v>710</v>
      </c>
      <c r="C629" s="180">
        <v>0.01</v>
      </c>
      <c r="D629" s="180"/>
      <c r="E629" s="181">
        <f>SUM(C629:D629)</f>
        <v>0.01</v>
      </c>
      <c r="F629" s="174">
        <v>0.01</v>
      </c>
      <c r="G629" s="174">
        <v>0</v>
      </c>
      <c r="H629" s="175">
        <f>SUM(F629:G629)</f>
        <v>0.01</v>
      </c>
      <c r="I629" s="182"/>
      <c r="J629" s="182"/>
      <c r="K629" s="199"/>
    </row>
    <row r="630" spans="1:11" ht="18.75">
      <c r="A630" s="186"/>
      <c r="B630" s="179" t="s">
        <v>82</v>
      </c>
      <c r="C630" s="181">
        <f>SUM(C629)</f>
        <v>0.01</v>
      </c>
      <c r="D630" s="180"/>
      <c r="E630" s="181">
        <f>SUM(C630:D630)</f>
        <v>0.01</v>
      </c>
      <c r="F630" s="178">
        <f>SUM(F628:F629)</f>
        <v>0.03</v>
      </c>
      <c r="G630" s="178">
        <f>SUM(G628:G629)</f>
        <v>0</v>
      </c>
      <c r="H630" s="175">
        <f>SUM(H628:H629)</f>
        <v>0.03</v>
      </c>
      <c r="I630" s="199">
        <f>SUM(I628:I629)</f>
        <v>500</v>
      </c>
      <c r="J630" s="182"/>
      <c r="K630" s="199">
        <f>SUM(I630:J630)</f>
        <v>500</v>
      </c>
    </row>
    <row r="631" spans="1:11" s="208" customFormat="1" ht="18.75">
      <c r="A631" s="198">
        <v>24</v>
      </c>
      <c r="B631" s="179" t="s">
        <v>524</v>
      </c>
      <c r="C631" s="181"/>
      <c r="D631" s="181"/>
      <c r="E631" s="181"/>
      <c r="F631" s="178"/>
      <c r="G631" s="178"/>
      <c r="H631" s="175"/>
      <c r="I631" s="199"/>
      <c r="J631" s="199"/>
      <c r="K631" s="199"/>
    </row>
    <row r="632" spans="1:11" ht="18.75">
      <c r="A632" s="186">
        <v>1</v>
      </c>
      <c r="B632" s="177" t="s">
        <v>711</v>
      </c>
      <c r="C632" s="180">
        <v>301.10000000000002</v>
      </c>
      <c r="D632" s="180"/>
      <c r="E632" s="181">
        <f t="shared" ref="E632:E645" si="102">SUM(C632:D632)</f>
        <v>301.10000000000002</v>
      </c>
      <c r="F632" s="174">
        <v>290.3</v>
      </c>
      <c r="G632" s="174">
        <v>0</v>
      </c>
      <c r="H632" s="175">
        <f>SUM(F632:G632)</f>
        <v>290.3</v>
      </c>
      <c r="I632" s="182">
        <v>400.31</v>
      </c>
      <c r="J632" s="182"/>
      <c r="K632" s="199">
        <f t="shared" ref="K632:K642" si="103">SUM(I632:J632)</f>
        <v>400.31</v>
      </c>
    </row>
    <row r="633" spans="1:11" ht="18.75">
      <c r="A633" s="186">
        <v>2</v>
      </c>
      <c r="B633" s="177" t="s">
        <v>712</v>
      </c>
      <c r="C633" s="180">
        <v>100.45</v>
      </c>
      <c r="D633" s="180"/>
      <c r="E633" s="181">
        <f t="shared" si="102"/>
        <v>100.45</v>
      </c>
      <c r="F633" s="174">
        <v>115.9</v>
      </c>
      <c r="G633" s="174">
        <v>0</v>
      </c>
      <c r="H633" s="175">
        <f t="shared" ref="H633:H644" si="104">SUM(F633:G633)</f>
        <v>115.9</v>
      </c>
      <c r="I633" s="182">
        <v>144.31</v>
      </c>
      <c r="J633" s="182"/>
      <c r="K633" s="199">
        <f t="shared" si="103"/>
        <v>144.31</v>
      </c>
    </row>
    <row r="634" spans="1:11" s="208" customFormat="1" ht="18.75">
      <c r="A634" s="186">
        <v>3</v>
      </c>
      <c r="B634" s="177" t="s">
        <v>713</v>
      </c>
      <c r="C634" s="180">
        <v>1562.5</v>
      </c>
      <c r="D634" s="180"/>
      <c r="E634" s="181">
        <f t="shared" si="102"/>
        <v>1562.5</v>
      </c>
      <c r="F634" s="174">
        <v>1862.5</v>
      </c>
      <c r="G634" s="174">
        <v>0</v>
      </c>
      <c r="H634" s="175">
        <f t="shared" si="104"/>
        <v>1862.5</v>
      </c>
      <c r="I634" s="182">
        <v>2577.5100000000002</v>
      </c>
      <c r="J634" s="182"/>
      <c r="K634" s="199">
        <f t="shared" si="103"/>
        <v>2577.5100000000002</v>
      </c>
    </row>
    <row r="635" spans="1:11" ht="18.75">
      <c r="A635" s="186">
        <v>4</v>
      </c>
      <c r="B635" s="177" t="s">
        <v>714</v>
      </c>
      <c r="C635" s="180">
        <v>66.45</v>
      </c>
      <c r="D635" s="180"/>
      <c r="E635" s="181">
        <f t="shared" si="102"/>
        <v>66.45</v>
      </c>
      <c r="F635" s="174">
        <v>81.5</v>
      </c>
      <c r="G635" s="174">
        <v>0</v>
      </c>
      <c r="H635" s="175">
        <f t="shared" si="104"/>
        <v>81.5</v>
      </c>
      <c r="I635" s="182">
        <v>109.31</v>
      </c>
      <c r="J635" s="182"/>
      <c r="K635" s="199">
        <f t="shared" si="103"/>
        <v>109.31</v>
      </c>
    </row>
    <row r="636" spans="1:11" ht="18.75">
      <c r="A636" s="186">
        <v>5</v>
      </c>
      <c r="B636" s="177" t="s">
        <v>1554</v>
      </c>
      <c r="C636" s="180">
        <v>101.18</v>
      </c>
      <c r="D636" s="180"/>
      <c r="E636" s="181">
        <f t="shared" si="102"/>
        <v>101.18</v>
      </c>
      <c r="F636" s="174">
        <v>126.3</v>
      </c>
      <c r="G636" s="174">
        <v>0</v>
      </c>
      <c r="H636" s="175">
        <f t="shared" si="104"/>
        <v>126.3</v>
      </c>
      <c r="I636" s="182">
        <v>156.13</v>
      </c>
      <c r="J636" s="182"/>
      <c r="K636" s="199">
        <f t="shared" si="103"/>
        <v>156.13</v>
      </c>
    </row>
    <row r="637" spans="1:11" s="208" customFormat="1" ht="18.75">
      <c r="A637" s="186">
        <v>6</v>
      </c>
      <c r="B637" s="177" t="s">
        <v>1555</v>
      </c>
      <c r="C637" s="180">
        <v>0.01</v>
      </c>
      <c r="D637" s="180"/>
      <c r="E637" s="181">
        <f t="shared" si="102"/>
        <v>0.01</v>
      </c>
      <c r="F637" s="174">
        <v>0</v>
      </c>
      <c r="G637" s="174">
        <v>22.69</v>
      </c>
      <c r="H637" s="175">
        <f t="shared" si="104"/>
        <v>22.69</v>
      </c>
      <c r="I637" s="182"/>
      <c r="J637" s="182">
        <v>14.73</v>
      </c>
      <c r="K637" s="199">
        <f t="shared" si="103"/>
        <v>14.73</v>
      </c>
    </row>
    <row r="638" spans="1:11" ht="18.75">
      <c r="A638" s="186">
        <v>7</v>
      </c>
      <c r="B638" s="177" t="s">
        <v>715</v>
      </c>
      <c r="C638" s="180"/>
      <c r="D638" s="180">
        <v>34</v>
      </c>
      <c r="E638" s="181">
        <f t="shared" si="102"/>
        <v>34</v>
      </c>
      <c r="F638" s="174">
        <v>50</v>
      </c>
      <c r="G638" s="174">
        <v>0</v>
      </c>
      <c r="H638" s="175">
        <f t="shared" si="104"/>
        <v>50</v>
      </c>
      <c r="I638" s="182">
        <v>200</v>
      </c>
      <c r="J638" s="182"/>
      <c r="K638" s="199">
        <f t="shared" si="103"/>
        <v>200</v>
      </c>
    </row>
    <row r="639" spans="1:11" ht="18.75">
      <c r="A639" s="186">
        <v>8</v>
      </c>
      <c r="B639" s="177" t="s">
        <v>716</v>
      </c>
      <c r="C639" s="180">
        <v>50</v>
      </c>
      <c r="D639" s="180"/>
      <c r="E639" s="181">
        <f t="shared" si="102"/>
        <v>50</v>
      </c>
      <c r="F639" s="174">
        <v>303</v>
      </c>
      <c r="G639" s="174">
        <v>0</v>
      </c>
      <c r="H639" s="175">
        <f t="shared" si="104"/>
        <v>303</v>
      </c>
      <c r="I639" s="182">
        <v>407.51</v>
      </c>
      <c r="J639" s="182"/>
      <c r="K639" s="199">
        <f t="shared" si="103"/>
        <v>407.51</v>
      </c>
    </row>
    <row r="640" spans="1:11" ht="18.75">
      <c r="A640" s="186">
        <v>9</v>
      </c>
      <c r="B640" s="177" t="s">
        <v>717</v>
      </c>
      <c r="C640" s="180">
        <v>250.3</v>
      </c>
      <c r="D640" s="180"/>
      <c r="E640" s="181">
        <f t="shared" si="102"/>
        <v>250.3</v>
      </c>
      <c r="F640" s="174">
        <v>221.97</v>
      </c>
      <c r="G640" s="174">
        <v>175.03</v>
      </c>
      <c r="H640" s="175">
        <f t="shared" si="104"/>
        <v>397</v>
      </c>
      <c r="I640" s="182">
        <v>2231.44</v>
      </c>
      <c r="J640" s="182">
        <v>1095.1500000000001</v>
      </c>
      <c r="K640" s="199">
        <f t="shared" si="103"/>
        <v>3326.59</v>
      </c>
    </row>
    <row r="641" spans="1:11" ht="18.75">
      <c r="A641" s="186">
        <v>10</v>
      </c>
      <c r="B641" s="177" t="s">
        <v>718</v>
      </c>
      <c r="C641" s="180">
        <v>179.02</v>
      </c>
      <c r="D641" s="180">
        <v>1449.26</v>
      </c>
      <c r="E641" s="181">
        <f t="shared" si="102"/>
        <v>1628.28</v>
      </c>
      <c r="F641" s="174">
        <v>0.02</v>
      </c>
      <c r="G641" s="174">
        <v>0</v>
      </c>
      <c r="H641" s="175">
        <f t="shared" si="104"/>
        <v>0.02</v>
      </c>
      <c r="I641" s="182">
        <v>100.01</v>
      </c>
      <c r="J641" s="182"/>
      <c r="K641" s="199">
        <f t="shared" si="103"/>
        <v>100.01</v>
      </c>
    </row>
    <row r="642" spans="1:11" ht="18.75">
      <c r="A642" s="186">
        <v>11</v>
      </c>
      <c r="B642" s="177" t="s">
        <v>719</v>
      </c>
      <c r="C642" s="180">
        <v>0.02</v>
      </c>
      <c r="D642" s="180"/>
      <c r="E642" s="181">
        <f t="shared" si="102"/>
        <v>0.02</v>
      </c>
      <c r="F642" s="174">
        <v>120.2</v>
      </c>
      <c r="G642" s="174">
        <v>0</v>
      </c>
      <c r="H642" s="175">
        <f t="shared" si="104"/>
        <v>120.2</v>
      </c>
      <c r="I642" s="182">
        <v>97.21</v>
      </c>
      <c r="J642" s="182"/>
      <c r="K642" s="199">
        <f t="shared" si="103"/>
        <v>97.21</v>
      </c>
    </row>
    <row r="643" spans="1:11" ht="18.75">
      <c r="A643" s="186">
        <v>12</v>
      </c>
      <c r="B643" s="177" t="s">
        <v>1553</v>
      </c>
      <c r="C643" s="180"/>
      <c r="D643" s="180"/>
      <c r="E643" s="181"/>
      <c r="F643" s="174"/>
      <c r="G643" s="174"/>
      <c r="H643" s="175"/>
      <c r="I643" s="182">
        <v>1500</v>
      </c>
      <c r="J643" s="182"/>
      <c r="K643" s="199"/>
    </row>
    <row r="644" spans="1:11" ht="18.75">
      <c r="A644" s="186">
        <v>13</v>
      </c>
      <c r="B644" s="177" t="s">
        <v>1548</v>
      </c>
      <c r="C644" s="180">
        <v>135.5</v>
      </c>
      <c r="D644" s="180"/>
      <c r="E644" s="181">
        <f t="shared" si="102"/>
        <v>135.5</v>
      </c>
      <c r="F644" s="174">
        <v>255</v>
      </c>
      <c r="G644" s="174">
        <v>0</v>
      </c>
      <c r="H644" s="175">
        <f t="shared" si="104"/>
        <v>255</v>
      </c>
      <c r="I644" s="182">
        <v>255</v>
      </c>
      <c r="J644" s="182"/>
      <c r="K644" s="199">
        <f>SUM(I644:J644)</f>
        <v>255</v>
      </c>
    </row>
    <row r="645" spans="1:11" ht="18.75">
      <c r="A645" s="186">
        <v>14</v>
      </c>
      <c r="B645" s="177" t="s">
        <v>1552</v>
      </c>
      <c r="C645" s="180">
        <v>329.5</v>
      </c>
      <c r="D645" s="180"/>
      <c r="E645" s="181">
        <f t="shared" si="102"/>
        <v>329.5</v>
      </c>
      <c r="F645" s="174"/>
      <c r="G645" s="174"/>
      <c r="H645" s="175"/>
      <c r="I645" s="182">
        <v>0.01</v>
      </c>
      <c r="J645" s="182"/>
      <c r="K645" s="199">
        <f>SUM(I645:J645)</f>
        <v>0.01</v>
      </c>
    </row>
    <row r="646" spans="1:11" ht="18.75">
      <c r="A646" s="186"/>
      <c r="B646" s="179" t="s">
        <v>1551</v>
      </c>
      <c r="C646" s="181">
        <f t="shared" ref="C646:H646" si="105">SUM(C631:C645)</f>
        <v>3076.03</v>
      </c>
      <c r="D646" s="181">
        <f t="shared" si="105"/>
        <v>1483.26</v>
      </c>
      <c r="E646" s="181">
        <f t="shared" si="105"/>
        <v>4559.2900000000009</v>
      </c>
      <c r="F646" s="181">
        <f t="shared" si="105"/>
        <v>3426.6899999999996</v>
      </c>
      <c r="G646" s="181">
        <f t="shared" si="105"/>
        <v>197.72</v>
      </c>
      <c r="H646" s="207">
        <f t="shared" si="105"/>
        <v>3624.41</v>
      </c>
      <c r="I646" s="199">
        <f>SUM(I632:I645)</f>
        <v>8178.7500000000009</v>
      </c>
      <c r="J646" s="199">
        <f>SUM(J632:J645)</f>
        <v>1109.8800000000001</v>
      </c>
      <c r="K646" s="199">
        <f>SUM(I646:J646)</f>
        <v>9288.630000000001</v>
      </c>
    </row>
    <row r="647" spans="1:11" s="208" customFormat="1" ht="18.75">
      <c r="A647" s="198">
        <v>25</v>
      </c>
      <c r="B647" s="179" t="s">
        <v>1550</v>
      </c>
      <c r="C647" s="181"/>
      <c r="D647" s="181"/>
      <c r="E647" s="181"/>
      <c r="F647" s="178"/>
      <c r="G647" s="178"/>
      <c r="H647" s="175"/>
      <c r="I647" s="199"/>
      <c r="J647" s="199"/>
      <c r="K647" s="199"/>
    </row>
    <row r="648" spans="1:11" ht="18.75">
      <c r="A648" s="186">
        <v>1</v>
      </c>
      <c r="B648" s="177" t="s">
        <v>1549</v>
      </c>
      <c r="C648" s="180"/>
      <c r="D648" s="180"/>
      <c r="E648" s="180"/>
      <c r="F648" s="174">
        <v>67</v>
      </c>
      <c r="G648" s="174">
        <v>0</v>
      </c>
      <c r="H648" s="175">
        <f>SUM(F648:G648)</f>
        <v>67</v>
      </c>
      <c r="I648" s="182">
        <v>67</v>
      </c>
      <c r="J648" s="182"/>
      <c r="K648" s="199">
        <f>SUM(I648:J648)</f>
        <v>67</v>
      </c>
    </row>
    <row r="649" spans="1:11" s="208" customFormat="1" ht="18.75">
      <c r="A649" s="198"/>
      <c r="B649" s="179" t="s">
        <v>83</v>
      </c>
      <c r="C649" s="181"/>
      <c r="D649" s="181"/>
      <c r="E649" s="181"/>
      <c r="F649" s="178">
        <f>SUM(F648)</f>
        <v>67</v>
      </c>
      <c r="G649" s="178">
        <f>SUM(G648)</f>
        <v>0</v>
      </c>
      <c r="H649" s="175">
        <f>SUM(H648)</f>
        <v>67</v>
      </c>
      <c r="I649" s="199">
        <f>SUM(I648)</f>
        <v>67</v>
      </c>
      <c r="J649" s="199"/>
      <c r="K649" s="199">
        <f>SUM(I649:J649)</f>
        <v>67</v>
      </c>
    </row>
    <row r="650" spans="1:11" s="208" customFormat="1" ht="18.75">
      <c r="A650" s="198">
        <v>26</v>
      </c>
      <c r="B650" s="179" t="s">
        <v>527</v>
      </c>
      <c r="C650" s="181"/>
      <c r="D650" s="181"/>
      <c r="E650" s="181"/>
      <c r="F650" s="178"/>
      <c r="G650" s="178"/>
      <c r="H650" s="175"/>
      <c r="I650" s="199"/>
      <c r="J650" s="199"/>
      <c r="K650" s="199"/>
    </row>
    <row r="651" spans="1:11" ht="18.75">
      <c r="A651" s="186">
        <v>1</v>
      </c>
      <c r="B651" s="177" t="s">
        <v>720</v>
      </c>
      <c r="C651" s="180">
        <v>2</v>
      </c>
      <c r="D651" s="180"/>
      <c r="E651" s="181">
        <f>SUM(C651:D651)</f>
        <v>2</v>
      </c>
      <c r="F651" s="174">
        <v>2</v>
      </c>
      <c r="G651" s="174">
        <v>0</v>
      </c>
      <c r="H651" s="175">
        <f>SUM(F651:G651)</f>
        <v>2</v>
      </c>
      <c r="I651" s="182">
        <v>2</v>
      </c>
      <c r="J651" s="182"/>
      <c r="K651" s="199">
        <f>SUM(I651:J651)</f>
        <v>2</v>
      </c>
    </row>
    <row r="652" spans="1:11" ht="18.75">
      <c r="A652" s="186">
        <v>2</v>
      </c>
      <c r="B652" s="177" t="s">
        <v>721</v>
      </c>
      <c r="C652" s="180">
        <v>49.92</v>
      </c>
      <c r="D652" s="180"/>
      <c r="E652" s="181">
        <f>SUM(C652:D652)</f>
        <v>49.92</v>
      </c>
      <c r="F652" s="174">
        <v>50.87</v>
      </c>
      <c r="G652" s="174">
        <v>0</v>
      </c>
      <c r="H652" s="175">
        <f>SUM(F652:G652)</f>
        <v>50.87</v>
      </c>
      <c r="I652" s="182">
        <v>51.13</v>
      </c>
      <c r="J652" s="182"/>
      <c r="K652" s="199">
        <f>SUM(I652:J652)</f>
        <v>51.13</v>
      </c>
    </row>
    <row r="653" spans="1:11" s="208" customFormat="1" ht="18.75">
      <c r="A653" s="198"/>
      <c r="B653" s="179" t="s">
        <v>10</v>
      </c>
      <c r="C653" s="181">
        <f>SUM(C651:C652)</f>
        <v>51.92</v>
      </c>
      <c r="D653" s="180"/>
      <c r="E653" s="181">
        <f>SUM(C653:D653)</f>
        <v>51.92</v>
      </c>
      <c r="F653" s="178">
        <f>SUM(F651:F652)</f>
        <v>52.87</v>
      </c>
      <c r="G653" s="178">
        <f>SUM(G651:G652)</f>
        <v>0</v>
      </c>
      <c r="H653" s="175">
        <f>SUM(H651:H652)</f>
        <v>52.87</v>
      </c>
      <c r="I653" s="199">
        <f>SUM(I651:I652)</f>
        <v>53.13</v>
      </c>
      <c r="J653" s="199"/>
      <c r="K653" s="199">
        <f>SUM(I653:J653)</f>
        <v>53.13</v>
      </c>
    </row>
    <row r="654" spans="1:11" s="208" customFormat="1" ht="18.75">
      <c r="A654" s="198">
        <v>27</v>
      </c>
      <c r="B654" s="179" t="s">
        <v>722</v>
      </c>
      <c r="C654" s="181"/>
      <c r="D654" s="181"/>
      <c r="E654" s="181"/>
      <c r="F654" s="178"/>
      <c r="G654" s="178"/>
      <c r="H654" s="175"/>
      <c r="I654" s="199"/>
      <c r="J654" s="199"/>
      <c r="K654" s="199"/>
    </row>
    <row r="655" spans="1:11" ht="18.75">
      <c r="A655" s="198">
        <v>1</v>
      </c>
      <c r="B655" s="177" t="s">
        <v>723</v>
      </c>
      <c r="C655" s="180">
        <v>133.29</v>
      </c>
      <c r="D655" s="180"/>
      <c r="E655" s="181">
        <f>SUM(C655:D655)</f>
        <v>133.29</v>
      </c>
      <c r="F655" s="174">
        <v>144.29</v>
      </c>
      <c r="G655" s="174">
        <v>0</v>
      </c>
      <c r="H655" s="175">
        <f>SUM(F655:G655)</f>
        <v>144.29</v>
      </c>
      <c r="I655" s="182">
        <v>1081.51</v>
      </c>
      <c r="J655" s="182"/>
      <c r="K655" s="199">
        <f>SUM(I655:J655)</f>
        <v>1081.51</v>
      </c>
    </row>
    <row r="656" spans="1:11" ht="18.75">
      <c r="A656" s="186"/>
      <c r="B656" s="179" t="s">
        <v>84</v>
      </c>
      <c r="C656" s="181">
        <f>SUM(C655)</f>
        <v>133.29</v>
      </c>
      <c r="D656" s="180"/>
      <c r="E656" s="181">
        <f>SUM(C656:D656)</f>
        <v>133.29</v>
      </c>
      <c r="F656" s="178">
        <f>SUM(F655)</f>
        <v>144.29</v>
      </c>
      <c r="G656" s="178">
        <f>SUM(G655)</f>
        <v>0</v>
      </c>
      <c r="H656" s="175">
        <f>SUM(H655)</f>
        <v>144.29</v>
      </c>
      <c r="I656" s="199">
        <f>SUM(I655)</f>
        <v>1081.51</v>
      </c>
      <c r="J656" s="182"/>
      <c r="K656" s="199">
        <f>SUM(I656:J656)</f>
        <v>1081.51</v>
      </c>
    </row>
    <row r="657" spans="1:11" s="208" customFormat="1" ht="18.75">
      <c r="A657" s="198">
        <v>28</v>
      </c>
      <c r="B657" s="179" t="s">
        <v>724</v>
      </c>
      <c r="C657" s="181"/>
      <c r="D657" s="181"/>
      <c r="E657" s="181"/>
      <c r="F657" s="178"/>
      <c r="G657" s="178"/>
      <c r="H657" s="175"/>
      <c r="I657" s="199"/>
      <c r="J657" s="199"/>
      <c r="K657" s="199"/>
    </row>
    <row r="658" spans="1:11" ht="18.75">
      <c r="A658" s="198">
        <v>1</v>
      </c>
      <c r="B658" s="177" t="s">
        <v>2097</v>
      </c>
      <c r="C658" s="180"/>
      <c r="D658" s="180"/>
      <c r="E658" s="180"/>
      <c r="F658" s="174">
        <v>35</v>
      </c>
      <c r="G658" s="174">
        <v>0</v>
      </c>
      <c r="H658" s="175">
        <f>SUM(F658:G658)</f>
        <v>35</v>
      </c>
      <c r="I658" s="182">
        <v>82</v>
      </c>
      <c r="J658" s="182"/>
      <c r="K658" s="199">
        <f>SUM(I658:J658)</f>
        <v>82</v>
      </c>
    </row>
    <row r="659" spans="1:11" ht="18.75">
      <c r="A659" s="186"/>
      <c r="B659" s="179" t="s">
        <v>85</v>
      </c>
      <c r="C659" s="181"/>
      <c r="D659" s="181"/>
      <c r="E659" s="181"/>
      <c r="F659" s="178">
        <f>SUM(F658)</f>
        <v>35</v>
      </c>
      <c r="G659" s="178">
        <f>SUM(G658)</f>
        <v>0</v>
      </c>
      <c r="H659" s="175">
        <f>SUM(H658)</f>
        <v>35</v>
      </c>
      <c r="I659" s="199">
        <f>SUM(I658)</f>
        <v>82</v>
      </c>
      <c r="J659" s="182"/>
      <c r="K659" s="199">
        <f>SUM(I659:J659)</f>
        <v>82</v>
      </c>
    </row>
    <row r="660" spans="1:11" s="208" customFormat="1" ht="18.75">
      <c r="A660" s="198">
        <v>29</v>
      </c>
      <c r="B660" s="179" t="s">
        <v>725</v>
      </c>
      <c r="C660" s="181"/>
      <c r="D660" s="181"/>
      <c r="E660" s="181"/>
      <c r="F660" s="178"/>
      <c r="G660" s="178"/>
      <c r="H660" s="175"/>
      <c r="I660" s="199"/>
      <c r="J660" s="199"/>
      <c r="K660" s="199"/>
    </row>
    <row r="661" spans="1:11" ht="18.75">
      <c r="A661" s="186">
        <v>1</v>
      </c>
      <c r="B661" s="177" t="s">
        <v>726</v>
      </c>
      <c r="C661" s="180"/>
      <c r="D661" s="180"/>
      <c r="E661" s="180"/>
      <c r="F661" s="174">
        <v>8.0299999999999994</v>
      </c>
      <c r="G661" s="174">
        <v>0</v>
      </c>
      <c r="H661" s="175">
        <f>SUM(F661:G661)</f>
        <v>8.0299999999999994</v>
      </c>
      <c r="I661" s="182">
        <v>9.5299999999999994</v>
      </c>
      <c r="J661" s="182"/>
      <c r="K661" s="199">
        <f t="shared" ref="K661:K675" si="106">SUM(I661:J661)</f>
        <v>9.5299999999999994</v>
      </c>
    </row>
    <row r="662" spans="1:11" ht="18.75">
      <c r="A662" s="186">
        <v>2</v>
      </c>
      <c r="B662" s="177" t="s">
        <v>727</v>
      </c>
      <c r="C662" s="180"/>
      <c r="D662" s="180"/>
      <c r="E662" s="180"/>
      <c r="F662" s="174">
        <v>60.2</v>
      </c>
      <c r="G662" s="174">
        <v>0</v>
      </c>
      <c r="H662" s="175">
        <f>SUM(F662:G662)</f>
        <v>60.2</v>
      </c>
      <c r="I662" s="182">
        <v>148.19999999999999</v>
      </c>
      <c r="J662" s="182"/>
      <c r="K662" s="199">
        <f t="shared" si="106"/>
        <v>148.19999999999999</v>
      </c>
    </row>
    <row r="663" spans="1:11" ht="18.75">
      <c r="A663" s="186">
        <v>3</v>
      </c>
      <c r="B663" s="177" t="s">
        <v>728</v>
      </c>
      <c r="C663" s="180"/>
      <c r="D663" s="180"/>
      <c r="E663" s="180"/>
      <c r="F663" s="174">
        <v>240160</v>
      </c>
      <c r="G663" s="174">
        <v>0</v>
      </c>
      <c r="H663" s="175">
        <f>SUM(F663:G663)</f>
        <v>240160</v>
      </c>
      <c r="I663" s="182">
        <v>327760</v>
      </c>
      <c r="J663" s="182"/>
      <c r="K663" s="199">
        <f t="shared" si="106"/>
        <v>327760</v>
      </c>
    </row>
    <row r="664" spans="1:11" ht="18.75">
      <c r="A664" s="186">
        <v>4</v>
      </c>
      <c r="B664" s="177" t="s">
        <v>729</v>
      </c>
      <c r="C664" s="180">
        <v>125.77</v>
      </c>
      <c r="D664" s="180"/>
      <c r="E664" s="181">
        <f t="shared" ref="E664:E671" si="107">SUM(C664:D664)</f>
        <v>125.77</v>
      </c>
      <c r="F664" s="174">
        <v>0.02</v>
      </c>
      <c r="G664" s="174">
        <v>0</v>
      </c>
      <c r="H664" s="175">
        <f t="shared" ref="H664:H673" si="108">SUM(F664:G664)</f>
        <v>0.02</v>
      </c>
      <c r="I664" s="182">
        <v>0.02</v>
      </c>
      <c r="J664" s="182"/>
      <c r="K664" s="199">
        <f t="shared" si="106"/>
        <v>0.02</v>
      </c>
    </row>
    <row r="665" spans="1:11" ht="18.75">
      <c r="A665" s="186">
        <v>5</v>
      </c>
      <c r="B665" s="177" t="s">
        <v>730</v>
      </c>
      <c r="C665" s="180">
        <v>8800.2099999999991</v>
      </c>
      <c r="D665" s="180"/>
      <c r="E665" s="181">
        <f t="shared" si="107"/>
        <v>8800.2099999999991</v>
      </c>
      <c r="F665" s="174">
        <v>522.69000000000005</v>
      </c>
      <c r="G665" s="174">
        <v>0</v>
      </c>
      <c r="H665" s="175">
        <f t="shared" si="108"/>
        <v>522.69000000000005</v>
      </c>
      <c r="I665" s="182">
        <v>566.09</v>
      </c>
      <c r="J665" s="182"/>
      <c r="K665" s="199">
        <f t="shared" si="106"/>
        <v>566.09</v>
      </c>
    </row>
    <row r="666" spans="1:11" ht="18.75">
      <c r="A666" s="186">
        <v>6</v>
      </c>
      <c r="B666" s="177" t="s">
        <v>731</v>
      </c>
      <c r="C666" s="180">
        <v>21059.62</v>
      </c>
      <c r="D666" s="180"/>
      <c r="E666" s="181">
        <f t="shared" si="107"/>
        <v>21059.62</v>
      </c>
      <c r="F666" s="174">
        <v>0.03</v>
      </c>
      <c r="G666" s="174">
        <v>0</v>
      </c>
      <c r="H666" s="175">
        <f t="shared" si="108"/>
        <v>0.03</v>
      </c>
      <c r="I666" s="182">
        <v>0.03</v>
      </c>
      <c r="J666" s="182"/>
      <c r="K666" s="199">
        <f t="shared" si="106"/>
        <v>0.03</v>
      </c>
    </row>
    <row r="667" spans="1:11" s="208" customFormat="1" ht="18.75">
      <c r="A667" s="186">
        <v>7</v>
      </c>
      <c r="B667" s="177" t="s">
        <v>733</v>
      </c>
      <c r="C667" s="180">
        <v>3000.22</v>
      </c>
      <c r="D667" s="180"/>
      <c r="E667" s="181">
        <f t="shared" si="107"/>
        <v>3000.22</v>
      </c>
      <c r="F667" s="174">
        <v>2880</v>
      </c>
      <c r="G667" s="174">
        <v>4320</v>
      </c>
      <c r="H667" s="175">
        <f t="shared" si="108"/>
        <v>7200</v>
      </c>
      <c r="I667" s="182">
        <v>3000</v>
      </c>
      <c r="J667" s="182">
        <v>6000</v>
      </c>
      <c r="K667" s="199">
        <f t="shared" si="106"/>
        <v>9000</v>
      </c>
    </row>
    <row r="668" spans="1:11" ht="18.75">
      <c r="A668" s="186">
        <v>8</v>
      </c>
      <c r="B668" s="177" t="s">
        <v>2098</v>
      </c>
      <c r="C668" s="180">
        <v>2800</v>
      </c>
      <c r="D668" s="180">
        <v>4200</v>
      </c>
      <c r="E668" s="181">
        <f t="shared" si="107"/>
        <v>7000</v>
      </c>
      <c r="F668" s="174">
        <v>35</v>
      </c>
      <c r="G668" s="174">
        <v>0</v>
      </c>
      <c r="H668" s="175">
        <f t="shared" si="108"/>
        <v>35</v>
      </c>
      <c r="I668" s="182">
        <v>40</v>
      </c>
      <c r="J668" s="182"/>
      <c r="K668" s="199">
        <f t="shared" si="106"/>
        <v>40</v>
      </c>
    </row>
    <row r="669" spans="1:11" ht="18.75">
      <c r="A669" s="186">
        <v>9</v>
      </c>
      <c r="B669" s="177" t="s">
        <v>732</v>
      </c>
      <c r="C669" s="180">
        <v>20</v>
      </c>
      <c r="D669" s="180"/>
      <c r="E669" s="181">
        <f t="shared" si="107"/>
        <v>20</v>
      </c>
      <c r="F669" s="174">
        <v>2651</v>
      </c>
      <c r="G669" s="174">
        <v>0</v>
      </c>
      <c r="H669" s="175">
        <f t="shared" si="108"/>
        <v>2651</v>
      </c>
      <c r="I669" s="182">
        <v>2650.01</v>
      </c>
      <c r="J669" s="182"/>
      <c r="K669" s="199">
        <f t="shared" si="106"/>
        <v>2650.01</v>
      </c>
    </row>
    <row r="670" spans="1:11" s="208" customFormat="1" ht="18.75">
      <c r="A670" s="186">
        <v>10</v>
      </c>
      <c r="B670" s="177" t="s">
        <v>734</v>
      </c>
      <c r="C670" s="180">
        <v>2620</v>
      </c>
      <c r="D670" s="180"/>
      <c r="E670" s="181">
        <f t="shared" si="107"/>
        <v>2620</v>
      </c>
      <c r="F670" s="174">
        <v>26300</v>
      </c>
      <c r="G670" s="174">
        <v>23700</v>
      </c>
      <c r="H670" s="175">
        <f t="shared" si="108"/>
        <v>50000</v>
      </c>
      <c r="I670" s="182">
        <v>32000</v>
      </c>
      <c r="J670" s="182">
        <v>18000</v>
      </c>
      <c r="K670" s="199">
        <f t="shared" si="106"/>
        <v>50000</v>
      </c>
    </row>
    <row r="671" spans="1:11" ht="18.75">
      <c r="A671" s="186">
        <v>11</v>
      </c>
      <c r="B671" s="177" t="s">
        <v>735</v>
      </c>
      <c r="C671" s="180">
        <v>24800</v>
      </c>
      <c r="D671" s="180">
        <v>11400</v>
      </c>
      <c r="E671" s="181">
        <f t="shared" si="107"/>
        <v>36200</v>
      </c>
      <c r="F671" s="174">
        <v>7520</v>
      </c>
      <c r="G671" s="174">
        <v>0</v>
      </c>
      <c r="H671" s="175">
        <f t="shared" si="108"/>
        <v>7520</v>
      </c>
      <c r="I671" s="182">
        <v>8097.5</v>
      </c>
      <c r="J671" s="182"/>
      <c r="K671" s="199">
        <f t="shared" si="106"/>
        <v>8097.5</v>
      </c>
    </row>
    <row r="672" spans="1:11" ht="18.75">
      <c r="A672" s="186">
        <v>12</v>
      </c>
      <c r="B672" s="177" t="s">
        <v>736</v>
      </c>
      <c r="C672" s="180">
        <v>660497.09</v>
      </c>
      <c r="D672" s="180">
        <v>266043.68</v>
      </c>
      <c r="E672" s="181">
        <v>926540.77</v>
      </c>
      <c r="F672" s="174">
        <v>71.290000000000006</v>
      </c>
      <c r="G672" s="174">
        <v>106.93</v>
      </c>
      <c r="H672" s="175">
        <f t="shared" si="108"/>
        <v>178.22000000000003</v>
      </c>
      <c r="I672" s="182">
        <v>7145</v>
      </c>
      <c r="J672" s="182">
        <v>10718</v>
      </c>
      <c r="K672" s="199">
        <f t="shared" si="106"/>
        <v>17863</v>
      </c>
    </row>
    <row r="673" spans="1:11" ht="18.75">
      <c r="A673" s="186">
        <v>13</v>
      </c>
      <c r="B673" s="177" t="s">
        <v>737</v>
      </c>
      <c r="C673" s="181"/>
      <c r="D673" s="181"/>
      <c r="E673" s="181"/>
      <c r="F673" s="174">
        <v>712459.66</v>
      </c>
      <c r="G673" s="174">
        <v>269660.09000000003</v>
      </c>
      <c r="H673" s="175">
        <f t="shared" si="108"/>
        <v>982119.75</v>
      </c>
      <c r="I673" s="182">
        <v>785320.09</v>
      </c>
      <c r="J673" s="182">
        <v>240854.65</v>
      </c>
      <c r="K673" s="199">
        <f t="shared" si="106"/>
        <v>1026174.74</v>
      </c>
    </row>
    <row r="674" spans="1:11" ht="18.75">
      <c r="A674" s="186"/>
      <c r="B674" s="177" t="s">
        <v>1556</v>
      </c>
      <c r="C674" s="181"/>
      <c r="D674" s="181"/>
      <c r="E674" s="181"/>
      <c r="F674" s="174"/>
      <c r="G674" s="174"/>
      <c r="H674" s="175"/>
      <c r="I674" s="182">
        <v>190</v>
      </c>
      <c r="J674" s="182"/>
      <c r="K674" s="199">
        <f t="shared" si="106"/>
        <v>190</v>
      </c>
    </row>
    <row r="675" spans="1:11" s="208" customFormat="1" ht="18.75">
      <c r="A675" s="198"/>
      <c r="B675" s="179" t="s">
        <v>86</v>
      </c>
      <c r="C675" s="181">
        <f t="shared" ref="C675:H675" si="109">SUM(C661:C673)</f>
        <v>723722.90999999992</v>
      </c>
      <c r="D675" s="181">
        <f t="shared" si="109"/>
        <v>281643.68</v>
      </c>
      <c r="E675" s="181">
        <f t="shared" si="109"/>
        <v>1005366.5900000001</v>
      </c>
      <c r="F675" s="178">
        <f t="shared" si="109"/>
        <v>992667.91999999993</v>
      </c>
      <c r="G675" s="178">
        <f t="shared" si="109"/>
        <v>297787.02</v>
      </c>
      <c r="H675" s="175">
        <f t="shared" si="109"/>
        <v>1290454.94</v>
      </c>
      <c r="I675" s="199">
        <f>SUM(I661:I674)</f>
        <v>1166926.47</v>
      </c>
      <c r="J675" s="199">
        <f>SUM(J661:J674)</f>
        <v>275572.65000000002</v>
      </c>
      <c r="K675" s="199">
        <f t="shared" si="106"/>
        <v>1442499.12</v>
      </c>
    </row>
    <row r="676" spans="1:11" s="208" customFormat="1" ht="18.75">
      <c r="A676" s="198">
        <v>30</v>
      </c>
      <c r="B676" s="179" t="s">
        <v>738</v>
      </c>
      <c r="C676" s="181"/>
      <c r="D676" s="181"/>
      <c r="E676" s="181"/>
      <c r="F676" s="178"/>
      <c r="G676" s="178"/>
      <c r="H676" s="175"/>
      <c r="I676" s="199"/>
      <c r="J676" s="199"/>
      <c r="K676" s="199"/>
    </row>
    <row r="677" spans="1:11" ht="18.75">
      <c r="A677" s="186">
        <v>1</v>
      </c>
      <c r="B677" s="177" t="s">
        <v>739</v>
      </c>
      <c r="C677" s="180">
        <v>370</v>
      </c>
      <c r="D677" s="180"/>
      <c r="E677" s="181">
        <f>SUM(C677:D677)</f>
        <v>370</v>
      </c>
      <c r="F677" s="174">
        <v>220</v>
      </c>
      <c r="G677" s="174">
        <v>0</v>
      </c>
      <c r="H677" s="175">
        <f>SUM(F677:G677)</f>
        <v>220</v>
      </c>
      <c r="I677" s="182">
        <v>220</v>
      </c>
      <c r="J677" s="182"/>
      <c r="K677" s="199">
        <f>SUM(I677:J677)</f>
        <v>220</v>
      </c>
    </row>
    <row r="678" spans="1:11" s="208" customFormat="1" ht="18.75">
      <c r="A678" s="198"/>
      <c r="B678" s="179" t="s">
        <v>87</v>
      </c>
      <c r="C678" s="181">
        <f>SUM(C677)</f>
        <v>370</v>
      </c>
      <c r="D678" s="180"/>
      <c r="E678" s="181">
        <f>SUM(C678:D678)</f>
        <v>370</v>
      </c>
      <c r="F678" s="178">
        <f>SUM(F677)</f>
        <v>220</v>
      </c>
      <c r="G678" s="178">
        <f>SUM(G677)</f>
        <v>0</v>
      </c>
      <c r="H678" s="175">
        <f>SUM(H677)</f>
        <v>220</v>
      </c>
      <c r="I678" s="199">
        <f>SUM(I677)</f>
        <v>220</v>
      </c>
      <c r="J678" s="199"/>
      <c r="K678" s="199">
        <f>SUM(I678:J678)</f>
        <v>220</v>
      </c>
    </row>
    <row r="679" spans="1:11" s="208" customFormat="1" ht="18.75">
      <c r="A679" s="198">
        <v>31</v>
      </c>
      <c r="B679" s="179" t="s">
        <v>740</v>
      </c>
      <c r="C679" s="181"/>
      <c r="D679" s="181"/>
      <c r="E679" s="181"/>
      <c r="F679" s="178"/>
      <c r="G679" s="178"/>
      <c r="H679" s="175"/>
      <c r="I679" s="199"/>
      <c r="J679" s="199"/>
      <c r="K679" s="199"/>
    </row>
    <row r="680" spans="1:11" ht="18.75">
      <c r="A680" s="198">
        <v>1</v>
      </c>
      <c r="B680" s="177" t="s">
        <v>741</v>
      </c>
      <c r="C680" s="180">
        <v>400</v>
      </c>
      <c r="D680" s="180"/>
      <c r="E680" s="181">
        <f>SUM(C680:D680)</f>
        <v>400</v>
      </c>
      <c r="F680" s="174">
        <v>0.03</v>
      </c>
      <c r="G680" s="174">
        <v>0</v>
      </c>
      <c r="H680" s="175">
        <f>SUM(F680:G680)</f>
        <v>0.03</v>
      </c>
      <c r="I680" s="182">
        <v>0.02</v>
      </c>
      <c r="J680" s="182"/>
      <c r="K680" s="199">
        <f>SUM(I680:J680)</f>
        <v>0.02</v>
      </c>
    </row>
    <row r="681" spans="1:11" s="208" customFormat="1" ht="18.75">
      <c r="A681" s="198"/>
      <c r="B681" s="179" t="s">
        <v>88</v>
      </c>
      <c r="C681" s="181">
        <f>SUM(C680)</f>
        <v>400</v>
      </c>
      <c r="D681" s="180"/>
      <c r="E681" s="181">
        <f>SUM(C681:D681)</f>
        <v>400</v>
      </c>
      <c r="F681" s="178">
        <f>SUM(F680)</f>
        <v>0.03</v>
      </c>
      <c r="G681" s="178">
        <f>SUM(G680)</f>
        <v>0</v>
      </c>
      <c r="H681" s="175">
        <f>SUM(H680)</f>
        <v>0.03</v>
      </c>
      <c r="I681" s="199">
        <f>SUM(I680)</f>
        <v>0.02</v>
      </c>
      <c r="J681" s="199"/>
      <c r="K681" s="199">
        <f>SUM(I681:J681)</f>
        <v>0.02</v>
      </c>
    </row>
    <row r="682" spans="1:11" s="208" customFormat="1" ht="18.75">
      <c r="A682" s="198">
        <v>4</v>
      </c>
      <c r="B682" s="179" t="s">
        <v>742</v>
      </c>
      <c r="C682" s="181"/>
      <c r="D682" s="181"/>
      <c r="E682" s="181"/>
      <c r="F682" s="178"/>
      <c r="G682" s="178"/>
      <c r="H682" s="175"/>
      <c r="I682" s="199"/>
      <c r="J682" s="199"/>
      <c r="K682" s="199"/>
    </row>
    <row r="683" spans="1:11" s="208" customFormat="1" ht="18.75">
      <c r="A683" s="198">
        <v>32</v>
      </c>
      <c r="B683" s="179" t="s">
        <v>743</v>
      </c>
      <c r="C683" s="181"/>
      <c r="D683" s="181"/>
      <c r="E683" s="181"/>
      <c r="F683" s="178"/>
      <c r="G683" s="178"/>
      <c r="H683" s="175"/>
      <c r="I683" s="199"/>
      <c r="J683" s="199"/>
      <c r="K683" s="199"/>
    </row>
    <row r="684" spans="1:11" s="208" customFormat="1" ht="18.75">
      <c r="A684" s="186">
        <v>1</v>
      </c>
      <c r="B684" s="177" t="s">
        <v>1557</v>
      </c>
      <c r="C684" s="181"/>
      <c r="D684" s="181"/>
      <c r="E684" s="181"/>
      <c r="F684" s="178"/>
      <c r="G684" s="178"/>
      <c r="H684" s="175"/>
      <c r="I684" s="182">
        <v>50</v>
      </c>
      <c r="J684" s="199"/>
      <c r="K684" s="199">
        <f>SUM(I684:J684)</f>
        <v>50</v>
      </c>
    </row>
    <row r="685" spans="1:11" ht="18.75">
      <c r="A685" s="186">
        <v>2</v>
      </c>
      <c r="B685" s="177" t="s">
        <v>744</v>
      </c>
      <c r="C685" s="180">
        <v>300</v>
      </c>
      <c r="D685" s="180"/>
      <c r="E685" s="181">
        <f>SUM(C685:D685)</f>
        <v>300</v>
      </c>
      <c r="F685" s="174">
        <v>1346.01</v>
      </c>
      <c r="G685" s="174">
        <v>0</v>
      </c>
      <c r="H685" s="175">
        <f>SUM(F685:G685)</f>
        <v>1346.01</v>
      </c>
      <c r="I685" s="182">
        <v>1505.41</v>
      </c>
      <c r="J685" s="182"/>
      <c r="K685" s="199">
        <f>SUM(I685:J685)</f>
        <v>1505.41</v>
      </c>
    </row>
    <row r="686" spans="1:11" ht="18.75">
      <c r="A686" s="186"/>
      <c r="B686" s="179" t="s">
        <v>89</v>
      </c>
      <c r="C686" s="181">
        <f>SUM(C685)</f>
        <v>300</v>
      </c>
      <c r="D686" s="180"/>
      <c r="E686" s="181">
        <f>SUM(C686:D686)</f>
        <v>300</v>
      </c>
      <c r="F686" s="178">
        <f>SUM(F685)</f>
        <v>1346.01</v>
      </c>
      <c r="G686" s="178">
        <f>SUM(G685)</f>
        <v>0</v>
      </c>
      <c r="H686" s="175">
        <f>SUM(H685)</f>
        <v>1346.01</v>
      </c>
      <c r="I686" s="182">
        <f>SUM(I684:I685)</f>
        <v>1555.41</v>
      </c>
      <c r="J686" s="182"/>
      <c r="K686" s="199">
        <f>SUM(I686:J686)</f>
        <v>1555.41</v>
      </c>
    </row>
    <row r="687" spans="1:11" ht="18.75">
      <c r="A687" s="198">
        <v>33</v>
      </c>
      <c r="B687" s="177" t="s">
        <v>745</v>
      </c>
      <c r="C687" s="180"/>
      <c r="D687" s="180"/>
      <c r="E687" s="181"/>
      <c r="F687" s="174"/>
      <c r="G687" s="174"/>
      <c r="H687" s="175"/>
      <c r="I687" s="182"/>
      <c r="J687" s="182"/>
      <c r="K687" s="199"/>
    </row>
    <row r="688" spans="1:11" ht="18.75">
      <c r="A688" s="186">
        <v>1</v>
      </c>
      <c r="B688" s="177" t="s">
        <v>746</v>
      </c>
      <c r="C688" s="180">
        <v>480</v>
      </c>
      <c r="D688" s="180"/>
      <c r="E688" s="181">
        <f>SUM(C688:D688)</f>
        <v>480</v>
      </c>
      <c r="F688" s="174">
        <v>0.03</v>
      </c>
      <c r="G688" s="174">
        <v>0</v>
      </c>
      <c r="H688" s="175">
        <f>SUM(F688:G688)</f>
        <v>0.03</v>
      </c>
      <c r="I688" s="182">
        <v>0.02</v>
      </c>
      <c r="J688" s="182"/>
      <c r="K688" s="199">
        <f>SUM(I688:J688)</f>
        <v>0.02</v>
      </c>
    </row>
    <row r="689" spans="1:11" ht="18.75">
      <c r="A689" s="186"/>
      <c r="B689" s="179" t="s">
        <v>90</v>
      </c>
      <c r="C689" s="181">
        <f>SUM(C688)</f>
        <v>480</v>
      </c>
      <c r="D689" s="180"/>
      <c r="E689" s="181">
        <f>SUM(C689:D689)</f>
        <v>480</v>
      </c>
      <c r="F689" s="178">
        <f>SUM(F688)</f>
        <v>0.03</v>
      </c>
      <c r="G689" s="178">
        <f>SUM(G688)</f>
        <v>0</v>
      </c>
      <c r="H689" s="175">
        <f>SUM(H688)</f>
        <v>0.03</v>
      </c>
      <c r="I689" s="182">
        <f>SUM(I688)</f>
        <v>0.02</v>
      </c>
      <c r="J689" s="182"/>
      <c r="K689" s="199">
        <f>SUM(I689:J689)</f>
        <v>0.02</v>
      </c>
    </row>
    <row r="690" spans="1:11" s="208" customFormat="1" ht="18.75">
      <c r="A690" s="198">
        <v>34</v>
      </c>
      <c r="B690" s="179" t="s">
        <v>747</v>
      </c>
      <c r="C690" s="181"/>
      <c r="D690" s="181"/>
      <c r="E690" s="181"/>
      <c r="F690" s="178"/>
      <c r="G690" s="178"/>
      <c r="H690" s="175"/>
      <c r="I690" s="199"/>
      <c r="J690" s="199"/>
      <c r="K690" s="199"/>
    </row>
    <row r="691" spans="1:11" ht="18.75">
      <c r="A691" s="186">
        <v>1</v>
      </c>
      <c r="B691" s="177" t="s">
        <v>695</v>
      </c>
      <c r="C691" s="180"/>
      <c r="D691" s="180"/>
      <c r="E691" s="180"/>
      <c r="F691" s="174">
        <v>0.01</v>
      </c>
      <c r="G691" s="174">
        <v>0</v>
      </c>
      <c r="H691" s="175">
        <f>SUM(F691:G691)</f>
        <v>0.01</v>
      </c>
      <c r="I691" s="182">
        <v>0.01</v>
      </c>
      <c r="J691" s="182"/>
      <c r="K691" s="199">
        <f>SUM(I691:J691)</f>
        <v>0.01</v>
      </c>
    </row>
    <row r="692" spans="1:11" ht="18.75">
      <c r="A692" s="186"/>
      <c r="B692" s="179" t="s">
        <v>91</v>
      </c>
      <c r="C692" s="181"/>
      <c r="D692" s="181"/>
      <c r="E692" s="181"/>
      <c r="F692" s="178">
        <f>SUM(F691)</f>
        <v>0.01</v>
      </c>
      <c r="G692" s="178">
        <f>SUM(G691)</f>
        <v>0</v>
      </c>
      <c r="H692" s="175">
        <f>SUM(H691)</f>
        <v>0.01</v>
      </c>
      <c r="I692" s="182">
        <f>SUM(I691)</f>
        <v>0.01</v>
      </c>
      <c r="J692" s="182"/>
      <c r="K692" s="199">
        <f>SUM(I692:J692)</f>
        <v>0.01</v>
      </c>
    </row>
    <row r="693" spans="1:11" s="208" customFormat="1" ht="18.75">
      <c r="A693" s="198">
        <v>35</v>
      </c>
      <c r="B693" s="179" t="s">
        <v>748</v>
      </c>
      <c r="C693" s="181"/>
      <c r="D693" s="181"/>
      <c r="E693" s="181"/>
      <c r="F693" s="178"/>
      <c r="G693" s="178"/>
      <c r="H693" s="175"/>
      <c r="I693" s="199"/>
      <c r="J693" s="199"/>
      <c r="K693" s="199"/>
    </row>
    <row r="694" spans="1:11" ht="18.75">
      <c r="A694" s="186">
        <v>1</v>
      </c>
      <c r="B694" s="177" t="s">
        <v>749</v>
      </c>
      <c r="C694" s="180">
        <v>1483.51</v>
      </c>
      <c r="D694" s="180"/>
      <c r="E694" s="181">
        <f>SUM(C694:D694)</f>
        <v>1483.51</v>
      </c>
      <c r="F694" s="174">
        <v>1494</v>
      </c>
      <c r="G694" s="174">
        <v>0</v>
      </c>
      <c r="H694" s="175">
        <f>SUM(F694:G694)</f>
        <v>1494</v>
      </c>
      <c r="I694" s="182">
        <v>1598</v>
      </c>
      <c r="J694" s="182"/>
      <c r="K694" s="199">
        <f>SUM(I694:J694)</f>
        <v>1598</v>
      </c>
    </row>
    <row r="695" spans="1:11" ht="18.75">
      <c r="A695" s="186">
        <v>2</v>
      </c>
      <c r="B695" s="177" t="s">
        <v>750</v>
      </c>
      <c r="C695" s="180">
        <v>605.29999999999995</v>
      </c>
      <c r="D695" s="180"/>
      <c r="E695" s="181">
        <f>SUM(C695:D695)</f>
        <v>605.29999999999995</v>
      </c>
      <c r="F695" s="174">
        <v>7211.02</v>
      </c>
      <c r="G695" s="174">
        <v>0</v>
      </c>
      <c r="H695" s="175">
        <f>SUM(F695:G695)</f>
        <v>7211.02</v>
      </c>
      <c r="I695" s="182">
        <v>8402</v>
      </c>
      <c r="J695" s="182"/>
      <c r="K695" s="199">
        <f>SUM(I695:J695)</f>
        <v>8402</v>
      </c>
    </row>
    <row r="696" spans="1:11" ht="18.75">
      <c r="A696" s="186">
        <v>3</v>
      </c>
      <c r="B696" s="177" t="s">
        <v>751</v>
      </c>
      <c r="C696" s="180">
        <v>205.62</v>
      </c>
      <c r="D696" s="180"/>
      <c r="E696" s="181">
        <f>SUM(C696:D696)</f>
        <v>205.62</v>
      </c>
      <c r="F696" s="174">
        <v>220</v>
      </c>
      <c r="G696" s="174">
        <v>0</v>
      </c>
      <c r="H696" s="175">
        <f>SUM(F696:G696)</f>
        <v>220</v>
      </c>
      <c r="I696" s="182">
        <v>200</v>
      </c>
      <c r="J696" s="182"/>
      <c r="K696" s="199">
        <f>SUM(I696:J696)</f>
        <v>200</v>
      </c>
    </row>
    <row r="697" spans="1:11" s="208" customFormat="1" ht="18.75">
      <c r="A697" s="198"/>
      <c r="B697" s="179" t="s">
        <v>92</v>
      </c>
      <c r="C697" s="181">
        <f>SUM(C694:C696)</f>
        <v>2294.4299999999998</v>
      </c>
      <c r="D697" s="180"/>
      <c r="E697" s="181">
        <f>SUM(C697:D697)</f>
        <v>2294.4299999999998</v>
      </c>
      <c r="F697" s="178">
        <f>SUM(F694:F696)</f>
        <v>8925.02</v>
      </c>
      <c r="G697" s="178">
        <f>SUM(G694:G696)</f>
        <v>0</v>
      </c>
      <c r="H697" s="175">
        <f>SUM(H694:H696)</f>
        <v>8925.02</v>
      </c>
      <c r="I697" s="199">
        <f>SUM(I694:I696)</f>
        <v>10200</v>
      </c>
      <c r="J697" s="199"/>
      <c r="K697" s="199">
        <f>SUM(I697:J697)</f>
        <v>10200</v>
      </c>
    </row>
    <row r="698" spans="1:11" s="208" customFormat="1" ht="18.75">
      <c r="A698" s="198">
        <v>36</v>
      </c>
      <c r="B698" s="179" t="s">
        <v>752</v>
      </c>
      <c r="C698" s="181"/>
      <c r="D698" s="181"/>
      <c r="E698" s="181"/>
      <c r="F698" s="178"/>
      <c r="G698" s="178"/>
      <c r="H698" s="175"/>
      <c r="I698" s="199"/>
      <c r="J698" s="199"/>
      <c r="K698" s="199"/>
    </row>
    <row r="699" spans="1:11" s="208" customFormat="1" ht="18.75">
      <c r="A699" s="186">
        <v>1</v>
      </c>
      <c r="B699" s="177" t="s">
        <v>1558</v>
      </c>
      <c r="C699" s="180"/>
      <c r="D699" s="180"/>
      <c r="E699" s="180"/>
      <c r="F699" s="178"/>
      <c r="G699" s="178"/>
      <c r="H699" s="175"/>
      <c r="I699" s="182">
        <v>0.01</v>
      </c>
      <c r="J699" s="199"/>
      <c r="K699" s="199">
        <f>SUM(I699:J699)</f>
        <v>0.01</v>
      </c>
    </row>
    <row r="700" spans="1:11" ht="18.75">
      <c r="A700" s="186">
        <v>2</v>
      </c>
      <c r="B700" s="177" t="s">
        <v>753</v>
      </c>
      <c r="C700" s="180">
        <v>70</v>
      </c>
      <c r="D700" s="180"/>
      <c r="E700" s="181">
        <f>SUM(C700:D700)</f>
        <v>70</v>
      </c>
      <c r="F700" s="174">
        <v>51</v>
      </c>
      <c r="G700" s="174">
        <v>0</v>
      </c>
      <c r="H700" s="175">
        <f>SUM(F700:G700)</f>
        <v>51</v>
      </c>
      <c r="I700" s="182">
        <v>1000</v>
      </c>
      <c r="J700" s="182"/>
      <c r="K700" s="199">
        <f>SUM(I700:J700)</f>
        <v>1000</v>
      </c>
    </row>
    <row r="701" spans="1:11" s="208" customFormat="1" ht="18.75">
      <c r="A701" s="198"/>
      <c r="B701" s="179" t="s">
        <v>93</v>
      </c>
      <c r="C701" s="181">
        <f>SUM(C700)</f>
        <v>70</v>
      </c>
      <c r="D701" s="180"/>
      <c r="E701" s="181">
        <f>SUM(C701:D701)</f>
        <v>70</v>
      </c>
      <c r="F701" s="178">
        <f>SUM(F700)</f>
        <v>51</v>
      </c>
      <c r="G701" s="178">
        <f>SUM(G700)</f>
        <v>0</v>
      </c>
      <c r="H701" s="175">
        <f>SUM(H700)</f>
        <v>51</v>
      </c>
      <c r="I701" s="199">
        <f>SUM(I699:I700)</f>
        <v>1000.01</v>
      </c>
      <c r="J701" s="199"/>
      <c r="K701" s="199">
        <f>SUM(I701:J701)</f>
        <v>1000.01</v>
      </c>
    </row>
    <row r="702" spans="1:11" s="208" customFormat="1" ht="18.75">
      <c r="A702" s="198">
        <v>37</v>
      </c>
      <c r="B702" s="179" t="s">
        <v>754</v>
      </c>
      <c r="C702" s="181"/>
      <c r="D702" s="181"/>
      <c r="E702" s="181"/>
      <c r="F702" s="178"/>
      <c r="G702" s="178"/>
      <c r="H702" s="175"/>
      <c r="I702" s="199"/>
      <c r="J702" s="199"/>
      <c r="K702" s="199"/>
    </row>
    <row r="703" spans="1:11" s="208" customFormat="1" ht="18.75">
      <c r="A703" s="198">
        <v>1</v>
      </c>
      <c r="B703" s="177" t="s">
        <v>1558</v>
      </c>
      <c r="C703" s="181"/>
      <c r="D703" s="181"/>
      <c r="E703" s="181"/>
      <c r="F703" s="178"/>
      <c r="G703" s="178"/>
      <c r="H703" s="175"/>
      <c r="I703" s="182">
        <v>0.01</v>
      </c>
      <c r="J703" s="199"/>
      <c r="K703" s="199">
        <f>SUM(I703:J703)</f>
        <v>0.01</v>
      </c>
    </row>
    <row r="704" spans="1:11" ht="18.75">
      <c r="A704" s="186">
        <v>2</v>
      </c>
      <c r="B704" s="177" t="s">
        <v>755</v>
      </c>
      <c r="C704" s="180">
        <v>75</v>
      </c>
      <c r="D704" s="180"/>
      <c r="E704" s="181">
        <f>SUM(C704:D704)</f>
        <v>75</v>
      </c>
      <c r="F704" s="174">
        <v>526</v>
      </c>
      <c r="G704" s="174">
        <v>0</v>
      </c>
      <c r="H704" s="175">
        <f>SUM(F704:G704)</f>
        <v>526</v>
      </c>
      <c r="I704" s="182">
        <v>750</v>
      </c>
      <c r="J704" s="182"/>
      <c r="K704" s="199">
        <f>SUM(I704:J704)</f>
        <v>750</v>
      </c>
    </row>
    <row r="705" spans="1:11" s="208" customFormat="1" ht="18.75">
      <c r="A705" s="198"/>
      <c r="B705" s="179" t="s">
        <v>94</v>
      </c>
      <c r="C705" s="181">
        <f>SUM(C704)</f>
        <v>75</v>
      </c>
      <c r="D705" s="180"/>
      <c r="E705" s="181">
        <f>SUM(C705:D705)</f>
        <v>75</v>
      </c>
      <c r="F705" s="178">
        <f>SUM(F704)</f>
        <v>526</v>
      </c>
      <c r="G705" s="178">
        <f>SUM(G704)</f>
        <v>0</v>
      </c>
      <c r="H705" s="175">
        <f>SUM(H704)</f>
        <v>526</v>
      </c>
      <c r="I705" s="199">
        <f>SUM(I703:I704)</f>
        <v>750.01</v>
      </c>
      <c r="J705" s="199"/>
      <c r="K705" s="199">
        <f>SUM(I705:J705)</f>
        <v>750.01</v>
      </c>
    </row>
    <row r="706" spans="1:11" s="208" customFormat="1" ht="18.75">
      <c r="A706" s="198">
        <v>38</v>
      </c>
      <c r="B706" s="179" t="s">
        <v>564</v>
      </c>
      <c r="C706" s="181"/>
      <c r="D706" s="181"/>
      <c r="E706" s="181"/>
      <c r="F706" s="178"/>
      <c r="G706" s="178"/>
      <c r="H706" s="175"/>
      <c r="I706" s="199"/>
      <c r="J706" s="199"/>
      <c r="K706" s="199"/>
    </row>
    <row r="707" spans="1:11" ht="18.75">
      <c r="A707" s="186">
        <v>1</v>
      </c>
      <c r="B707" s="177" t="s">
        <v>756</v>
      </c>
      <c r="C707" s="180">
        <v>3800</v>
      </c>
      <c r="D707" s="180">
        <v>3388.65</v>
      </c>
      <c r="E707" s="181">
        <f t="shared" ref="E707:E745" si="110">SUM(C707:D707)</f>
        <v>7188.65</v>
      </c>
      <c r="F707" s="174">
        <v>4300</v>
      </c>
      <c r="G707" s="174">
        <v>4800</v>
      </c>
      <c r="H707" s="175">
        <f>SUM(F707:G707)</f>
        <v>9100</v>
      </c>
      <c r="I707" s="182">
        <v>2540</v>
      </c>
      <c r="J707" s="182">
        <v>5100</v>
      </c>
      <c r="K707" s="199">
        <f t="shared" ref="K707:K752" si="111">SUM(I707:J707)</f>
        <v>7640</v>
      </c>
    </row>
    <row r="708" spans="1:11" ht="18.75">
      <c r="A708" s="186">
        <v>2</v>
      </c>
      <c r="B708" s="177" t="s">
        <v>1559</v>
      </c>
      <c r="C708" s="180"/>
      <c r="D708" s="180"/>
      <c r="E708" s="181"/>
      <c r="F708" s="174"/>
      <c r="G708" s="174"/>
      <c r="H708" s="175"/>
      <c r="I708" s="182">
        <v>2300</v>
      </c>
      <c r="J708" s="182"/>
      <c r="K708" s="199">
        <f t="shared" si="111"/>
        <v>2300</v>
      </c>
    </row>
    <row r="709" spans="1:11" ht="18.75">
      <c r="A709" s="186">
        <v>3</v>
      </c>
      <c r="B709" s="177" t="s">
        <v>1560</v>
      </c>
      <c r="C709" s="180"/>
      <c r="D709" s="180"/>
      <c r="E709" s="181"/>
      <c r="F709" s="174"/>
      <c r="G709" s="174"/>
      <c r="H709" s="175"/>
      <c r="I709" s="182">
        <v>2300</v>
      </c>
      <c r="J709" s="182"/>
      <c r="K709" s="199">
        <f t="shared" si="111"/>
        <v>2300</v>
      </c>
    </row>
    <row r="710" spans="1:11" ht="18.75">
      <c r="A710" s="186">
        <v>4</v>
      </c>
      <c r="B710" s="177" t="s">
        <v>757</v>
      </c>
      <c r="C710" s="180">
        <v>6780</v>
      </c>
      <c r="D710" s="180">
        <v>1800</v>
      </c>
      <c r="E710" s="181">
        <f t="shared" si="110"/>
        <v>8580</v>
      </c>
      <c r="F710" s="174">
        <v>5280</v>
      </c>
      <c r="G710" s="174">
        <v>4140</v>
      </c>
      <c r="H710" s="175">
        <f t="shared" ref="H710:H752" si="112">SUM(F710:G710)</f>
        <v>9420</v>
      </c>
      <c r="I710" s="182">
        <v>3910</v>
      </c>
      <c r="J710" s="182">
        <v>4500</v>
      </c>
      <c r="K710" s="199">
        <f t="shared" si="111"/>
        <v>8410</v>
      </c>
    </row>
    <row r="711" spans="1:11" s="208" customFormat="1" ht="18.75">
      <c r="A711" s="186">
        <v>5</v>
      </c>
      <c r="B711" s="177" t="s">
        <v>758</v>
      </c>
      <c r="C711" s="180">
        <v>2300</v>
      </c>
      <c r="D711" s="180">
        <v>1200</v>
      </c>
      <c r="E711" s="181">
        <f t="shared" si="110"/>
        <v>3500</v>
      </c>
      <c r="F711" s="174">
        <v>3400</v>
      </c>
      <c r="G711" s="174">
        <v>2000</v>
      </c>
      <c r="H711" s="175">
        <f t="shared" si="112"/>
        <v>5400</v>
      </c>
      <c r="I711" s="182">
        <v>4400</v>
      </c>
      <c r="J711" s="182">
        <v>2000</v>
      </c>
      <c r="K711" s="199">
        <f t="shared" si="111"/>
        <v>6400</v>
      </c>
    </row>
    <row r="712" spans="1:11" ht="18.75">
      <c r="A712" s="186">
        <v>6</v>
      </c>
      <c r="B712" s="177" t="s">
        <v>759</v>
      </c>
      <c r="C712" s="180">
        <v>20</v>
      </c>
      <c r="D712" s="180"/>
      <c r="E712" s="181">
        <f t="shared" si="110"/>
        <v>20</v>
      </c>
      <c r="F712" s="174">
        <v>60</v>
      </c>
      <c r="G712" s="174">
        <v>0</v>
      </c>
      <c r="H712" s="175">
        <f t="shared" si="112"/>
        <v>60</v>
      </c>
      <c r="I712" s="182">
        <v>60</v>
      </c>
      <c r="J712" s="182"/>
      <c r="K712" s="199">
        <f t="shared" si="111"/>
        <v>60</v>
      </c>
    </row>
    <row r="713" spans="1:11" ht="18.75">
      <c r="A713" s="186">
        <v>7</v>
      </c>
      <c r="B713" s="177" t="s">
        <v>760</v>
      </c>
      <c r="C713" s="180">
        <v>150</v>
      </c>
      <c r="D713" s="180"/>
      <c r="E713" s="181">
        <f t="shared" si="110"/>
        <v>150</v>
      </c>
      <c r="F713" s="174">
        <v>250</v>
      </c>
      <c r="G713" s="174">
        <v>0</v>
      </c>
      <c r="H713" s="175">
        <f t="shared" si="112"/>
        <v>250</v>
      </c>
      <c r="I713" s="182">
        <v>400</v>
      </c>
      <c r="J713" s="182"/>
      <c r="K713" s="199">
        <f t="shared" si="111"/>
        <v>400</v>
      </c>
    </row>
    <row r="714" spans="1:11" s="208" customFormat="1" ht="18.75">
      <c r="A714" s="186">
        <v>8</v>
      </c>
      <c r="B714" s="177" t="s">
        <v>761</v>
      </c>
      <c r="C714" s="180">
        <v>385</v>
      </c>
      <c r="D714" s="180"/>
      <c r="E714" s="181">
        <f t="shared" si="110"/>
        <v>385</v>
      </c>
      <c r="F714" s="174">
        <v>920</v>
      </c>
      <c r="G714" s="174">
        <v>0</v>
      </c>
      <c r="H714" s="175">
        <f t="shared" si="112"/>
        <v>920</v>
      </c>
      <c r="I714" s="182">
        <v>1660</v>
      </c>
      <c r="J714" s="182"/>
      <c r="K714" s="199">
        <f t="shared" si="111"/>
        <v>1660</v>
      </c>
    </row>
    <row r="715" spans="1:11" ht="18.75">
      <c r="A715" s="186">
        <v>9</v>
      </c>
      <c r="B715" s="177" t="s">
        <v>762</v>
      </c>
      <c r="C715" s="180">
        <v>26485.4</v>
      </c>
      <c r="D715" s="180"/>
      <c r="E715" s="181">
        <f t="shared" si="110"/>
        <v>26485.4</v>
      </c>
      <c r="F715" s="174">
        <v>30700.03</v>
      </c>
      <c r="G715" s="174">
        <v>0</v>
      </c>
      <c r="H715" s="175">
        <f t="shared" si="112"/>
        <v>30700.03</v>
      </c>
      <c r="I715" s="182">
        <v>42760</v>
      </c>
      <c r="J715" s="182"/>
      <c r="K715" s="199">
        <f t="shared" si="111"/>
        <v>42760</v>
      </c>
    </row>
    <row r="716" spans="1:11" ht="18.75">
      <c r="A716" s="186">
        <v>10</v>
      </c>
      <c r="B716" s="177" t="s">
        <v>763</v>
      </c>
      <c r="C716" s="180">
        <v>100</v>
      </c>
      <c r="D716" s="180"/>
      <c r="E716" s="181">
        <f t="shared" si="110"/>
        <v>100</v>
      </c>
      <c r="F716" s="174">
        <v>100</v>
      </c>
      <c r="G716" s="174">
        <v>0</v>
      </c>
      <c r="H716" s="175">
        <f t="shared" si="112"/>
        <v>100</v>
      </c>
      <c r="I716" s="182">
        <v>120</v>
      </c>
      <c r="J716" s="182"/>
      <c r="K716" s="199">
        <f t="shared" si="111"/>
        <v>120</v>
      </c>
    </row>
    <row r="717" spans="1:11" s="208" customFormat="1" ht="18.75">
      <c r="A717" s="186">
        <v>11</v>
      </c>
      <c r="B717" s="177" t="s">
        <v>764</v>
      </c>
      <c r="C717" s="180">
        <v>1</v>
      </c>
      <c r="D717" s="180"/>
      <c r="E717" s="181">
        <f t="shared" si="110"/>
        <v>1</v>
      </c>
      <c r="F717" s="174">
        <v>6000</v>
      </c>
      <c r="G717" s="174">
        <v>0</v>
      </c>
      <c r="H717" s="175">
        <f t="shared" si="112"/>
        <v>6000</v>
      </c>
      <c r="I717" s="182">
        <v>2825</v>
      </c>
      <c r="J717" s="182"/>
      <c r="K717" s="199">
        <f t="shared" si="111"/>
        <v>2825</v>
      </c>
    </row>
    <row r="718" spans="1:11" ht="18.75">
      <c r="A718" s="186">
        <v>12</v>
      </c>
      <c r="B718" s="177" t="s">
        <v>765</v>
      </c>
      <c r="C718" s="180">
        <v>11500</v>
      </c>
      <c r="D718" s="180"/>
      <c r="E718" s="181">
        <f t="shared" si="110"/>
        <v>11500</v>
      </c>
      <c r="F718" s="174">
        <v>3</v>
      </c>
      <c r="G718" s="174">
        <v>0</v>
      </c>
      <c r="H718" s="175">
        <f t="shared" si="112"/>
        <v>3</v>
      </c>
      <c r="I718" s="182">
        <v>20</v>
      </c>
      <c r="J718" s="182"/>
      <c r="K718" s="199">
        <f t="shared" si="111"/>
        <v>20</v>
      </c>
    </row>
    <row r="719" spans="1:11" ht="18.75">
      <c r="A719" s="186">
        <v>13</v>
      </c>
      <c r="B719" s="177" t="s">
        <v>766</v>
      </c>
      <c r="C719" s="180">
        <v>262.49</v>
      </c>
      <c r="D719" s="180"/>
      <c r="E719" s="181">
        <f t="shared" si="110"/>
        <v>262.49</v>
      </c>
      <c r="F719" s="174">
        <v>50</v>
      </c>
      <c r="G719" s="174">
        <v>0</v>
      </c>
      <c r="H719" s="175">
        <f t="shared" si="112"/>
        <v>50</v>
      </c>
      <c r="I719" s="182">
        <v>40</v>
      </c>
      <c r="J719" s="182"/>
      <c r="K719" s="199">
        <f t="shared" si="111"/>
        <v>40</v>
      </c>
    </row>
    <row r="720" spans="1:11" ht="18.75">
      <c r="A720" s="186">
        <v>14</v>
      </c>
      <c r="B720" s="177" t="s">
        <v>767</v>
      </c>
      <c r="C720" s="180">
        <v>3000</v>
      </c>
      <c r="D720" s="180"/>
      <c r="E720" s="181">
        <f t="shared" si="110"/>
        <v>3000</v>
      </c>
      <c r="F720" s="174">
        <v>25000</v>
      </c>
      <c r="G720" s="174">
        <v>0</v>
      </c>
      <c r="H720" s="175">
        <f t="shared" si="112"/>
        <v>25000</v>
      </c>
      <c r="I720" s="182">
        <v>13000</v>
      </c>
      <c r="J720" s="182"/>
      <c r="K720" s="199">
        <f t="shared" si="111"/>
        <v>13000</v>
      </c>
    </row>
    <row r="721" spans="1:11" ht="18.75">
      <c r="A721" s="186">
        <v>15</v>
      </c>
      <c r="B721" s="177" t="s">
        <v>768</v>
      </c>
      <c r="C721" s="180">
        <v>9000</v>
      </c>
      <c r="D721" s="180"/>
      <c r="E721" s="181">
        <f t="shared" si="110"/>
        <v>9000</v>
      </c>
      <c r="F721" s="174">
        <v>262.49</v>
      </c>
      <c r="G721" s="174">
        <v>0</v>
      </c>
      <c r="H721" s="175">
        <f t="shared" si="112"/>
        <v>262.49</v>
      </c>
      <c r="I721" s="182">
        <v>262.49</v>
      </c>
      <c r="J721" s="182"/>
      <c r="K721" s="199">
        <f t="shared" si="111"/>
        <v>262.49</v>
      </c>
    </row>
    <row r="722" spans="1:11" ht="18.75">
      <c r="A722" s="186">
        <v>16</v>
      </c>
      <c r="B722" s="177" t="s">
        <v>1561</v>
      </c>
      <c r="C722" s="180"/>
      <c r="D722" s="180"/>
      <c r="E722" s="181"/>
      <c r="F722" s="174"/>
      <c r="G722" s="174"/>
      <c r="H722" s="175"/>
      <c r="I722" s="182">
        <v>1750</v>
      </c>
      <c r="J722" s="182"/>
      <c r="K722" s="199">
        <f t="shared" si="111"/>
        <v>1750</v>
      </c>
    </row>
    <row r="723" spans="1:11" s="208" customFormat="1" ht="18.75">
      <c r="A723" s="186">
        <v>17</v>
      </c>
      <c r="B723" s="177" t="s">
        <v>2143</v>
      </c>
      <c r="C723" s="180">
        <v>10000</v>
      </c>
      <c r="D723" s="180"/>
      <c r="E723" s="181">
        <f t="shared" si="110"/>
        <v>10000</v>
      </c>
      <c r="F723" s="174">
        <v>5000</v>
      </c>
      <c r="G723" s="174">
        <v>0</v>
      </c>
      <c r="H723" s="175">
        <f t="shared" si="112"/>
        <v>5000</v>
      </c>
      <c r="I723" s="182">
        <v>2182</v>
      </c>
      <c r="J723" s="182"/>
      <c r="K723" s="199">
        <f t="shared" si="111"/>
        <v>2182</v>
      </c>
    </row>
    <row r="724" spans="1:11" ht="18.75">
      <c r="A724" s="186">
        <v>18</v>
      </c>
      <c r="B724" s="177" t="s">
        <v>2144</v>
      </c>
      <c r="C724" s="180">
        <v>562577</v>
      </c>
      <c r="D724" s="180"/>
      <c r="E724" s="181">
        <f t="shared" si="110"/>
        <v>562577</v>
      </c>
      <c r="F724" s="174">
        <v>8233</v>
      </c>
      <c r="G724" s="174">
        <v>0</v>
      </c>
      <c r="H724" s="175">
        <f t="shared" si="112"/>
        <v>8233</v>
      </c>
      <c r="I724" s="182">
        <v>3520</v>
      </c>
      <c r="J724" s="182"/>
      <c r="K724" s="199">
        <f t="shared" si="111"/>
        <v>3520</v>
      </c>
    </row>
    <row r="725" spans="1:11" ht="18.75">
      <c r="A725" s="186">
        <v>19</v>
      </c>
      <c r="B725" s="177" t="s">
        <v>2145</v>
      </c>
      <c r="C725" s="180">
        <v>20</v>
      </c>
      <c r="D725" s="180"/>
      <c r="E725" s="181">
        <f t="shared" si="110"/>
        <v>20</v>
      </c>
      <c r="F725" s="174">
        <v>15000</v>
      </c>
      <c r="G725" s="174">
        <v>0</v>
      </c>
      <c r="H725" s="175">
        <f t="shared" si="112"/>
        <v>15000</v>
      </c>
      <c r="I725" s="182">
        <v>2183</v>
      </c>
      <c r="J725" s="182"/>
      <c r="K725" s="199">
        <f t="shared" si="111"/>
        <v>2183</v>
      </c>
    </row>
    <row r="726" spans="1:11" ht="18.75">
      <c r="A726" s="186">
        <v>20</v>
      </c>
      <c r="B726" s="177" t="s">
        <v>2146</v>
      </c>
      <c r="C726" s="180"/>
      <c r="D726" s="180"/>
      <c r="E726" s="181"/>
      <c r="F726" s="174"/>
      <c r="G726" s="174"/>
      <c r="H726" s="175"/>
      <c r="I726" s="182">
        <v>22000</v>
      </c>
      <c r="J726" s="182"/>
      <c r="K726" s="199">
        <f t="shared" si="111"/>
        <v>22000</v>
      </c>
    </row>
    <row r="727" spans="1:11" s="208" customFormat="1" ht="18.75">
      <c r="A727" s="186">
        <v>21</v>
      </c>
      <c r="B727" s="177" t="s">
        <v>772</v>
      </c>
      <c r="C727" s="180">
        <v>68544.59</v>
      </c>
      <c r="D727" s="180"/>
      <c r="E727" s="181">
        <f t="shared" si="110"/>
        <v>68544.59</v>
      </c>
      <c r="F727" s="174">
        <v>646038.93999999994</v>
      </c>
      <c r="G727" s="174">
        <v>0</v>
      </c>
      <c r="H727" s="175">
        <f t="shared" si="112"/>
        <v>646038.93999999994</v>
      </c>
      <c r="I727" s="182">
        <v>743921.36</v>
      </c>
      <c r="J727" s="182"/>
      <c r="K727" s="199">
        <f t="shared" si="111"/>
        <v>743921.36</v>
      </c>
    </row>
    <row r="728" spans="1:11" ht="18.75">
      <c r="A728" s="186">
        <v>22</v>
      </c>
      <c r="B728" s="177" t="s">
        <v>773</v>
      </c>
      <c r="C728" s="180">
        <v>200.02</v>
      </c>
      <c r="D728" s="180"/>
      <c r="E728" s="181">
        <f t="shared" si="110"/>
        <v>200.02</v>
      </c>
      <c r="F728" s="174">
        <v>20</v>
      </c>
      <c r="G728" s="174">
        <v>0</v>
      </c>
      <c r="H728" s="175">
        <f t="shared" si="112"/>
        <v>20</v>
      </c>
      <c r="I728" s="182">
        <v>30</v>
      </c>
      <c r="J728" s="182"/>
      <c r="K728" s="199">
        <f t="shared" si="111"/>
        <v>30</v>
      </c>
    </row>
    <row r="729" spans="1:11" ht="18.75">
      <c r="A729" s="186">
        <v>23</v>
      </c>
      <c r="B729" s="177" t="s">
        <v>774</v>
      </c>
      <c r="C729" s="180">
        <v>30</v>
      </c>
      <c r="D729" s="180"/>
      <c r="E729" s="181">
        <f t="shared" si="110"/>
        <v>30</v>
      </c>
      <c r="F729" s="174">
        <v>71746.19</v>
      </c>
      <c r="G729" s="174">
        <v>0</v>
      </c>
      <c r="H729" s="175">
        <f t="shared" si="112"/>
        <v>71746.19</v>
      </c>
      <c r="I729" s="182">
        <v>83139.070000000007</v>
      </c>
      <c r="J729" s="182"/>
      <c r="K729" s="199">
        <f t="shared" si="111"/>
        <v>83139.070000000007</v>
      </c>
    </row>
    <row r="730" spans="1:11" s="208" customFormat="1" ht="18.75">
      <c r="A730" s="186">
        <v>24</v>
      </c>
      <c r="B730" s="177" t="s">
        <v>775</v>
      </c>
      <c r="C730" s="180">
        <v>104.8</v>
      </c>
      <c r="D730" s="180"/>
      <c r="E730" s="181">
        <f t="shared" si="110"/>
        <v>104.8</v>
      </c>
      <c r="F730" s="174">
        <v>510.82</v>
      </c>
      <c r="G730" s="174">
        <v>0</v>
      </c>
      <c r="H730" s="175">
        <f t="shared" si="112"/>
        <v>510.82</v>
      </c>
      <c r="I730" s="182">
        <v>12455</v>
      </c>
      <c r="J730" s="182"/>
      <c r="K730" s="199">
        <f t="shared" si="111"/>
        <v>12455</v>
      </c>
    </row>
    <row r="731" spans="1:11" ht="18.75">
      <c r="A731" s="186">
        <v>25</v>
      </c>
      <c r="B731" s="177" t="s">
        <v>776</v>
      </c>
      <c r="C731" s="180">
        <v>7000</v>
      </c>
      <c r="D731" s="180"/>
      <c r="E731" s="181">
        <f t="shared" si="110"/>
        <v>7000</v>
      </c>
      <c r="F731" s="174">
        <v>0.01</v>
      </c>
      <c r="G731" s="174">
        <v>0</v>
      </c>
      <c r="H731" s="175">
        <f t="shared" si="112"/>
        <v>0.01</v>
      </c>
      <c r="I731" s="182">
        <v>0.01</v>
      </c>
      <c r="J731" s="182"/>
      <c r="K731" s="199">
        <f t="shared" si="111"/>
        <v>0.01</v>
      </c>
    </row>
    <row r="732" spans="1:11" ht="18.75">
      <c r="A732" s="186">
        <v>26</v>
      </c>
      <c r="B732" s="177" t="s">
        <v>777</v>
      </c>
      <c r="C732" s="180">
        <v>112.21</v>
      </c>
      <c r="D732" s="180"/>
      <c r="E732" s="181">
        <f t="shared" si="110"/>
        <v>112.21</v>
      </c>
      <c r="F732" s="174">
        <v>591.47</v>
      </c>
      <c r="G732" s="174">
        <v>0</v>
      </c>
      <c r="H732" s="175">
        <f t="shared" si="112"/>
        <v>591.47</v>
      </c>
      <c r="I732" s="182">
        <v>30</v>
      </c>
      <c r="J732" s="182"/>
      <c r="K732" s="199">
        <f t="shared" si="111"/>
        <v>30</v>
      </c>
    </row>
    <row r="733" spans="1:11" ht="18.75">
      <c r="A733" s="186">
        <v>27</v>
      </c>
      <c r="B733" s="177" t="s">
        <v>1563</v>
      </c>
      <c r="C733" s="180">
        <v>2000</v>
      </c>
      <c r="D733" s="180">
        <v>1000</v>
      </c>
      <c r="E733" s="181">
        <f t="shared" si="110"/>
        <v>3000</v>
      </c>
      <c r="F733" s="174">
        <v>102.7</v>
      </c>
      <c r="G733" s="174">
        <v>0</v>
      </c>
      <c r="H733" s="175">
        <f t="shared" si="112"/>
        <v>102.7</v>
      </c>
      <c r="I733" s="182">
        <v>100.42</v>
      </c>
      <c r="J733" s="182"/>
      <c r="K733" s="199">
        <f t="shared" si="111"/>
        <v>100.42</v>
      </c>
    </row>
    <row r="734" spans="1:11" ht="18.75">
      <c r="A734" s="186">
        <v>28</v>
      </c>
      <c r="B734" s="177" t="s">
        <v>778</v>
      </c>
      <c r="C734" s="180">
        <v>20</v>
      </c>
      <c r="D734" s="180"/>
      <c r="E734" s="181">
        <f t="shared" si="110"/>
        <v>20</v>
      </c>
      <c r="F734" s="174">
        <v>3900</v>
      </c>
      <c r="G734" s="174">
        <v>0</v>
      </c>
      <c r="H734" s="175">
        <f t="shared" si="112"/>
        <v>3900</v>
      </c>
      <c r="I734" s="182">
        <v>7613</v>
      </c>
      <c r="J734" s="182"/>
      <c r="K734" s="199">
        <f t="shared" si="111"/>
        <v>7613</v>
      </c>
    </row>
    <row r="735" spans="1:11" ht="18.75">
      <c r="A735" s="186">
        <v>29</v>
      </c>
      <c r="B735" s="177" t="s">
        <v>779</v>
      </c>
      <c r="C735" s="180">
        <v>30</v>
      </c>
      <c r="D735" s="180"/>
      <c r="E735" s="181">
        <f t="shared" si="110"/>
        <v>30</v>
      </c>
      <c r="F735" s="174">
        <v>110.21</v>
      </c>
      <c r="G735" s="174">
        <v>0</v>
      </c>
      <c r="H735" s="175">
        <f t="shared" si="112"/>
        <v>110.21</v>
      </c>
      <c r="I735" s="182">
        <v>526.22</v>
      </c>
      <c r="J735" s="182"/>
      <c r="K735" s="199">
        <f t="shared" si="111"/>
        <v>526.22</v>
      </c>
    </row>
    <row r="736" spans="1:11" ht="18.75">
      <c r="A736" s="186">
        <v>30</v>
      </c>
      <c r="B736" s="177" t="s">
        <v>780</v>
      </c>
      <c r="C736" s="180">
        <v>4800</v>
      </c>
      <c r="D736" s="180"/>
      <c r="E736" s="181">
        <f t="shared" si="110"/>
        <v>4800</v>
      </c>
      <c r="F736" s="174">
        <v>6000</v>
      </c>
      <c r="G736" s="174">
        <v>0.01</v>
      </c>
      <c r="H736" s="175">
        <f t="shared" si="112"/>
        <v>6000.01</v>
      </c>
      <c r="I736" s="182">
        <v>6000</v>
      </c>
      <c r="J736" s="182">
        <v>0.01</v>
      </c>
      <c r="K736" s="199">
        <f t="shared" si="111"/>
        <v>6000.01</v>
      </c>
    </row>
    <row r="737" spans="1:11" ht="18.75">
      <c r="A737" s="186">
        <v>31</v>
      </c>
      <c r="B737" s="177" t="s">
        <v>781</v>
      </c>
      <c r="C737" s="180">
        <v>0.01</v>
      </c>
      <c r="D737" s="180"/>
      <c r="E737" s="181">
        <f t="shared" si="110"/>
        <v>0.01</v>
      </c>
      <c r="F737" s="174">
        <v>20</v>
      </c>
      <c r="G737" s="174">
        <v>0</v>
      </c>
      <c r="H737" s="175">
        <f t="shared" si="112"/>
        <v>20</v>
      </c>
      <c r="I737" s="182">
        <v>20</v>
      </c>
      <c r="J737" s="182"/>
      <c r="K737" s="199">
        <f t="shared" si="111"/>
        <v>20</v>
      </c>
    </row>
    <row r="738" spans="1:11" ht="18.75">
      <c r="A738" s="186">
        <v>32</v>
      </c>
      <c r="B738" s="177" t="s">
        <v>782</v>
      </c>
      <c r="C738" s="180">
        <v>100110.1</v>
      </c>
      <c r="D738" s="180">
        <v>63476.05</v>
      </c>
      <c r="E738" s="181">
        <f t="shared" si="110"/>
        <v>163586.15000000002</v>
      </c>
      <c r="F738" s="174">
        <v>30</v>
      </c>
      <c r="G738" s="174">
        <v>0</v>
      </c>
      <c r="H738" s="175">
        <f t="shared" si="112"/>
        <v>30</v>
      </c>
      <c r="I738" s="182">
        <v>40</v>
      </c>
      <c r="J738" s="182"/>
      <c r="K738" s="199">
        <f t="shared" si="111"/>
        <v>40</v>
      </c>
    </row>
    <row r="739" spans="1:11" ht="18.75">
      <c r="A739" s="186">
        <v>33</v>
      </c>
      <c r="B739" s="177" t="s">
        <v>783</v>
      </c>
      <c r="C739" s="180">
        <v>5000</v>
      </c>
      <c r="D739" s="180"/>
      <c r="E739" s="181">
        <f t="shared" si="110"/>
        <v>5000</v>
      </c>
      <c r="F739" s="174">
        <v>12000</v>
      </c>
      <c r="G739" s="174">
        <v>0</v>
      </c>
      <c r="H739" s="175">
        <f t="shared" si="112"/>
        <v>12000</v>
      </c>
      <c r="I739" s="182">
        <v>0.03</v>
      </c>
      <c r="J739" s="182"/>
      <c r="K739" s="199">
        <f t="shared" si="111"/>
        <v>0.03</v>
      </c>
    </row>
    <row r="740" spans="1:11" ht="18.75">
      <c r="A740" s="186">
        <v>34</v>
      </c>
      <c r="B740" s="177" t="s">
        <v>784</v>
      </c>
      <c r="C740" s="180">
        <v>25</v>
      </c>
      <c r="D740" s="180"/>
      <c r="E740" s="181">
        <f t="shared" si="110"/>
        <v>25</v>
      </c>
      <c r="F740" s="174">
        <v>0.01</v>
      </c>
      <c r="G740" s="174">
        <v>0</v>
      </c>
      <c r="H740" s="175">
        <f t="shared" si="112"/>
        <v>0.01</v>
      </c>
      <c r="I740" s="182">
        <v>0.01</v>
      </c>
      <c r="J740" s="182"/>
      <c r="K740" s="199">
        <f t="shared" si="111"/>
        <v>0.01</v>
      </c>
    </row>
    <row r="741" spans="1:11" ht="18.75">
      <c r="A741" s="186">
        <v>35</v>
      </c>
      <c r="B741" s="177" t="s">
        <v>1564</v>
      </c>
      <c r="C741" s="180"/>
      <c r="D741" s="180"/>
      <c r="E741" s="181"/>
      <c r="F741" s="174"/>
      <c r="G741" s="174"/>
      <c r="H741" s="175"/>
      <c r="I741" s="182">
        <v>500</v>
      </c>
      <c r="J741" s="182"/>
      <c r="K741" s="199">
        <f t="shared" si="111"/>
        <v>500</v>
      </c>
    </row>
    <row r="742" spans="1:11" ht="18.75">
      <c r="A742" s="186">
        <v>36</v>
      </c>
      <c r="B742" s="177" t="s">
        <v>785</v>
      </c>
      <c r="C742" s="180">
        <v>450</v>
      </c>
      <c r="D742" s="180"/>
      <c r="E742" s="181">
        <f t="shared" si="110"/>
        <v>450</v>
      </c>
      <c r="F742" s="174">
        <v>113223.15</v>
      </c>
      <c r="G742" s="174">
        <v>66746.11</v>
      </c>
      <c r="H742" s="175">
        <f t="shared" si="112"/>
        <v>179969.26</v>
      </c>
      <c r="I742" s="182">
        <v>114058.71</v>
      </c>
      <c r="J742" s="182">
        <v>79787.42</v>
      </c>
      <c r="K742" s="199">
        <f t="shared" si="111"/>
        <v>193846.13</v>
      </c>
    </row>
    <row r="743" spans="1:11" ht="18.75">
      <c r="A743" s="186">
        <v>37</v>
      </c>
      <c r="B743" s="177" t="s">
        <v>786</v>
      </c>
      <c r="C743" s="180">
        <v>3600</v>
      </c>
      <c r="D743" s="180"/>
      <c r="E743" s="181">
        <f t="shared" si="110"/>
        <v>3600</v>
      </c>
      <c r="F743" s="174">
        <v>14000</v>
      </c>
      <c r="G743" s="174">
        <v>0</v>
      </c>
      <c r="H743" s="175">
        <f t="shared" si="112"/>
        <v>14000</v>
      </c>
      <c r="I743" s="182">
        <v>14000</v>
      </c>
      <c r="J743" s="182"/>
      <c r="K743" s="199">
        <f t="shared" si="111"/>
        <v>14000</v>
      </c>
    </row>
    <row r="744" spans="1:11" ht="18.75">
      <c r="A744" s="186">
        <v>38</v>
      </c>
      <c r="B744" s="177" t="s">
        <v>1565</v>
      </c>
      <c r="C744" s="180"/>
      <c r="D744" s="180"/>
      <c r="E744" s="181"/>
      <c r="F744" s="174"/>
      <c r="G744" s="174"/>
      <c r="H744" s="175"/>
      <c r="I744" s="182">
        <v>175</v>
      </c>
      <c r="J744" s="182"/>
      <c r="K744" s="199">
        <f t="shared" si="111"/>
        <v>175</v>
      </c>
    </row>
    <row r="745" spans="1:11" ht="18.75">
      <c r="A745" s="186">
        <v>39</v>
      </c>
      <c r="B745" s="177" t="s">
        <v>787</v>
      </c>
      <c r="C745" s="180">
        <v>213.93</v>
      </c>
      <c r="D745" s="180"/>
      <c r="E745" s="181">
        <f t="shared" si="110"/>
        <v>213.93</v>
      </c>
      <c r="F745" s="174">
        <v>25</v>
      </c>
      <c r="G745" s="174">
        <v>0</v>
      </c>
      <c r="H745" s="175">
        <f t="shared" si="112"/>
        <v>25</v>
      </c>
      <c r="I745" s="182">
        <v>25</v>
      </c>
      <c r="J745" s="182"/>
      <c r="K745" s="199">
        <f t="shared" si="111"/>
        <v>25</v>
      </c>
    </row>
    <row r="746" spans="1:11" ht="18.75">
      <c r="A746" s="186">
        <v>40</v>
      </c>
      <c r="B746" s="177" t="s">
        <v>1566</v>
      </c>
      <c r="C746" s="180"/>
      <c r="D746" s="180"/>
      <c r="E746" s="181"/>
      <c r="F746" s="174"/>
      <c r="G746" s="174"/>
      <c r="H746" s="175"/>
      <c r="I746" s="182">
        <v>600</v>
      </c>
      <c r="J746" s="182"/>
      <c r="K746" s="199">
        <f t="shared" si="111"/>
        <v>600</v>
      </c>
    </row>
    <row r="747" spans="1:11" ht="18.75">
      <c r="A747" s="186">
        <v>41</v>
      </c>
      <c r="B747" s="177" t="s">
        <v>788</v>
      </c>
      <c r="C747" s="181"/>
      <c r="D747" s="181"/>
      <c r="E747" s="181"/>
      <c r="F747" s="174">
        <v>1275</v>
      </c>
      <c r="G747" s="174">
        <v>0</v>
      </c>
      <c r="H747" s="175">
        <f t="shared" si="112"/>
        <v>1275</v>
      </c>
      <c r="I747" s="182">
        <v>311</v>
      </c>
      <c r="J747" s="182"/>
      <c r="K747" s="199">
        <f t="shared" si="111"/>
        <v>311</v>
      </c>
    </row>
    <row r="748" spans="1:11" ht="18.75">
      <c r="A748" s="186">
        <v>42</v>
      </c>
      <c r="B748" s="177" t="s">
        <v>789</v>
      </c>
      <c r="C748" s="180"/>
      <c r="D748" s="180"/>
      <c r="E748" s="180"/>
      <c r="F748" s="174">
        <v>0.01</v>
      </c>
      <c r="G748" s="174">
        <v>0</v>
      </c>
      <c r="H748" s="175">
        <f t="shared" si="112"/>
        <v>0.01</v>
      </c>
      <c r="I748" s="182">
        <v>360</v>
      </c>
      <c r="J748" s="182"/>
      <c r="K748" s="199">
        <f t="shared" si="111"/>
        <v>360</v>
      </c>
    </row>
    <row r="749" spans="1:11" ht="18.75">
      <c r="A749" s="186">
        <v>43</v>
      </c>
      <c r="B749" s="177" t="s">
        <v>1567</v>
      </c>
      <c r="C749" s="180"/>
      <c r="D749" s="180"/>
      <c r="E749" s="180"/>
      <c r="F749" s="174"/>
      <c r="G749" s="174"/>
      <c r="H749" s="175"/>
      <c r="I749" s="182">
        <v>600</v>
      </c>
      <c r="J749" s="182"/>
      <c r="K749" s="199">
        <f t="shared" si="111"/>
        <v>600</v>
      </c>
    </row>
    <row r="750" spans="1:11" ht="18.75">
      <c r="A750" s="186">
        <v>44</v>
      </c>
      <c r="B750" s="177" t="s">
        <v>2099</v>
      </c>
      <c r="C750" s="180"/>
      <c r="D750" s="180"/>
      <c r="E750" s="180"/>
      <c r="F750" s="174">
        <v>3550</v>
      </c>
      <c r="G750" s="174">
        <v>0</v>
      </c>
      <c r="H750" s="175">
        <f t="shared" si="112"/>
        <v>3550</v>
      </c>
      <c r="I750" s="182">
        <v>150</v>
      </c>
      <c r="J750" s="182"/>
      <c r="K750" s="199">
        <f t="shared" si="111"/>
        <v>150</v>
      </c>
    </row>
    <row r="751" spans="1:11" ht="18.75">
      <c r="A751" s="186">
        <v>45</v>
      </c>
      <c r="B751" s="177" t="s">
        <v>2100</v>
      </c>
      <c r="C751" s="180"/>
      <c r="D751" s="180"/>
      <c r="E751" s="180"/>
      <c r="F751" s="174">
        <v>213.93</v>
      </c>
      <c r="G751" s="174">
        <v>0</v>
      </c>
      <c r="H751" s="175">
        <f t="shared" si="112"/>
        <v>213.93</v>
      </c>
      <c r="I751" s="182">
        <v>210</v>
      </c>
      <c r="J751" s="182"/>
      <c r="K751" s="199">
        <f t="shared" si="111"/>
        <v>210</v>
      </c>
    </row>
    <row r="752" spans="1:11" ht="18.75">
      <c r="A752" s="186">
        <v>46</v>
      </c>
      <c r="B752" s="177" t="s">
        <v>790</v>
      </c>
      <c r="C752" s="180"/>
      <c r="D752" s="180"/>
      <c r="E752" s="180"/>
      <c r="F752" s="174">
        <v>100</v>
      </c>
      <c r="G752" s="174">
        <v>0</v>
      </c>
      <c r="H752" s="175">
        <f t="shared" si="112"/>
        <v>100</v>
      </c>
      <c r="I752" s="182">
        <v>0.01</v>
      </c>
      <c r="J752" s="182"/>
      <c r="K752" s="199">
        <f t="shared" si="111"/>
        <v>0.01</v>
      </c>
    </row>
    <row r="753" spans="1:11" ht="18.75">
      <c r="A753" s="186"/>
      <c r="B753" s="179" t="s">
        <v>49</v>
      </c>
      <c r="C753" s="181">
        <f t="shared" ref="C753:K753" si="113">SUM(C707:C752)</f>
        <v>828621.55</v>
      </c>
      <c r="D753" s="181">
        <f t="shared" si="113"/>
        <v>70864.7</v>
      </c>
      <c r="E753" s="181">
        <f t="shared" si="113"/>
        <v>899486.25000000012</v>
      </c>
      <c r="F753" s="178">
        <f>SUM(F707:F752)</f>
        <v>978015.95999999985</v>
      </c>
      <c r="G753" s="178">
        <f t="shared" si="113"/>
        <v>77686.12</v>
      </c>
      <c r="H753" s="175">
        <f t="shared" si="113"/>
        <v>1055702.0799999996</v>
      </c>
      <c r="I753" s="175">
        <f t="shared" si="113"/>
        <v>1093097.33</v>
      </c>
      <c r="J753" s="175">
        <f t="shared" si="113"/>
        <v>91387.43</v>
      </c>
      <c r="K753" s="175">
        <f t="shared" si="113"/>
        <v>1184484.76</v>
      </c>
    </row>
    <row r="754" spans="1:11" s="208" customFormat="1" ht="18.75">
      <c r="A754" s="198">
        <v>39</v>
      </c>
      <c r="B754" s="179" t="s">
        <v>791</v>
      </c>
      <c r="C754" s="181"/>
      <c r="D754" s="181"/>
      <c r="E754" s="181"/>
      <c r="F754" s="178"/>
      <c r="G754" s="178"/>
      <c r="H754" s="175"/>
      <c r="I754" s="199"/>
      <c r="J754" s="199"/>
      <c r="K754" s="199"/>
    </row>
    <row r="755" spans="1:11" ht="18.75">
      <c r="A755" s="186">
        <v>1</v>
      </c>
      <c r="B755" s="177" t="s">
        <v>792</v>
      </c>
      <c r="C755" s="180">
        <v>72600</v>
      </c>
      <c r="D755" s="180"/>
      <c r="E755" s="181">
        <f>SUM(C755:D755)</f>
        <v>72600</v>
      </c>
      <c r="F755" s="174">
        <v>0.03</v>
      </c>
      <c r="G755" s="174">
        <v>0</v>
      </c>
      <c r="H755" s="175">
        <f>SUM(F755:G755)</f>
        <v>0.03</v>
      </c>
      <c r="I755" s="182">
        <v>0.03</v>
      </c>
      <c r="J755" s="182"/>
      <c r="K755" s="199">
        <f>SUM(I755:J755)</f>
        <v>0.03</v>
      </c>
    </row>
    <row r="756" spans="1:11" ht="18.75">
      <c r="A756" s="186">
        <v>2</v>
      </c>
      <c r="B756" s="177" t="s">
        <v>793</v>
      </c>
      <c r="C756" s="180">
        <v>30300</v>
      </c>
      <c r="D756" s="180">
        <v>51190.2</v>
      </c>
      <c r="E756" s="181">
        <f>SUM(C756:D756)</f>
        <v>81490.2</v>
      </c>
      <c r="F756" s="174">
        <v>54000</v>
      </c>
      <c r="G756" s="174">
        <v>52195.5</v>
      </c>
      <c r="H756" s="175">
        <f>SUM(F756:G756)</f>
        <v>106195.5</v>
      </c>
      <c r="I756" s="182">
        <v>56784.13</v>
      </c>
      <c r="J756" s="182">
        <v>88220.73</v>
      </c>
      <c r="K756" s="199">
        <f>SUM(I756:J756)</f>
        <v>145004.85999999999</v>
      </c>
    </row>
    <row r="757" spans="1:11" ht="18.75">
      <c r="A757" s="186"/>
      <c r="B757" s="179" t="s">
        <v>95</v>
      </c>
      <c r="C757" s="181">
        <f>SUM(C755:C756)</f>
        <v>102900</v>
      </c>
      <c r="D757" s="181">
        <f>SUM(D755:D756)</f>
        <v>51190.2</v>
      </c>
      <c r="E757" s="181">
        <f>SUM(C757:D757)</f>
        <v>154090.20000000001</v>
      </c>
      <c r="F757" s="178">
        <f t="shared" ref="F757:K757" si="114">SUM(F755:F756)</f>
        <v>54000.03</v>
      </c>
      <c r="G757" s="178">
        <f t="shared" si="114"/>
        <v>52195.5</v>
      </c>
      <c r="H757" s="175">
        <f t="shared" si="114"/>
        <v>106195.53</v>
      </c>
      <c r="I757" s="175">
        <f t="shared" si="114"/>
        <v>56784.159999999996</v>
      </c>
      <c r="J757" s="175">
        <f t="shared" si="114"/>
        <v>88220.73</v>
      </c>
      <c r="K757" s="175">
        <f t="shared" si="114"/>
        <v>145004.88999999998</v>
      </c>
    </row>
    <row r="758" spans="1:11" s="208" customFormat="1" ht="18.75">
      <c r="A758" s="198">
        <v>40</v>
      </c>
      <c r="B758" s="179" t="s">
        <v>794</v>
      </c>
      <c r="C758" s="181"/>
      <c r="D758" s="181"/>
      <c r="E758" s="181"/>
      <c r="F758" s="178"/>
      <c r="G758" s="178"/>
      <c r="H758" s="175"/>
      <c r="I758" s="199"/>
      <c r="J758" s="199"/>
      <c r="K758" s="199"/>
    </row>
    <row r="759" spans="1:11" ht="18.75">
      <c r="A759" s="186">
        <v>1</v>
      </c>
      <c r="B759" s="177" t="s">
        <v>695</v>
      </c>
      <c r="C759" s="180">
        <v>9102.8799999999992</v>
      </c>
      <c r="D759" s="180"/>
      <c r="E759" s="181">
        <f>SUM(C759:D759)</f>
        <v>9102.8799999999992</v>
      </c>
      <c r="F759" s="174">
        <v>5000</v>
      </c>
      <c r="G759" s="174">
        <v>0</v>
      </c>
      <c r="H759" s="175">
        <f>SUM(F759:G759)</f>
        <v>5000</v>
      </c>
      <c r="I759" s="182">
        <v>5725</v>
      </c>
      <c r="J759" s="182"/>
      <c r="K759" s="199">
        <f>SUM(I759:J759)</f>
        <v>5725</v>
      </c>
    </row>
    <row r="760" spans="1:11" ht="18.75">
      <c r="A760" s="186"/>
      <c r="B760" s="179" t="s">
        <v>96</v>
      </c>
      <c r="C760" s="181">
        <f>SUM(C759)</f>
        <v>9102.8799999999992</v>
      </c>
      <c r="D760" s="180"/>
      <c r="E760" s="181">
        <f>SUM(C760:D760)</f>
        <v>9102.8799999999992</v>
      </c>
      <c r="F760" s="178">
        <f>SUM(F759)</f>
        <v>5000</v>
      </c>
      <c r="G760" s="178">
        <f>SUM(G759)</f>
        <v>0</v>
      </c>
      <c r="H760" s="175">
        <f>SUM(H759)</f>
        <v>5000</v>
      </c>
      <c r="I760" s="182">
        <f>SUM(I759)</f>
        <v>5725</v>
      </c>
      <c r="J760" s="182"/>
      <c r="K760" s="199">
        <f>SUM(I760:J760)</f>
        <v>5725</v>
      </c>
    </row>
    <row r="761" spans="1:11" s="208" customFormat="1" ht="18.75">
      <c r="A761" s="198">
        <v>41</v>
      </c>
      <c r="B761" s="179" t="s">
        <v>795</v>
      </c>
      <c r="C761" s="181"/>
      <c r="D761" s="181"/>
      <c r="E761" s="181"/>
      <c r="F761" s="178"/>
      <c r="G761" s="178"/>
      <c r="H761" s="175"/>
      <c r="I761" s="199"/>
      <c r="J761" s="199"/>
      <c r="K761" s="199"/>
    </row>
    <row r="762" spans="1:11" ht="18.75">
      <c r="A762" s="186">
        <v>1</v>
      </c>
      <c r="B762" s="177" t="s">
        <v>2101</v>
      </c>
      <c r="C762" s="180"/>
      <c r="D762" s="180"/>
      <c r="E762" s="180"/>
      <c r="F762" s="174">
        <v>9100</v>
      </c>
      <c r="G762" s="174">
        <v>0</v>
      </c>
      <c r="H762" s="175">
        <f>SUM(F762:G762)</f>
        <v>9100</v>
      </c>
      <c r="I762" s="182">
        <v>13125.03</v>
      </c>
      <c r="J762" s="182"/>
      <c r="K762" s="199">
        <f>SUM(I762:J762)</f>
        <v>13125.03</v>
      </c>
    </row>
    <row r="763" spans="1:11" ht="18.75">
      <c r="A763" s="186"/>
      <c r="B763" s="179" t="s">
        <v>97</v>
      </c>
      <c r="C763" s="181"/>
      <c r="D763" s="181"/>
      <c r="E763" s="181"/>
      <c r="F763" s="178">
        <f>SUM(F762)</f>
        <v>9100</v>
      </c>
      <c r="G763" s="178">
        <f>SUM(G762)</f>
        <v>0</v>
      </c>
      <c r="H763" s="175">
        <f>SUM(H762)</f>
        <v>9100</v>
      </c>
      <c r="I763" s="182">
        <f>SUM(I762)</f>
        <v>13125.03</v>
      </c>
      <c r="J763" s="182"/>
      <c r="K763" s="199">
        <f>SUM(I763:J763)</f>
        <v>13125.03</v>
      </c>
    </row>
    <row r="764" spans="1:11" s="208" customFormat="1" ht="18.75">
      <c r="A764" s="198">
        <v>42</v>
      </c>
      <c r="B764" s="179" t="s">
        <v>796</v>
      </c>
      <c r="C764" s="181"/>
      <c r="D764" s="181"/>
      <c r="E764" s="181"/>
      <c r="F764" s="178"/>
      <c r="G764" s="178"/>
      <c r="H764" s="175"/>
      <c r="I764" s="199"/>
      <c r="J764" s="199"/>
      <c r="K764" s="199"/>
    </row>
    <row r="765" spans="1:11" ht="18.75">
      <c r="A765" s="186">
        <v>1</v>
      </c>
      <c r="B765" s="177" t="s">
        <v>797</v>
      </c>
      <c r="C765" s="180">
        <v>203</v>
      </c>
      <c r="D765" s="180"/>
      <c r="E765" s="181">
        <f>SUM(C765:D765)</f>
        <v>203</v>
      </c>
      <c r="F765" s="174">
        <v>205</v>
      </c>
      <c r="G765" s="174">
        <v>0</v>
      </c>
      <c r="H765" s="175">
        <f>SUM(F765:G765)</f>
        <v>205</v>
      </c>
      <c r="I765" s="182">
        <v>240</v>
      </c>
      <c r="J765" s="182"/>
      <c r="K765" s="199">
        <f>SUM(I765:J765)</f>
        <v>240</v>
      </c>
    </row>
    <row r="766" spans="1:11" ht="18.75">
      <c r="A766" s="186">
        <v>2</v>
      </c>
      <c r="B766" s="177" t="s">
        <v>798</v>
      </c>
      <c r="C766" s="180">
        <v>6274</v>
      </c>
      <c r="D766" s="180"/>
      <c r="E766" s="181">
        <f>SUM(C766:D766)</f>
        <v>6274</v>
      </c>
      <c r="F766" s="174">
        <v>6830</v>
      </c>
      <c r="G766" s="174">
        <v>0</v>
      </c>
      <c r="H766" s="175">
        <f>SUM(F766:G766)</f>
        <v>6830</v>
      </c>
      <c r="I766" s="182">
        <v>7000.01</v>
      </c>
      <c r="J766" s="182"/>
      <c r="K766" s="199">
        <f>SUM(I766:J766)</f>
        <v>7000.01</v>
      </c>
    </row>
    <row r="767" spans="1:11" ht="18.75">
      <c r="A767" s="186">
        <v>3</v>
      </c>
      <c r="B767" s="177" t="s">
        <v>1568</v>
      </c>
      <c r="C767" s="180"/>
      <c r="D767" s="180"/>
      <c r="E767" s="181"/>
      <c r="F767" s="174"/>
      <c r="G767" s="174"/>
      <c r="H767" s="175"/>
      <c r="I767" s="182">
        <v>0.01</v>
      </c>
      <c r="J767" s="182"/>
      <c r="K767" s="199">
        <f>SUM(I767:J767)</f>
        <v>0.01</v>
      </c>
    </row>
    <row r="768" spans="1:11" ht="18.75">
      <c r="A768" s="186"/>
      <c r="B768" s="179" t="s">
        <v>98</v>
      </c>
      <c r="C768" s="181">
        <f>SUM(C765:C766)</f>
        <v>6477</v>
      </c>
      <c r="D768" s="180"/>
      <c r="E768" s="181">
        <f>SUM(C768:D768)</f>
        <v>6477</v>
      </c>
      <c r="F768" s="178">
        <f>SUM(F765:F766)</f>
        <v>7035</v>
      </c>
      <c r="G768" s="178">
        <f>SUM(G765:G766)</f>
        <v>0</v>
      </c>
      <c r="H768" s="175">
        <f>SUM(H765:H766)</f>
        <v>7035</v>
      </c>
      <c r="I768" s="182">
        <f>SUM(I765:I767)</f>
        <v>7240.02</v>
      </c>
      <c r="J768" s="182"/>
      <c r="K768" s="199">
        <f>SUM(I768:J768)</f>
        <v>7240.02</v>
      </c>
    </row>
    <row r="769" spans="1:11" s="208" customFormat="1" ht="18.75">
      <c r="A769" s="198">
        <v>43</v>
      </c>
      <c r="B769" s="179" t="s">
        <v>799</v>
      </c>
      <c r="C769" s="181"/>
      <c r="D769" s="181"/>
      <c r="E769" s="181"/>
      <c r="F769" s="178"/>
      <c r="G769" s="178"/>
      <c r="H769" s="175"/>
      <c r="I769" s="199"/>
      <c r="J769" s="199"/>
      <c r="K769" s="199"/>
    </row>
    <row r="770" spans="1:11" ht="18.75">
      <c r="A770" s="186">
        <v>1</v>
      </c>
      <c r="B770" s="177" t="s">
        <v>695</v>
      </c>
      <c r="C770" s="180">
        <v>341.17</v>
      </c>
      <c r="D770" s="180"/>
      <c r="E770" s="181">
        <f>SUM(C770:D770)</f>
        <v>341.17</v>
      </c>
      <c r="F770" s="174">
        <v>12500</v>
      </c>
      <c r="G770" s="174">
        <v>0</v>
      </c>
      <c r="H770" s="175">
        <f>SUM(F770:G770)</f>
        <v>12500</v>
      </c>
      <c r="I770" s="182">
        <v>12800</v>
      </c>
      <c r="J770" s="182"/>
      <c r="K770" s="199">
        <f>SUM(I770:J770)</f>
        <v>12800</v>
      </c>
    </row>
    <row r="771" spans="1:11" ht="18.75">
      <c r="A771" s="186"/>
      <c r="B771" s="179" t="s">
        <v>99</v>
      </c>
      <c r="C771" s="181">
        <f>SUM(C770)</f>
        <v>341.17</v>
      </c>
      <c r="D771" s="180"/>
      <c r="E771" s="181">
        <f>SUM(C771:D771)</f>
        <v>341.17</v>
      </c>
      <c r="F771" s="178">
        <f>SUM(F770)</f>
        <v>12500</v>
      </c>
      <c r="G771" s="178">
        <f>SUM(G770)</f>
        <v>0</v>
      </c>
      <c r="H771" s="175">
        <f>SUM(H770)</f>
        <v>12500</v>
      </c>
      <c r="I771" s="182">
        <f>SUM(I770)</f>
        <v>12800</v>
      </c>
      <c r="J771" s="182"/>
      <c r="K771" s="199">
        <f>SUM(I771:J771)</f>
        <v>12800</v>
      </c>
    </row>
    <row r="772" spans="1:11" s="208" customFormat="1" ht="18.75">
      <c r="A772" s="198">
        <v>44</v>
      </c>
      <c r="B772" s="179" t="s">
        <v>800</v>
      </c>
      <c r="C772" s="181"/>
      <c r="D772" s="181"/>
      <c r="E772" s="181"/>
      <c r="F772" s="178"/>
      <c r="G772" s="178"/>
      <c r="H772" s="175"/>
      <c r="I772" s="199"/>
      <c r="J772" s="199"/>
      <c r="K772" s="199"/>
    </row>
    <row r="773" spans="1:11" ht="18.75">
      <c r="A773" s="186">
        <v>1</v>
      </c>
      <c r="B773" s="177" t="s">
        <v>801</v>
      </c>
      <c r="C773" s="180">
        <v>0.01</v>
      </c>
      <c r="D773" s="180"/>
      <c r="E773" s="181">
        <f>SUM(C773:D773)</f>
        <v>0.01</v>
      </c>
      <c r="F773" s="174">
        <v>628</v>
      </c>
      <c r="G773" s="174">
        <v>0</v>
      </c>
      <c r="H773" s="175">
        <f>SUM(F773:G773)</f>
        <v>628</v>
      </c>
      <c r="I773" s="182">
        <v>680.01</v>
      </c>
      <c r="J773" s="182"/>
      <c r="K773" s="199">
        <f>SUM(I773:J773)</f>
        <v>680.01</v>
      </c>
    </row>
    <row r="774" spans="1:11" ht="18.75">
      <c r="A774" s="186"/>
      <c r="B774" s="179" t="s">
        <v>100</v>
      </c>
      <c r="C774" s="181">
        <f>SUM(C773)</f>
        <v>0.01</v>
      </c>
      <c r="D774" s="180"/>
      <c r="E774" s="181">
        <f>SUM(C774:D774)</f>
        <v>0.01</v>
      </c>
      <c r="F774" s="178">
        <f>SUM(F773)</f>
        <v>628</v>
      </c>
      <c r="G774" s="178">
        <f>SUM(G773)</f>
        <v>0</v>
      </c>
      <c r="H774" s="175">
        <f>SUM(H773)</f>
        <v>628</v>
      </c>
      <c r="I774" s="182">
        <f>SUM(I773)</f>
        <v>680.01</v>
      </c>
      <c r="J774" s="182"/>
      <c r="K774" s="199">
        <f>SUM(I774:J774)</f>
        <v>680.01</v>
      </c>
    </row>
    <row r="775" spans="1:11" s="208" customFormat="1" ht="18.75">
      <c r="A775" s="198">
        <v>45</v>
      </c>
      <c r="B775" s="179" t="s">
        <v>802</v>
      </c>
      <c r="C775" s="181"/>
      <c r="D775" s="181"/>
      <c r="E775" s="181"/>
      <c r="F775" s="178"/>
      <c r="G775" s="178"/>
      <c r="H775" s="175"/>
      <c r="I775" s="199"/>
      <c r="J775" s="199"/>
      <c r="K775" s="199"/>
    </row>
    <row r="776" spans="1:11" ht="18.75">
      <c r="A776" s="186">
        <v>1</v>
      </c>
      <c r="B776" s="177" t="s">
        <v>803</v>
      </c>
      <c r="C776" s="180">
        <v>230</v>
      </c>
      <c r="D776" s="180"/>
      <c r="E776" s="181">
        <f>SUM(C776:D776)</f>
        <v>230</v>
      </c>
      <c r="F776" s="174">
        <v>0.01</v>
      </c>
      <c r="G776" s="174">
        <v>0</v>
      </c>
      <c r="H776" s="175">
        <f>SUM(F776:G776)</f>
        <v>0.01</v>
      </c>
      <c r="I776" s="182">
        <v>0.01</v>
      </c>
      <c r="J776" s="182"/>
      <c r="K776" s="199">
        <f>SUM(I776:J776)</f>
        <v>0.01</v>
      </c>
    </row>
    <row r="777" spans="1:11" ht="18.75">
      <c r="A777" s="186"/>
      <c r="B777" s="179" t="s">
        <v>101</v>
      </c>
      <c r="C777" s="181">
        <f>SUM(C776)</f>
        <v>230</v>
      </c>
      <c r="D777" s="180"/>
      <c r="E777" s="181">
        <f>SUM(C777:D777)</f>
        <v>230</v>
      </c>
      <c r="F777" s="178">
        <f>SUM(F776)</f>
        <v>0.01</v>
      </c>
      <c r="G777" s="178">
        <f>SUM(G776)</f>
        <v>0</v>
      </c>
      <c r="H777" s="175">
        <f>SUM(H776)</f>
        <v>0.01</v>
      </c>
      <c r="I777" s="182">
        <f>SUM(I776)</f>
        <v>0.01</v>
      </c>
      <c r="J777" s="182"/>
      <c r="K777" s="199">
        <f>SUM(I777:J777)</f>
        <v>0.01</v>
      </c>
    </row>
    <row r="778" spans="1:11" s="208" customFormat="1" ht="18.75">
      <c r="A778" s="198">
        <v>46</v>
      </c>
      <c r="B778" s="179" t="s">
        <v>804</v>
      </c>
      <c r="C778" s="181"/>
      <c r="D778" s="181"/>
      <c r="E778" s="181"/>
      <c r="F778" s="178"/>
      <c r="G778" s="178"/>
      <c r="H778" s="175"/>
      <c r="I778" s="199"/>
      <c r="J778" s="199"/>
      <c r="K778" s="199"/>
    </row>
    <row r="779" spans="1:11" s="208" customFormat="1" ht="18.75">
      <c r="A779" s="186">
        <v>1</v>
      </c>
      <c r="B779" s="177" t="s">
        <v>695</v>
      </c>
      <c r="C779" s="181"/>
      <c r="D779" s="181"/>
      <c r="E779" s="181"/>
      <c r="F779" s="174">
        <v>0.01</v>
      </c>
      <c r="G779" s="174">
        <v>0</v>
      </c>
      <c r="H779" s="175">
        <f>SUM(F779:G779)</f>
        <v>0.01</v>
      </c>
      <c r="I779" s="182">
        <v>900</v>
      </c>
      <c r="J779" s="199"/>
      <c r="K779" s="199">
        <f>SUM(I779:J779)</f>
        <v>900</v>
      </c>
    </row>
    <row r="780" spans="1:11" ht="18.75">
      <c r="A780" s="186"/>
      <c r="B780" s="179" t="s">
        <v>102</v>
      </c>
      <c r="C780" s="180"/>
      <c r="D780" s="180"/>
      <c r="E780" s="180"/>
      <c r="F780" s="178">
        <f>SUM(F779)</f>
        <v>0.01</v>
      </c>
      <c r="G780" s="178">
        <f>SUM(G779)</f>
        <v>0</v>
      </c>
      <c r="H780" s="175">
        <f>SUM(H779)</f>
        <v>0.01</v>
      </c>
      <c r="I780" s="182">
        <f>SUM(I779)</f>
        <v>900</v>
      </c>
      <c r="J780" s="182"/>
      <c r="K780" s="199">
        <f>SUM(I780:J780)</f>
        <v>900</v>
      </c>
    </row>
    <row r="781" spans="1:11" ht="18.75">
      <c r="A781" s="198">
        <v>47</v>
      </c>
      <c r="B781" s="218" t="s">
        <v>1569</v>
      </c>
      <c r="C781" s="180"/>
      <c r="D781" s="180"/>
      <c r="E781" s="180"/>
      <c r="F781" s="178"/>
      <c r="G781" s="178"/>
      <c r="H781" s="175"/>
      <c r="I781" s="182"/>
      <c r="J781" s="182"/>
      <c r="K781" s="199"/>
    </row>
    <row r="782" spans="1:11" ht="18.75">
      <c r="A782" s="186">
        <v>1</v>
      </c>
      <c r="B782" s="206" t="s">
        <v>1572</v>
      </c>
      <c r="C782" s="180"/>
      <c r="D782" s="180"/>
      <c r="E782" s="180"/>
      <c r="F782" s="178"/>
      <c r="G782" s="178"/>
      <c r="H782" s="175"/>
      <c r="I782" s="182">
        <v>267.11</v>
      </c>
      <c r="J782" s="182"/>
      <c r="K782" s="199">
        <f>SUM(I782:J782)</f>
        <v>267.11</v>
      </c>
    </row>
    <row r="783" spans="1:11" ht="18.75">
      <c r="A783" s="186"/>
      <c r="B783" s="218" t="s">
        <v>1573</v>
      </c>
      <c r="C783" s="180"/>
      <c r="D783" s="180"/>
      <c r="E783" s="180"/>
      <c r="F783" s="178"/>
      <c r="G783" s="178"/>
      <c r="H783" s="175"/>
      <c r="I783" s="182">
        <f>SUM(I782)</f>
        <v>267.11</v>
      </c>
      <c r="J783" s="182"/>
      <c r="K783" s="199">
        <f>SUM(I783:J783)</f>
        <v>267.11</v>
      </c>
    </row>
    <row r="784" spans="1:11" s="208" customFormat="1" ht="18.75">
      <c r="A784" s="198">
        <v>48</v>
      </c>
      <c r="B784" s="218" t="s">
        <v>1570</v>
      </c>
      <c r="C784" s="181"/>
      <c r="D784" s="181"/>
      <c r="E784" s="181"/>
      <c r="F784" s="178"/>
      <c r="G784" s="178"/>
      <c r="H784" s="175"/>
      <c r="I784" s="199"/>
      <c r="J784" s="199"/>
      <c r="K784" s="199"/>
    </row>
    <row r="785" spans="1:11" s="208" customFormat="1" ht="18.75">
      <c r="A785" s="198">
        <v>1</v>
      </c>
      <c r="B785" s="206" t="s">
        <v>1571</v>
      </c>
      <c r="C785" s="181"/>
      <c r="D785" s="181"/>
      <c r="E785" s="181"/>
      <c r="F785" s="174">
        <v>0.03</v>
      </c>
      <c r="G785" s="174">
        <v>0</v>
      </c>
      <c r="H785" s="175">
        <f>SUM(F785:G785)</f>
        <v>0.03</v>
      </c>
      <c r="I785" s="219">
        <v>0.02</v>
      </c>
      <c r="J785" s="199"/>
      <c r="K785" s="199">
        <f>SUM(I785:J785)</f>
        <v>0.02</v>
      </c>
    </row>
    <row r="786" spans="1:11" ht="18.75">
      <c r="A786" s="186"/>
      <c r="B786" s="179" t="s">
        <v>103</v>
      </c>
      <c r="C786" s="180"/>
      <c r="D786" s="180"/>
      <c r="E786" s="180"/>
      <c r="F786" s="178">
        <f>SUM(F785)</f>
        <v>0.03</v>
      </c>
      <c r="G786" s="178">
        <f>SUM(G785)</f>
        <v>0</v>
      </c>
      <c r="H786" s="175">
        <f>SUM(H785)</f>
        <v>0.03</v>
      </c>
      <c r="I786" s="182">
        <f>SUM(I785)</f>
        <v>0.02</v>
      </c>
      <c r="J786" s="182"/>
      <c r="K786" s="199">
        <f>SUM(I786:J786)</f>
        <v>0.02</v>
      </c>
    </row>
    <row r="787" spans="1:11" ht="18.75">
      <c r="A787" s="186"/>
      <c r="B787" s="179" t="s">
        <v>1574</v>
      </c>
      <c r="C787" s="180"/>
      <c r="D787" s="180"/>
      <c r="E787" s="180"/>
      <c r="F787" s="178"/>
      <c r="G787" s="178"/>
      <c r="H787" s="175"/>
      <c r="I787" s="182"/>
      <c r="J787" s="182"/>
      <c r="K787" s="199"/>
    </row>
    <row r="788" spans="1:11" ht="18.75">
      <c r="A788" s="186">
        <v>1</v>
      </c>
      <c r="B788" s="177" t="s">
        <v>1576</v>
      </c>
      <c r="C788" s="180"/>
      <c r="D788" s="180"/>
      <c r="E788" s="180"/>
      <c r="F788" s="178"/>
      <c r="G788" s="178"/>
      <c r="H788" s="175"/>
      <c r="I788" s="182">
        <v>8984.01</v>
      </c>
      <c r="J788" s="182"/>
      <c r="K788" s="199">
        <f>SUM(I788:J788)</f>
        <v>8984.01</v>
      </c>
    </row>
    <row r="789" spans="1:11" ht="18.75">
      <c r="A789" s="186">
        <v>2</v>
      </c>
      <c r="B789" s="177" t="s">
        <v>1577</v>
      </c>
      <c r="C789" s="180"/>
      <c r="D789" s="180"/>
      <c r="E789" s="180"/>
      <c r="F789" s="178"/>
      <c r="G789" s="178"/>
      <c r="H789" s="175"/>
      <c r="I789" s="182">
        <v>534</v>
      </c>
      <c r="J789" s="182"/>
      <c r="K789" s="199">
        <f>SUM(I789:J789)</f>
        <v>534</v>
      </c>
    </row>
    <row r="790" spans="1:11" ht="18.75">
      <c r="A790" s="186"/>
      <c r="B790" s="179" t="s">
        <v>1575</v>
      </c>
      <c r="C790" s="180"/>
      <c r="D790" s="180"/>
      <c r="E790" s="180"/>
      <c r="F790" s="178"/>
      <c r="G790" s="178"/>
      <c r="H790" s="175"/>
      <c r="I790" s="182">
        <f>SUM(I788:I789)</f>
        <v>9518.01</v>
      </c>
      <c r="J790" s="182"/>
      <c r="K790" s="199">
        <f>SUM(I790:J790)</f>
        <v>9518.01</v>
      </c>
    </row>
    <row r="791" spans="1:11" s="208" customFormat="1" ht="18.75">
      <c r="A791" s="198">
        <v>49</v>
      </c>
      <c r="B791" s="179" t="s">
        <v>590</v>
      </c>
      <c r="C791" s="181"/>
      <c r="D791" s="181"/>
      <c r="E791" s="181"/>
      <c r="F791" s="178"/>
      <c r="G791" s="178"/>
      <c r="H791" s="175"/>
      <c r="I791" s="199"/>
      <c r="J791" s="199"/>
      <c r="K791" s="199"/>
    </row>
    <row r="792" spans="1:11" s="208" customFormat="1" ht="18.75">
      <c r="A792" s="186">
        <v>1</v>
      </c>
      <c r="B792" s="177" t="s">
        <v>805</v>
      </c>
      <c r="C792" s="181"/>
      <c r="D792" s="181"/>
      <c r="E792" s="181"/>
      <c r="F792" s="174">
        <v>0.01</v>
      </c>
      <c r="G792" s="174">
        <v>0</v>
      </c>
      <c r="H792" s="175">
        <f>SUM(F792:G792)</f>
        <v>0.01</v>
      </c>
      <c r="I792" s="182">
        <v>0.01</v>
      </c>
      <c r="J792" s="199"/>
      <c r="K792" s="199">
        <f t="shared" ref="K792:K801" si="115">SUM(I792:J792)</f>
        <v>0.01</v>
      </c>
    </row>
    <row r="793" spans="1:11" ht="18.75">
      <c r="A793" s="186">
        <v>2</v>
      </c>
      <c r="B793" s="177" t="s">
        <v>806</v>
      </c>
      <c r="C793" s="180">
        <v>71.13</v>
      </c>
      <c r="D793" s="180"/>
      <c r="E793" s="181">
        <f t="shared" ref="E793:E801" si="116">SUM(C793:D793)</f>
        <v>71.13</v>
      </c>
      <c r="F793" s="174">
        <v>66.36</v>
      </c>
      <c r="G793" s="174">
        <v>0</v>
      </c>
      <c r="H793" s="175">
        <f t="shared" ref="H793:H800" si="117">SUM(F793:G793)</f>
        <v>66.36</v>
      </c>
      <c r="I793" s="182">
        <v>139.75</v>
      </c>
      <c r="J793" s="182"/>
      <c r="K793" s="199">
        <f t="shared" si="115"/>
        <v>139.75</v>
      </c>
    </row>
    <row r="794" spans="1:11" ht="18.75">
      <c r="A794" s="186">
        <v>3</v>
      </c>
      <c r="B794" s="177" t="s">
        <v>807</v>
      </c>
      <c r="C794" s="180">
        <v>182.09</v>
      </c>
      <c r="D794" s="180"/>
      <c r="E794" s="181">
        <f t="shared" si="116"/>
        <v>182.09</v>
      </c>
      <c r="F794" s="174">
        <v>196.25</v>
      </c>
      <c r="G794" s="174">
        <v>0</v>
      </c>
      <c r="H794" s="175">
        <f t="shared" si="117"/>
        <v>196.25</v>
      </c>
      <c r="I794" s="182">
        <v>451.26</v>
      </c>
      <c r="J794" s="182"/>
      <c r="K794" s="199">
        <f t="shared" si="115"/>
        <v>451.26</v>
      </c>
    </row>
    <row r="795" spans="1:11" ht="18.75">
      <c r="A795" s="186">
        <v>4</v>
      </c>
      <c r="B795" s="177" t="s">
        <v>808</v>
      </c>
      <c r="C795" s="180">
        <v>1</v>
      </c>
      <c r="D795" s="180"/>
      <c r="E795" s="181">
        <f t="shared" si="116"/>
        <v>1</v>
      </c>
      <c r="F795" s="174">
        <v>1</v>
      </c>
      <c r="G795" s="174">
        <v>0</v>
      </c>
      <c r="H795" s="175">
        <f t="shared" si="117"/>
        <v>1</v>
      </c>
      <c r="I795" s="182">
        <v>1</v>
      </c>
      <c r="J795" s="182"/>
      <c r="K795" s="199">
        <f t="shared" si="115"/>
        <v>1</v>
      </c>
    </row>
    <row r="796" spans="1:11" s="208" customFormat="1" ht="18.75">
      <c r="A796" s="186">
        <v>5</v>
      </c>
      <c r="B796" s="177" t="s">
        <v>809</v>
      </c>
      <c r="C796" s="180">
        <v>180</v>
      </c>
      <c r="D796" s="180"/>
      <c r="E796" s="181">
        <f t="shared" si="116"/>
        <v>180</v>
      </c>
      <c r="F796" s="174">
        <v>153</v>
      </c>
      <c r="G796" s="174">
        <v>0</v>
      </c>
      <c r="H796" s="175">
        <f t="shared" si="117"/>
        <v>153</v>
      </c>
      <c r="I796" s="182">
        <v>153</v>
      </c>
      <c r="J796" s="199"/>
      <c r="K796" s="199">
        <f t="shared" si="115"/>
        <v>153</v>
      </c>
    </row>
    <row r="797" spans="1:11" ht="18.75">
      <c r="A797" s="186">
        <v>6</v>
      </c>
      <c r="B797" s="177" t="s">
        <v>810</v>
      </c>
      <c r="C797" s="180">
        <v>102.09</v>
      </c>
      <c r="D797" s="180"/>
      <c r="E797" s="181">
        <f t="shared" si="116"/>
        <v>102.09</v>
      </c>
      <c r="F797" s="174">
        <v>129.22999999999999</v>
      </c>
      <c r="G797" s="174">
        <v>0</v>
      </c>
      <c r="H797" s="175">
        <f t="shared" si="117"/>
        <v>129.22999999999999</v>
      </c>
      <c r="I797" s="182">
        <v>260.24</v>
      </c>
      <c r="J797" s="182"/>
      <c r="K797" s="199">
        <f t="shared" si="115"/>
        <v>260.24</v>
      </c>
    </row>
    <row r="798" spans="1:11" ht="18.75">
      <c r="A798" s="186">
        <v>7</v>
      </c>
      <c r="B798" s="177" t="s">
        <v>811</v>
      </c>
      <c r="C798" s="180">
        <v>515.91</v>
      </c>
      <c r="D798" s="180"/>
      <c r="E798" s="181">
        <f t="shared" si="116"/>
        <v>515.91</v>
      </c>
      <c r="F798" s="174">
        <v>400.01</v>
      </c>
      <c r="G798" s="174">
        <v>0</v>
      </c>
      <c r="H798" s="175">
        <f t="shared" si="117"/>
        <v>400.01</v>
      </c>
      <c r="I798" s="182">
        <v>800.35</v>
      </c>
      <c r="J798" s="182"/>
      <c r="K798" s="199">
        <f t="shared" si="115"/>
        <v>800.35</v>
      </c>
    </row>
    <row r="799" spans="1:11" s="208" customFormat="1" ht="18.75">
      <c r="A799" s="186">
        <v>8</v>
      </c>
      <c r="B799" s="177" t="s">
        <v>812</v>
      </c>
      <c r="C799" s="180">
        <v>0.5</v>
      </c>
      <c r="D799" s="180"/>
      <c r="E799" s="181">
        <f t="shared" si="116"/>
        <v>0.5</v>
      </c>
      <c r="F799" s="174">
        <v>0.5</v>
      </c>
      <c r="G799" s="174">
        <v>0</v>
      </c>
      <c r="H799" s="175">
        <f t="shared" si="117"/>
        <v>0.5</v>
      </c>
      <c r="I799" s="182">
        <v>0.5</v>
      </c>
      <c r="J799" s="199"/>
      <c r="K799" s="199">
        <f t="shared" si="115"/>
        <v>0.5</v>
      </c>
    </row>
    <row r="800" spans="1:11" ht="18.75">
      <c r="A800" s="186">
        <v>9</v>
      </c>
      <c r="B800" s="177" t="s">
        <v>813</v>
      </c>
      <c r="C800" s="180">
        <v>9575.5499999999993</v>
      </c>
      <c r="D800" s="180"/>
      <c r="E800" s="181">
        <f t="shared" si="116"/>
        <v>9575.5499999999993</v>
      </c>
      <c r="F800" s="174">
        <v>11355.55</v>
      </c>
      <c r="G800" s="174">
        <v>0</v>
      </c>
      <c r="H800" s="175">
        <f t="shared" si="117"/>
        <v>11355.55</v>
      </c>
      <c r="I800" s="182">
        <v>14235.5</v>
      </c>
      <c r="J800" s="182"/>
      <c r="K800" s="199">
        <f t="shared" si="115"/>
        <v>14235.5</v>
      </c>
    </row>
    <row r="801" spans="1:11" ht="18.75">
      <c r="A801" s="186"/>
      <c r="B801" s="179" t="s">
        <v>56</v>
      </c>
      <c r="C801" s="181">
        <f>SUM(C793:C800)</f>
        <v>10628.269999999999</v>
      </c>
      <c r="D801" s="180"/>
      <c r="E801" s="181">
        <f t="shared" si="116"/>
        <v>10628.269999999999</v>
      </c>
      <c r="F801" s="178">
        <f>SUM(F792:F800)</f>
        <v>12301.91</v>
      </c>
      <c r="G801" s="178">
        <f>SUM(G792:G800)</f>
        <v>0</v>
      </c>
      <c r="H801" s="175">
        <f>SUM(H792:H800)</f>
        <v>12301.91</v>
      </c>
      <c r="I801" s="182">
        <f>SUM(I792:I800)</f>
        <v>16041.61</v>
      </c>
      <c r="J801" s="182"/>
      <c r="K801" s="199">
        <f t="shared" si="115"/>
        <v>16041.61</v>
      </c>
    </row>
    <row r="802" spans="1:11" s="208" customFormat="1" ht="18.75">
      <c r="A802" s="198">
        <v>50</v>
      </c>
      <c r="B802" s="179" t="s">
        <v>814</v>
      </c>
      <c r="C802" s="181"/>
      <c r="D802" s="181"/>
      <c r="E802" s="181"/>
      <c r="F802" s="178"/>
      <c r="G802" s="178"/>
      <c r="H802" s="175"/>
      <c r="I802" s="199"/>
      <c r="J802" s="199"/>
      <c r="K802" s="199"/>
    </row>
    <row r="803" spans="1:11" ht="18.75">
      <c r="A803" s="186">
        <v>1</v>
      </c>
      <c r="B803" s="177" t="s">
        <v>815</v>
      </c>
      <c r="C803" s="180">
        <v>500.01</v>
      </c>
      <c r="D803" s="180"/>
      <c r="E803" s="181">
        <f>SUM(C803:D803)</f>
        <v>500.01</v>
      </c>
      <c r="F803" s="174">
        <v>760</v>
      </c>
      <c r="G803" s="174">
        <v>0</v>
      </c>
      <c r="H803" s="175">
        <f>SUM(F803:G803)</f>
        <v>760</v>
      </c>
      <c r="I803" s="182">
        <v>977</v>
      </c>
      <c r="J803" s="182"/>
      <c r="K803" s="199">
        <f>SUM(I803:J803)</f>
        <v>977</v>
      </c>
    </row>
    <row r="804" spans="1:11" ht="18.75">
      <c r="A804" s="186"/>
      <c r="B804" s="179" t="s">
        <v>104</v>
      </c>
      <c r="C804" s="181">
        <f>SUM(C803)</f>
        <v>500.01</v>
      </c>
      <c r="D804" s="180"/>
      <c r="E804" s="181">
        <f>SUM(C804:D804)</f>
        <v>500.01</v>
      </c>
      <c r="F804" s="178">
        <f>SUM(F803)</f>
        <v>760</v>
      </c>
      <c r="G804" s="178">
        <f>SUM(G803)</f>
        <v>0</v>
      </c>
      <c r="H804" s="175">
        <f>SUM(H803)</f>
        <v>760</v>
      </c>
      <c r="I804" s="182">
        <f>SUM(I803)</f>
        <v>977</v>
      </c>
      <c r="J804" s="182"/>
      <c r="K804" s="199">
        <f>SUM(I804:J804)</f>
        <v>977</v>
      </c>
    </row>
    <row r="805" spans="1:11" s="208" customFormat="1" ht="18.75">
      <c r="A805" s="198">
        <v>51</v>
      </c>
      <c r="B805" s="179" t="s">
        <v>816</v>
      </c>
      <c r="C805" s="181"/>
      <c r="D805" s="181"/>
      <c r="E805" s="181"/>
      <c r="F805" s="178"/>
      <c r="G805" s="178"/>
      <c r="H805" s="175"/>
      <c r="I805" s="199"/>
      <c r="J805" s="199"/>
      <c r="K805" s="199"/>
    </row>
    <row r="806" spans="1:11" ht="18.75">
      <c r="A806" s="186">
        <v>1</v>
      </c>
      <c r="B806" s="177" t="s">
        <v>817</v>
      </c>
      <c r="C806" s="180">
        <v>0.03</v>
      </c>
      <c r="D806" s="180"/>
      <c r="E806" s="181">
        <f>SUM(C806:D806)</f>
        <v>0.03</v>
      </c>
      <c r="F806" s="174">
        <v>800</v>
      </c>
      <c r="G806" s="174">
        <v>1200</v>
      </c>
      <c r="H806" s="175">
        <f>SUM(F806:G806)</f>
        <v>2000</v>
      </c>
      <c r="I806" s="182">
        <v>0</v>
      </c>
      <c r="J806" s="182">
        <v>0.01</v>
      </c>
      <c r="K806" s="199">
        <f t="shared" ref="K806:K811" si="118">SUM(I806:J806)</f>
        <v>0.01</v>
      </c>
    </row>
    <row r="807" spans="1:11" ht="18.75">
      <c r="A807" s="186">
        <v>2</v>
      </c>
      <c r="B807" s="177" t="s">
        <v>818</v>
      </c>
      <c r="C807" s="180">
        <v>33.01</v>
      </c>
      <c r="D807" s="180"/>
      <c r="E807" s="181">
        <f>SUM(C807:D807)</f>
        <v>33.01</v>
      </c>
      <c r="F807" s="174">
        <v>0.03</v>
      </c>
      <c r="G807" s="174">
        <v>0</v>
      </c>
      <c r="H807" s="175">
        <f>SUM(F807:G807)</f>
        <v>0.03</v>
      </c>
      <c r="I807" s="182">
        <v>0.03</v>
      </c>
      <c r="J807" s="182"/>
      <c r="K807" s="199">
        <f t="shared" si="118"/>
        <v>0.03</v>
      </c>
    </row>
    <row r="808" spans="1:11" s="208" customFormat="1" ht="18.75">
      <c r="A808" s="186">
        <v>3</v>
      </c>
      <c r="B808" s="177" t="s">
        <v>819</v>
      </c>
      <c r="C808" s="180">
        <v>201.47</v>
      </c>
      <c r="D808" s="180"/>
      <c r="E808" s="181">
        <f>SUM(C808:D808)</f>
        <v>201.47</v>
      </c>
      <c r="F808" s="174">
        <v>29.03</v>
      </c>
      <c r="G808" s="174">
        <v>0</v>
      </c>
      <c r="H808" s="175">
        <f>SUM(F808:G808)</f>
        <v>29.03</v>
      </c>
      <c r="I808" s="182">
        <v>29.03</v>
      </c>
      <c r="J808" s="199"/>
      <c r="K808" s="199">
        <f t="shared" si="118"/>
        <v>29.03</v>
      </c>
    </row>
    <row r="809" spans="1:11" ht="18.75">
      <c r="A809" s="186">
        <v>4</v>
      </c>
      <c r="B809" s="177" t="s">
        <v>820</v>
      </c>
      <c r="C809" s="181"/>
      <c r="D809" s="180"/>
      <c r="E809" s="181"/>
      <c r="F809" s="174">
        <v>294.56</v>
      </c>
      <c r="G809" s="174">
        <v>0</v>
      </c>
      <c r="H809" s="175">
        <f>SUM(F809:G809)</f>
        <v>294.56</v>
      </c>
      <c r="I809" s="182">
        <v>252.53</v>
      </c>
      <c r="J809" s="182"/>
      <c r="K809" s="199">
        <f t="shared" si="118"/>
        <v>252.53</v>
      </c>
    </row>
    <row r="810" spans="1:11" ht="18.75">
      <c r="A810" s="186">
        <v>5</v>
      </c>
      <c r="B810" s="177" t="s">
        <v>821</v>
      </c>
      <c r="C810" s="180"/>
      <c r="D810" s="180"/>
      <c r="E810" s="180"/>
      <c r="F810" s="174">
        <v>0</v>
      </c>
      <c r="G810" s="174">
        <v>0.03</v>
      </c>
      <c r="H810" s="175">
        <f>SUM(F810:G810)</f>
        <v>0.03</v>
      </c>
      <c r="I810" s="182"/>
      <c r="J810" s="182">
        <v>0.03</v>
      </c>
      <c r="K810" s="199">
        <f t="shared" si="118"/>
        <v>0.03</v>
      </c>
    </row>
    <row r="811" spans="1:11" s="208" customFormat="1" ht="18.75">
      <c r="A811" s="198"/>
      <c r="B811" s="179" t="s">
        <v>105</v>
      </c>
      <c r="C811" s="181">
        <f t="shared" ref="C811:J811" si="119">SUM(C806:C810)</f>
        <v>234.51</v>
      </c>
      <c r="D811" s="181">
        <f t="shared" si="119"/>
        <v>0</v>
      </c>
      <c r="E811" s="181">
        <f t="shared" si="119"/>
        <v>234.51</v>
      </c>
      <c r="F811" s="178">
        <f t="shared" si="119"/>
        <v>1123.6199999999999</v>
      </c>
      <c r="G811" s="178">
        <f t="shared" si="119"/>
        <v>1200.03</v>
      </c>
      <c r="H811" s="175">
        <f t="shared" si="119"/>
        <v>2323.65</v>
      </c>
      <c r="I811" s="199">
        <f t="shared" si="119"/>
        <v>281.59000000000003</v>
      </c>
      <c r="J811" s="199">
        <f t="shared" si="119"/>
        <v>0.04</v>
      </c>
      <c r="K811" s="199">
        <f t="shared" si="118"/>
        <v>281.63000000000005</v>
      </c>
    </row>
    <row r="812" spans="1:11" s="208" customFormat="1" ht="18.75">
      <c r="A812" s="198">
        <v>52</v>
      </c>
      <c r="B812" s="179" t="s">
        <v>623</v>
      </c>
      <c r="C812" s="181"/>
      <c r="D812" s="181"/>
      <c r="E812" s="181"/>
      <c r="F812" s="178"/>
      <c r="G812" s="178"/>
      <c r="H812" s="175"/>
      <c r="I812" s="199"/>
      <c r="J812" s="199"/>
      <c r="K812" s="199"/>
    </row>
    <row r="813" spans="1:11" ht="18.75">
      <c r="A813" s="186">
        <v>1</v>
      </c>
      <c r="B813" s="177" t="s">
        <v>822</v>
      </c>
      <c r="C813" s="180">
        <v>110</v>
      </c>
      <c r="D813" s="180"/>
      <c r="E813" s="181">
        <f t="shared" ref="E813:E827" si="120">SUM(C813:D813)</f>
        <v>110</v>
      </c>
      <c r="F813" s="174">
        <v>110</v>
      </c>
      <c r="G813" s="174">
        <v>0</v>
      </c>
      <c r="H813" s="175">
        <f>SUM(F813:G813)</f>
        <v>110</v>
      </c>
      <c r="I813" s="182">
        <v>60</v>
      </c>
      <c r="J813" s="182"/>
      <c r="K813" s="199">
        <f t="shared" ref="K813:K842" si="121">SUM(I813:J813)</f>
        <v>60</v>
      </c>
    </row>
    <row r="814" spans="1:11" ht="18.75">
      <c r="A814" s="186">
        <v>2</v>
      </c>
      <c r="B814" s="177" t="s">
        <v>1579</v>
      </c>
      <c r="C814" s="180"/>
      <c r="D814" s="180"/>
      <c r="E814" s="181"/>
      <c r="F814" s="174"/>
      <c r="G814" s="174"/>
      <c r="H814" s="175"/>
      <c r="I814" s="182">
        <v>0.01</v>
      </c>
      <c r="J814" s="182">
        <v>0.01</v>
      </c>
      <c r="K814" s="199">
        <f t="shared" si="121"/>
        <v>0.02</v>
      </c>
    </row>
    <row r="815" spans="1:11" ht="18.75">
      <c r="A815" s="186">
        <v>3</v>
      </c>
      <c r="B815" s="177" t="s">
        <v>823</v>
      </c>
      <c r="C815" s="180">
        <v>8500</v>
      </c>
      <c r="D815" s="180">
        <v>20000</v>
      </c>
      <c r="E815" s="181">
        <f t="shared" si="120"/>
        <v>28500</v>
      </c>
      <c r="F815" s="174">
        <v>8500</v>
      </c>
      <c r="G815" s="174">
        <v>22000</v>
      </c>
      <c r="H815" s="175">
        <f t="shared" ref="H815:H842" si="122">SUM(F815:G815)</f>
        <v>30500</v>
      </c>
      <c r="I815" s="182">
        <v>7625</v>
      </c>
      <c r="J815" s="182">
        <v>22875</v>
      </c>
      <c r="K815" s="199">
        <f t="shared" si="121"/>
        <v>30500</v>
      </c>
    </row>
    <row r="816" spans="1:11" ht="18.75">
      <c r="A816" s="186">
        <v>4</v>
      </c>
      <c r="B816" s="177" t="s">
        <v>1580</v>
      </c>
      <c r="C816" s="180"/>
      <c r="D816" s="180"/>
      <c r="E816" s="181"/>
      <c r="F816" s="174"/>
      <c r="G816" s="174"/>
      <c r="H816" s="175"/>
      <c r="I816" s="182">
        <v>0.01</v>
      </c>
      <c r="J816" s="182">
        <v>0.01</v>
      </c>
      <c r="K816" s="199">
        <f t="shared" si="121"/>
        <v>0.02</v>
      </c>
    </row>
    <row r="817" spans="1:11" ht="18.75">
      <c r="A817" s="186">
        <v>5</v>
      </c>
      <c r="B817" s="177" t="s">
        <v>1581</v>
      </c>
      <c r="C817" s="180"/>
      <c r="D817" s="180"/>
      <c r="E817" s="181"/>
      <c r="F817" s="174"/>
      <c r="G817" s="174"/>
      <c r="H817" s="175"/>
      <c r="I817" s="182">
        <v>0.01</v>
      </c>
      <c r="J817" s="182">
        <v>0.01</v>
      </c>
      <c r="K817" s="199">
        <f t="shared" si="121"/>
        <v>0.02</v>
      </c>
    </row>
    <row r="818" spans="1:11" ht="18.75">
      <c r="A818" s="186">
        <v>6</v>
      </c>
      <c r="B818" s="177" t="s">
        <v>824</v>
      </c>
      <c r="C818" s="180">
        <v>71</v>
      </c>
      <c r="D818" s="180"/>
      <c r="E818" s="181">
        <f t="shared" si="120"/>
        <v>71</v>
      </c>
      <c r="F818" s="174">
        <v>71</v>
      </c>
      <c r="G818" s="174">
        <v>0</v>
      </c>
      <c r="H818" s="175">
        <f t="shared" si="122"/>
        <v>71</v>
      </c>
      <c r="I818" s="182">
        <v>78</v>
      </c>
      <c r="J818" s="182"/>
      <c r="K818" s="199">
        <f t="shared" si="121"/>
        <v>78</v>
      </c>
    </row>
    <row r="819" spans="1:11" ht="18.75">
      <c r="A819" s="186">
        <v>7</v>
      </c>
      <c r="B819" s="177" t="s">
        <v>1582</v>
      </c>
      <c r="C819" s="180"/>
      <c r="D819" s="180"/>
      <c r="E819" s="181"/>
      <c r="F819" s="174"/>
      <c r="G819" s="174"/>
      <c r="H819" s="175"/>
      <c r="I819" s="182">
        <v>0.01</v>
      </c>
      <c r="J819" s="182">
        <v>0.01</v>
      </c>
      <c r="K819" s="199">
        <f t="shared" si="121"/>
        <v>0.02</v>
      </c>
    </row>
    <row r="820" spans="1:11" ht="18.75">
      <c r="A820" s="186">
        <v>8</v>
      </c>
      <c r="B820" s="177" t="s">
        <v>825</v>
      </c>
      <c r="C820" s="180">
        <v>24732</v>
      </c>
      <c r="D820" s="180">
        <v>20000</v>
      </c>
      <c r="E820" s="181">
        <f t="shared" si="120"/>
        <v>44732</v>
      </c>
      <c r="F820" s="174">
        <v>24732</v>
      </c>
      <c r="G820" s="174">
        <v>22000</v>
      </c>
      <c r="H820" s="175">
        <f t="shared" si="122"/>
        <v>46732</v>
      </c>
      <c r="I820" s="182">
        <v>20000</v>
      </c>
      <c r="J820" s="182">
        <v>30000</v>
      </c>
      <c r="K820" s="199">
        <f t="shared" si="121"/>
        <v>50000</v>
      </c>
    </row>
    <row r="821" spans="1:11" ht="18.75">
      <c r="A821" s="186">
        <v>9</v>
      </c>
      <c r="B821" s="177" t="s">
        <v>1583</v>
      </c>
      <c r="C821" s="180"/>
      <c r="D821" s="180"/>
      <c r="E821" s="181"/>
      <c r="F821" s="174"/>
      <c r="G821" s="174"/>
      <c r="H821" s="175"/>
      <c r="I821" s="182">
        <v>0.03</v>
      </c>
      <c r="J821" s="182">
        <v>0.03</v>
      </c>
      <c r="K821" s="199">
        <f t="shared" si="121"/>
        <v>0.06</v>
      </c>
    </row>
    <row r="822" spans="1:11" ht="18.75">
      <c r="A822" s="186">
        <v>10</v>
      </c>
      <c r="B822" s="177" t="s">
        <v>1584</v>
      </c>
      <c r="C822" s="180"/>
      <c r="D822" s="180"/>
      <c r="E822" s="181"/>
      <c r="F822" s="174"/>
      <c r="G822" s="174"/>
      <c r="H822" s="175"/>
      <c r="I822" s="182">
        <v>0.01</v>
      </c>
      <c r="J822" s="182">
        <v>0.01</v>
      </c>
      <c r="K822" s="199">
        <f t="shared" si="121"/>
        <v>0.02</v>
      </c>
    </row>
    <row r="823" spans="1:11" ht="18.75">
      <c r="A823" s="186">
        <v>11</v>
      </c>
      <c r="B823" s="177" t="s">
        <v>826</v>
      </c>
      <c r="C823" s="180">
        <v>9605</v>
      </c>
      <c r="D823" s="180"/>
      <c r="E823" s="181">
        <f t="shared" si="120"/>
        <v>9605</v>
      </c>
      <c r="F823" s="174">
        <v>11500</v>
      </c>
      <c r="G823" s="174">
        <v>0</v>
      </c>
      <c r="H823" s="175">
        <f t="shared" si="122"/>
        <v>11500</v>
      </c>
      <c r="I823" s="182">
        <v>14200</v>
      </c>
      <c r="J823" s="182"/>
      <c r="K823" s="199">
        <f t="shared" si="121"/>
        <v>14200</v>
      </c>
    </row>
    <row r="824" spans="1:11" ht="18.75">
      <c r="A824" s="186">
        <v>12</v>
      </c>
      <c r="B824" s="177" t="s">
        <v>1585</v>
      </c>
      <c r="C824" s="180"/>
      <c r="D824" s="180"/>
      <c r="E824" s="181"/>
      <c r="F824" s="174"/>
      <c r="G824" s="174"/>
      <c r="H824" s="175"/>
      <c r="I824" s="182">
        <v>0.01</v>
      </c>
      <c r="J824" s="182">
        <v>0.01</v>
      </c>
      <c r="K824" s="199">
        <f t="shared" si="121"/>
        <v>0.02</v>
      </c>
    </row>
    <row r="825" spans="1:11" ht="18.75">
      <c r="A825" s="186">
        <v>13</v>
      </c>
      <c r="B825" s="177" t="s">
        <v>1586</v>
      </c>
      <c r="C825" s="180"/>
      <c r="D825" s="180"/>
      <c r="E825" s="181"/>
      <c r="F825" s="174"/>
      <c r="G825" s="174"/>
      <c r="H825" s="175"/>
      <c r="I825" s="182">
        <v>660</v>
      </c>
      <c r="J825" s="182"/>
      <c r="K825" s="199">
        <f t="shared" si="121"/>
        <v>660</v>
      </c>
    </row>
    <row r="826" spans="1:11" ht="18.75">
      <c r="A826" s="186">
        <v>14</v>
      </c>
      <c r="B826" s="177" t="s">
        <v>827</v>
      </c>
      <c r="C826" s="180">
        <v>5</v>
      </c>
      <c r="D826" s="180"/>
      <c r="E826" s="181">
        <f t="shared" si="120"/>
        <v>5</v>
      </c>
      <c r="F826" s="174">
        <v>0.01</v>
      </c>
      <c r="G826" s="174">
        <v>0</v>
      </c>
      <c r="H826" s="175">
        <f t="shared" si="122"/>
        <v>0.01</v>
      </c>
      <c r="I826" s="182">
        <v>0.01</v>
      </c>
      <c r="J826" s="182"/>
      <c r="K826" s="199">
        <f t="shared" si="121"/>
        <v>0.01</v>
      </c>
    </row>
    <row r="827" spans="1:11" ht="18.75">
      <c r="A827" s="186">
        <v>15</v>
      </c>
      <c r="B827" s="177" t="s">
        <v>1587</v>
      </c>
      <c r="C827" s="180">
        <v>3203.05</v>
      </c>
      <c r="D827" s="180"/>
      <c r="E827" s="181">
        <f t="shared" si="120"/>
        <v>3203.05</v>
      </c>
      <c r="F827" s="174">
        <v>3506.05</v>
      </c>
      <c r="G827" s="174">
        <v>0</v>
      </c>
      <c r="H827" s="175">
        <f t="shared" si="122"/>
        <v>3506.05</v>
      </c>
      <c r="I827" s="182">
        <v>0.01</v>
      </c>
      <c r="J827" s="182">
        <v>0.01</v>
      </c>
      <c r="K827" s="199">
        <f t="shared" si="121"/>
        <v>0.02</v>
      </c>
    </row>
    <row r="828" spans="1:11" ht="18.75">
      <c r="A828" s="186">
        <v>16</v>
      </c>
      <c r="B828" s="177" t="s">
        <v>1588</v>
      </c>
      <c r="C828" s="180"/>
      <c r="D828" s="180"/>
      <c r="E828" s="180"/>
      <c r="F828" s="174">
        <v>0.01</v>
      </c>
      <c r="G828" s="174">
        <v>0</v>
      </c>
      <c r="H828" s="175">
        <f t="shared" si="122"/>
        <v>0.01</v>
      </c>
      <c r="I828" s="182">
        <v>4234.0600000000004</v>
      </c>
      <c r="J828" s="182"/>
      <c r="K828" s="199">
        <f t="shared" si="121"/>
        <v>4234.0600000000004</v>
      </c>
    </row>
    <row r="829" spans="1:11" ht="18.75">
      <c r="A829" s="186">
        <v>17</v>
      </c>
      <c r="B829" s="177" t="s">
        <v>1589</v>
      </c>
      <c r="C829" s="180">
        <v>100.01</v>
      </c>
      <c r="D829" s="180"/>
      <c r="E829" s="181">
        <f>SUM(C829:D829)</f>
        <v>100.01</v>
      </c>
      <c r="F829" s="174">
        <v>115</v>
      </c>
      <c r="G829" s="174">
        <v>0</v>
      </c>
      <c r="H829" s="175">
        <f t="shared" si="122"/>
        <v>115</v>
      </c>
      <c r="I829" s="182">
        <v>0.01</v>
      </c>
      <c r="J829" s="182"/>
      <c r="K829" s="199">
        <f t="shared" si="121"/>
        <v>0.01</v>
      </c>
    </row>
    <row r="830" spans="1:11" s="208" customFormat="1" ht="18.75">
      <c r="A830" s="186">
        <v>18</v>
      </c>
      <c r="B830" s="177" t="s">
        <v>1590</v>
      </c>
      <c r="C830" s="180">
        <v>10697.02</v>
      </c>
      <c r="D830" s="180"/>
      <c r="E830" s="181">
        <f>SUM(C830:D830)</f>
        <v>10697.02</v>
      </c>
      <c r="F830" s="174">
        <v>11872.13</v>
      </c>
      <c r="G830" s="174">
        <v>0</v>
      </c>
      <c r="H830" s="175">
        <f t="shared" si="122"/>
        <v>11872.13</v>
      </c>
      <c r="I830" s="219">
        <v>180</v>
      </c>
      <c r="J830" s="220"/>
      <c r="K830" s="220">
        <f t="shared" si="121"/>
        <v>180</v>
      </c>
    </row>
    <row r="831" spans="1:11" ht="18.75">
      <c r="A831" s="186">
        <v>19</v>
      </c>
      <c r="B831" s="177" t="s">
        <v>828</v>
      </c>
      <c r="C831" s="180"/>
      <c r="D831" s="180"/>
      <c r="E831" s="180"/>
      <c r="F831" s="174">
        <v>0.01</v>
      </c>
      <c r="G831" s="174">
        <v>0</v>
      </c>
      <c r="H831" s="175">
        <f t="shared" si="122"/>
        <v>0.01</v>
      </c>
      <c r="I831" s="182">
        <v>12505.2</v>
      </c>
      <c r="J831" s="182"/>
      <c r="K831" s="199">
        <f t="shared" si="121"/>
        <v>12505.2</v>
      </c>
    </row>
    <row r="832" spans="1:11" ht="18.75">
      <c r="A832" s="186">
        <v>20</v>
      </c>
      <c r="B832" s="177" t="s">
        <v>830</v>
      </c>
      <c r="C832" s="180">
        <v>435.51</v>
      </c>
      <c r="D832" s="180"/>
      <c r="E832" s="181">
        <f t="shared" ref="E832:E842" si="123">SUM(C832:D832)</f>
        <v>435.51</v>
      </c>
      <c r="F832" s="174">
        <v>582.5</v>
      </c>
      <c r="G832" s="174">
        <v>0</v>
      </c>
      <c r="H832" s="175">
        <f t="shared" si="122"/>
        <v>582.5</v>
      </c>
      <c r="I832" s="182">
        <v>0.01</v>
      </c>
      <c r="J832" s="182"/>
      <c r="K832" s="199">
        <f t="shared" si="121"/>
        <v>0.01</v>
      </c>
    </row>
    <row r="833" spans="1:11" s="208" customFormat="1" ht="18.75">
      <c r="A833" s="186">
        <v>21</v>
      </c>
      <c r="B833" s="177" t="s">
        <v>829</v>
      </c>
      <c r="C833" s="180">
        <v>6</v>
      </c>
      <c r="D833" s="180">
        <v>6</v>
      </c>
      <c r="E833" s="181">
        <f t="shared" si="123"/>
        <v>12</v>
      </c>
      <c r="F833" s="174">
        <v>6</v>
      </c>
      <c r="G833" s="174">
        <v>3.1</v>
      </c>
      <c r="H833" s="175">
        <f t="shared" si="122"/>
        <v>9.1</v>
      </c>
      <c r="I833" s="182">
        <v>720.61</v>
      </c>
      <c r="J833" s="199"/>
      <c r="K833" s="199">
        <f t="shared" si="121"/>
        <v>720.61</v>
      </c>
    </row>
    <row r="834" spans="1:11" ht="18.75">
      <c r="A834" s="186">
        <v>22</v>
      </c>
      <c r="B834" s="177" t="s">
        <v>831</v>
      </c>
      <c r="C834" s="180">
        <v>1425</v>
      </c>
      <c r="D834" s="180">
        <v>50.02</v>
      </c>
      <c r="E834" s="181">
        <f t="shared" si="123"/>
        <v>1475.02</v>
      </c>
      <c r="F834" s="174">
        <v>902.58</v>
      </c>
      <c r="G834" s="174">
        <v>2.52</v>
      </c>
      <c r="H834" s="175">
        <f t="shared" si="122"/>
        <v>905.1</v>
      </c>
      <c r="I834" s="182">
        <v>6</v>
      </c>
      <c r="J834" s="182">
        <v>6</v>
      </c>
      <c r="K834" s="199">
        <f t="shared" si="121"/>
        <v>12</v>
      </c>
    </row>
    <row r="835" spans="1:11" ht="18.75">
      <c r="A835" s="186">
        <v>23</v>
      </c>
      <c r="B835" s="177" t="s">
        <v>832</v>
      </c>
      <c r="C835" s="180">
        <v>300.01</v>
      </c>
      <c r="D835" s="180">
        <v>0.02</v>
      </c>
      <c r="E835" s="181">
        <f t="shared" si="123"/>
        <v>300.02999999999997</v>
      </c>
      <c r="F835" s="174">
        <v>138.46</v>
      </c>
      <c r="G835" s="174">
        <v>0.02</v>
      </c>
      <c r="H835" s="175">
        <f t="shared" si="122"/>
        <v>138.48000000000002</v>
      </c>
      <c r="I835" s="182">
        <v>480.01</v>
      </c>
      <c r="J835" s="182">
        <v>0.03</v>
      </c>
      <c r="K835" s="199">
        <f t="shared" si="121"/>
        <v>480.03999999999996</v>
      </c>
    </row>
    <row r="836" spans="1:11" ht="18.75">
      <c r="A836" s="186">
        <v>24</v>
      </c>
      <c r="B836" s="177" t="s">
        <v>833</v>
      </c>
      <c r="C836" s="180">
        <v>15.5</v>
      </c>
      <c r="D836" s="180"/>
      <c r="E836" s="181">
        <f t="shared" si="123"/>
        <v>15.5</v>
      </c>
      <c r="F836" s="174">
        <v>15.5</v>
      </c>
      <c r="G836" s="174">
        <v>0</v>
      </c>
      <c r="H836" s="175">
        <f t="shared" si="122"/>
        <v>15.5</v>
      </c>
      <c r="I836" s="182">
        <v>55.01</v>
      </c>
      <c r="J836" s="182">
        <v>0.02</v>
      </c>
      <c r="K836" s="199">
        <f t="shared" si="121"/>
        <v>55.03</v>
      </c>
    </row>
    <row r="837" spans="1:11" ht="18.75">
      <c r="A837" s="186">
        <v>25</v>
      </c>
      <c r="B837" s="177" t="s">
        <v>834</v>
      </c>
      <c r="C837" s="180">
        <v>115566</v>
      </c>
      <c r="D837" s="180"/>
      <c r="E837" s="181">
        <f t="shared" si="123"/>
        <v>115566</v>
      </c>
      <c r="F837" s="174">
        <v>162000</v>
      </c>
      <c r="G837" s="174">
        <v>0</v>
      </c>
      <c r="H837" s="175">
        <f t="shared" si="122"/>
        <v>162000</v>
      </c>
      <c r="I837" s="182">
        <v>175400</v>
      </c>
      <c r="J837" s="182"/>
      <c r="K837" s="199">
        <f t="shared" si="121"/>
        <v>175400</v>
      </c>
    </row>
    <row r="838" spans="1:11" ht="18.75">
      <c r="A838" s="186">
        <v>26</v>
      </c>
      <c r="B838" s="177" t="s">
        <v>835</v>
      </c>
      <c r="C838" s="180">
        <v>80</v>
      </c>
      <c r="D838" s="180"/>
      <c r="E838" s="181">
        <f t="shared" si="123"/>
        <v>80</v>
      </c>
      <c r="F838" s="174">
        <v>40</v>
      </c>
      <c r="G838" s="174">
        <v>0</v>
      </c>
      <c r="H838" s="175">
        <f t="shared" si="122"/>
        <v>40</v>
      </c>
      <c r="I838" s="182">
        <v>15</v>
      </c>
      <c r="J838" s="182"/>
      <c r="K838" s="199">
        <f t="shared" si="121"/>
        <v>15</v>
      </c>
    </row>
    <row r="839" spans="1:11" ht="18.75">
      <c r="A839" s="186">
        <v>27</v>
      </c>
      <c r="B839" s="177" t="s">
        <v>836</v>
      </c>
      <c r="C839" s="180">
        <v>25</v>
      </c>
      <c r="D839" s="180"/>
      <c r="E839" s="181">
        <f t="shared" si="123"/>
        <v>25</v>
      </c>
      <c r="F839" s="174">
        <v>25</v>
      </c>
      <c r="G839" s="174">
        <v>0</v>
      </c>
      <c r="H839" s="175">
        <f t="shared" si="122"/>
        <v>25</v>
      </c>
      <c r="I839" s="182">
        <v>13</v>
      </c>
      <c r="J839" s="182"/>
      <c r="K839" s="199">
        <f t="shared" si="121"/>
        <v>13</v>
      </c>
    </row>
    <row r="840" spans="1:11" s="208" customFormat="1" ht="18.75">
      <c r="A840" s="186">
        <v>28</v>
      </c>
      <c r="B840" s="177" t="s">
        <v>837</v>
      </c>
      <c r="C840" s="180">
        <v>266.68</v>
      </c>
      <c r="D840" s="180"/>
      <c r="E840" s="181">
        <f t="shared" si="123"/>
        <v>266.68</v>
      </c>
      <c r="F840" s="174">
        <v>300</v>
      </c>
      <c r="G840" s="174">
        <v>0</v>
      </c>
      <c r="H840" s="175">
        <f t="shared" si="122"/>
        <v>300</v>
      </c>
      <c r="I840" s="182">
        <v>121</v>
      </c>
      <c r="J840" s="199"/>
      <c r="K840" s="199">
        <f t="shared" si="121"/>
        <v>121</v>
      </c>
    </row>
    <row r="841" spans="1:11" ht="18.75">
      <c r="A841" s="186">
        <v>29</v>
      </c>
      <c r="B841" s="177" t="s">
        <v>838</v>
      </c>
      <c r="C841" s="180">
        <v>25</v>
      </c>
      <c r="D841" s="180"/>
      <c r="E841" s="181">
        <f t="shared" si="123"/>
        <v>25</v>
      </c>
      <c r="F841" s="174">
        <v>40</v>
      </c>
      <c r="G841" s="174">
        <v>0</v>
      </c>
      <c r="H841" s="175">
        <f t="shared" si="122"/>
        <v>40</v>
      </c>
      <c r="I841" s="182">
        <v>40</v>
      </c>
      <c r="J841" s="182"/>
      <c r="K841" s="199">
        <f t="shared" si="121"/>
        <v>40</v>
      </c>
    </row>
    <row r="842" spans="1:11" ht="18.75">
      <c r="A842" s="186">
        <v>30</v>
      </c>
      <c r="B842" s="177" t="s">
        <v>1591</v>
      </c>
      <c r="C842" s="180">
        <v>150</v>
      </c>
      <c r="D842" s="180"/>
      <c r="E842" s="181">
        <f t="shared" si="123"/>
        <v>150</v>
      </c>
      <c r="F842" s="174">
        <v>160</v>
      </c>
      <c r="G842" s="174">
        <v>0</v>
      </c>
      <c r="H842" s="175">
        <f t="shared" si="122"/>
        <v>160</v>
      </c>
      <c r="I842" s="182">
        <v>180</v>
      </c>
      <c r="J842" s="182"/>
      <c r="K842" s="199">
        <f t="shared" si="121"/>
        <v>180</v>
      </c>
    </row>
    <row r="843" spans="1:11" ht="18.75">
      <c r="A843" s="186"/>
      <c r="B843" s="179" t="s">
        <v>15</v>
      </c>
      <c r="C843" s="181">
        <f t="shared" ref="C843:G843" si="124">SUM(C813:C842)</f>
        <v>175317.78</v>
      </c>
      <c r="D843" s="181">
        <f t="shared" si="124"/>
        <v>40056.039999999994</v>
      </c>
      <c r="E843" s="181">
        <f t="shared" si="124"/>
        <v>215373.82</v>
      </c>
      <c r="F843" s="181">
        <f t="shared" si="124"/>
        <v>224616.25</v>
      </c>
      <c r="G843" s="181">
        <f t="shared" si="124"/>
        <v>44005.639999999992</v>
      </c>
      <c r="H843" s="207">
        <f>SUM(H813:H842)</f>
        <v>268621.89</v>
      </c>
      <c r="I843" s="207">
        <f>SUM(I813:I842)</f>
        <v>236573.02000000002</v>
      </c>
      <c r="J843" s="207">
        <f t="shared" ref="J843:K843" si="125">SUM(J813:J842)</f>
        <v>52881.149999999994</v>
      </c>
      <c r="K843" s="207">
        <f t="shared" si="125"/>
        <v>289454.17</v>
      </c>
    </row>
    <row r="844" spans="1:11" ht="18.75">
      <c r="A844" s="198">
        <v>53</v>
      </c>
      <c r="B844" s="179" t="s">
        <v>1592</v>
      </c>
      <c r="C844" s="181"/>
      <c r="D844" s="181"/>
      <c r="E844" s="181"/>
      <c r="F844" s="181"/>
      <c r="G844" s="181"/>
      <c r="H844" s="207"/>
      <c r="I844" s="207"/>
      <c r="J844" s="207"/>
      <c r="K844" s="207"/>
    </row>
    <row r="845" spans="1:11" ht="18.75">
      <c r="A845" s="186">
        <v>1</v>
      </c>
      <c r="B845" s="177" t="s">
        <v>1593</v>
      </c>
      <c r="C845" s="181"/>
      <c r="D845" s="181"/>
      <c r="E845" s="181"/>
      <c r="F845" s="181"/>
      <c r="G845" s="181"/>
      <c r="H845" s="207"/>
      <c r="I845" s="221">
        <v>15000.06</v>
      </c>
      <c r="J845" s="207"/>
      <c r="K845" s="207">
        <f>SUM(I845:J845)</f>
        <v>15000.06</v>
      </c>
    </row>
    <row r="846" spans="1:11" ht="18.75">
      <c r="A846" s="186">
        <v>2</v>
      </c>
      <c r="B846" s="177" t="s">
        <v>1594</v>
      </c>
      <c r="C846" s="181"/>
      <c r="D846" s="181"/>
      <c r="E846" s="181"/>
      <c r="F846" s="181"/>
      <c r="G846" s="181"/>
      <c r="H846" s="207"/>
      <c r="I846" s="221">
        <v>0.09</v>
      </c>
      <c r="J846" s="207"/>
      <c r="K846" s="207">
        <f>SUM(I846:J846)</f>
        <v>0.09</v>
      </c>
    </row>
    <row r="847" spans="1:11" ht="18.75">
      <c r="A847" s="186">
        <v>3</v>
      </c>
      <c r="B847" s="177" t="s">
        <v>1595</v>
      </c>
      <c r="C847" s="181"/>
      <c r="D847" s="181"/>
      <c r="E847" s="181"/>
      <c r="F847" s="181"/>
      <c r="G847" s="181"/>
      <c r="H847" s="207"/>
      <c r="I847" s="221">
        <v>4355</v>
      </c>
      <c r="J847" s="207"/>
      <c r="K847" s="207">
        <f>SUM(I847:J847)</f>
        <v>4355</v>
      </c>
    </row>
    <row r="848" spans="1:11" ht="18.75">
      <c r="A848" s="186"/>
      <c r="B848" s="179" t="s">
        <v>1596</v>
      </c>
      <c r="C848" s="181"/>
      <c r="D848" s="181"/>
      <c r="E848" s="181"/>
      <c r="F848" s="181"/>
      <c r="G848" s="181"/>
      <c r="H848" s="207"/>
      <c r="I848" s="207">
        <f>SUM(I845:I847)</f>
        <v>19355.150000000001</v>
      </c>
      <c r="J848" s="207"/>
      <c r="K848" s="207">
        <f>SUM(I848:J848)</f>
        <v>19355.150000000001</v>
      </c>
    </row>
    <row r="849" spans="1:11" s="208" customFormat="1" ht="18.75">
      <c r="A849" s="198">
        <v>53</v>
      </c>
      <c r="B849" s="179" t="s">
        <v>839</v>
      </c>
      <c r="C849" s="181"/>
      <c r="D849" s="181"/>
      <c r="E849" s="181"/>
      <c r="F849" s="178"/>
      <c r="G849" s="178"/>
      <c r="H849" s="175"/>
      <c r="I849" s="199"/>
      <c r="J849" s="199"/>
      <c r="K849" s="199"/>
    </row>
    <row r="850" spans="1:11" ht="18.75">
      <c r="A850" s="186">
        <v>1</v>
      </c>
      <c r="B850" s="177" t="s">
        <v>840</v>
      </c>
      <c r="C850" s="180">
        <v>650.58000000000004</v>
      </c>
      <c r="D850" s="180"/>
      <c r="E850" s="181">
        <f>SUM(C850:D850)</f>
        <v>650.58000000000004</v>
      </c>
      <c r="F850" s="174">
        <v>663.33</v>
      </c>
      <c r="G850" s="174">
        <v>1237696.28</v>
      </c>
      <c r="H850" s="175">
        <f>SUM(F850:G850)</f>
        <v>1238359.6100000001</v>
      </c>
      <c r="I850" s="182">
        <v>507</v>
      </c>
      <c r="J850" s="182"/>
      <c r="K850" s="199">
        <f>SUM(I850:J850)</f>
        <v>507</v>
      </c>
    </row>
    <row r="851" spans="1:11" ht="18.75">
      <c r="A851" s="186">
        <v>2</v>
      </c>
      <c r="B851" s="177" t="s">
        <v>842</v>
      </c>
      <c r="C851" s="180">
        <v>584.84</v>
      </c>
      <c r="D851" s="180"/>
      <c r="E851" s="181">
        <f>SUM(C851:D851)</f>
        <v>584.84</v>
      </c>
      <c r="F851" s="174">
        <v>6117</v>
      </c>
      <c r="G851" s="174">
        <v>0</v>
      </c>
      <c r="H851" s="175">
        <f>SUM(F851:G851)</f>
        <v>6117</v>
      </c>
      <c r="I851" s="182">
        <v>5185</v>
      </c>
      <c r="J851" s="182"/>
      <c r="K851" s="199">
        <f>SUM(I851:J851)</f>
        <v>5185</v>
      </c>
    </row>
    <row r="852" spans="1:11" ht="18.75">
      <c r="A852" s="186">
        <v>3</v>
      </c>
      <c r="B852" s="177" t="s">
        <v>841</v>
      </c>
      <c r="C852" s="180">
        <v>5844</v>
      </c>
      <c r="D852" s="180"/>
      <c r="E852" s="181">
        <f>SUM(C852:D852)</f>
        <v>5844</v>
      </c>
      <c r="F852" s="174">
        <v>5844</v>
      </c>
      <c r="G852" s="174">
        <v>0</v>
      </c>
      <c r="H852" s="175">
        <f>SUM(F852:G852)</f>
        <v>5844</v>
      </c>
      <c r="I852" s="182">
        <v>5844</v>
      </c>
      <c r="J852" s="182"/>
      <c r="K852" s="199">
        <f>SUM(I852:J852)</f>
        <v>5844</v>
      </c>
    </row>
    <row r="853" spans="1:11" ht="18.75">
      <c r="A853" s="186"/>
      <c r="B853" s="179" t="s">
        <v>106</v>
      </c>
      <c r="C853" s="181">
        <f>SUM(C850:C852)</f>
        <v>7079.42</v>
      </c>
      <c r="D853" s="180"/>
      <c r="E853" s="181">
        <f>SUM(C853:D853)</f>
        <v>7079.42</v>
      </c>
      <c r="F853" s="178">
        <v>12624.33</v>
      </c>
      <c r="G853" s="178">
        <v>0</v>
      </c>
      <c r="H853" s="175">
        <f>SUM(F853:G853)</f>
        <v>12624.33</v>
      </c>
      <c r="I853" s="199">
        <f>SUM(I850:I852)</f>
        <v>11536</v>
      </c>
      <c r="J853" s="182"/>
      <c r="K853" s="199">
        <f>SUM(I853:J853)</f>
        <v>11536</v>
      </c>
    </row>
    <row r="854" spans="1:11" s="208" customFormat="1" ht="18.75">
      <c r="A854" s="198">
        <v>54</v>
      </c>
      <c r="B854" s="179" t="s">
        <v>845</v>
      </c>
      <c r="C854" s="181"/>
      <c r="D854" s="181"/>
      <c r="E854" s="181"/>
      <c r="F854" s="178"/>
      <c r="G854" s="178"/>
      <c r="H854" s="175"/>
      <c r="I854" s="199"/>
      <c r="J854" s="199"/>
      <c r="K854" s="199"/>
    </row>
    <row r="855" spans="1:11" ht="18.75">
      <c r="A855" s="186">
        <v>1</v>
      </c>
      <c r="B855" s="177" t="s">
        <v>843</v>
      </c>
      <c r="C855" s="180">
        <v>2900</v>
      </c>
      <c r="D855" s="180"/>
      <c r="E855" s="181">
        <f>SUM(C855:D855)</f>
        <v>2900</v>
      </c>
      <c r="F855" s="174">
        <v>1675</v>
      </c>
      <c r="G855" s="174">
        <v>0</v>
      </c>
      <c r="H855" s="175">
        <f>SUM(F855:G855)</f>
        <v>1675</v>
      </c>
      <c r="I855" s="182">
        <v>7742</v>
      </c>
      <c r="J855" s="182"/>
      <c r="K855" s="199">
        <f>SUM(I855:J855)</f>
        <v>7742</v>
      </c>
    </row>
    <row r="856" spans="1:11" ht="18.75">
      <c r="A856" s="186"/>
      <c r="B856" s="179" t="s">
        <v>844</v>
      </c>
      <c r="C856" s="181">
        <f t="shared" ref="C856:H856" si="126">SUM(C855)</f>
        <v>2900</v>
      </c>
      <c r="D856" s="181">
        <f t="shared" si="126"/>
        <v>0</v>
      </c>
      <c r="E856" s="181">
        <f t="shared" si="126"/>
        <v>2900</v>
      </c>
      <c r="F856" s="181">
        <f t="shared" si="126"/>
        <v>1675</v>
      </c>
      <c r="G856" s="181">
        <f t="shared" si="126"/>
        <v>0</v>
      </c>
      <c r="H856" s="207">
        <f t="shared" si="126"/>
        <v>1675</v>
      </c>
      <c r="I856" s="182">
        <f>SUM(I855)</f>
        <v>7742</v>
      </c>
      <c r="J856" s="182"/>
      <c r="K856" s="199">
        <f>SUM(I856:J856)</f>
        <v>7742</v>
      </c>
    </row>
    <row r="857" spans="1:11" s="211" customFormat="1" ht="56.25">
      <c r="A857" s="186"/>
      <c r="B857" s="222" t="s">
        <v>107</v>
      </c>
      <c r="C857" s="204">
        <f t="shared" ref="C857:G857" si="127">C856+C853+C843+C811+C804+C801+C786+C780+C777+C774+C771+C768+C763+C760+C757+C753+C705+C701+C697+C692+C689+C686+C681+C678+C675+C659+C656+C653+C649+C646+C630+C626+C615+C612+C609+C606+C603+C597+C594+C590+C585+C581+C563+C560+C557+C544+C540+C536+C528+C524+C520+C516+C512</f>
        <v>1928506.4000000001</v>
      </c>
      <c r="D857" s="204">
        <f t="shared" si="127"/>
        <v>456485.1</v>
      </c>
      <c r="E857" s="204">
        <f t="shared" si="127"/>
        <v>2384991.4999999986</v>
      </c>
      <c r="F857" s="204">
        <f>F856+F853+F843+F811+F804+F801+F786+F780+F777+F774+F771+F768+F763+F760+F757+F753+F705+F701+F697+F692+F689+F686+F681+F678+F675+F659+F656+F653+F649+F646+F630+F626+F615+F612+F609+F606+F603+F597+F594+F590+F585+F581+F563+F560+F557+F544+F540+F536+F528+F524+F520+F516+F512</f>
        <v>2412895.1899999981</v>
      </c>
      <c r="G857" s="204">
        <f t="shared" si="127"/>
        <v>483619.45</v>
      </c>
      <c r="H857" s="205">
        <f>H856+H853+H843+H811+H804+H801+H786+H780+H777+H774+H771+H768+H763+H760+H757+H753+H705+H701+H697+H692+H689+H686+H681+H678+H675+H659+H656+H653+H649+H646+H630+H626+H615+H612+H609+H606+H603+H597+H594+H590+H585+H581+H563+H560+H557+H544+H540+H536+H528+H524+H520+H516+H512</f>
        <v>2896514.6399999978</v>
      </c>
      <c r="I857" s="205">
        <f>I856+I853+I843+I811+I804+I801+I786+I780+I777+I774+I771+I768+I763+I760+I757+I753+I705+I701+I697+I692+I689+I686+I681+I678+I675+I659+I656+I653+I649+I646+I630+I626+I615+I612+I609+I606+I603+I597+I594+I590+I585+I581+I563+I560+I557+I544+I540+I536+I528+I524+I520+I516+I512+I848+I790+I532+I783</f>
        <v>2796901.2899999986</v>
      </c>
      <c r="J857" s="205">
        <f t="shared" ref="J857:K857" si="128">J856+J853+J843+J811+J804+J801+J786+J780+J777+J774+J771+J768+J763+J760+J757+J753+J705+J701+J697+J692+J689+J686+J681+J678+J675+J659+J656+J653+J649+J646+J630+J626+J615+J612+J609+J606+J603+J597+J594+J590+J585+J581+J563+J560+J557+J544+J540+J536+J528+J524+J520+J516+J512+J848+J790+J532+J783</f>
        <v>518112.07</v>
      </c>
      <c r="K857" s="205">
        <f t="shared" si="128"/>
        <v>3315013.3599999985</v>
      </c>
    </row>
    <row r="858" spans="1:11" ht="18.75">
      <c r="A858" s="186"/>
      <c r="B858" s="177"/>
      <c r="C858" s="180"/>
      <c r="D858" s="180"/>
      <c r="E858" s="180"/>
      <c r="F858" s="180"/>
      <c r="G858" s="180"/>
      <c r="H858" s="207"/>
      <c r="I858" s="182"/>
      <c r="J858" s="182"/>
      <c r="K858" s="199"/>
    </row>
    <row r="859" spans="1:11" s="211" customFormat="1" ht="18.75">
      <c r="A859" s="198">
        <v>5</v>
      </c>
      <c r="B859" s="179" t="s">
        <v>846</v>
      </c>
      <c r="C859" s="180"/>
      <c r="D859" s="180"/>
      <c r="E859" s="180"/>
      <c r="F859" s="180"/>
      <c r="G859" s="180"/>
      <c r="H859" s="207"/>
      <c r="I859" s="182"/>
      <c r="J859" s="182"/>
      <c r="K859" s="199"/>
    </row>
    <row r="860" spans="1:11" ht="18.75">
      <c r="A860" s="198">
        <v>1</v>
      </c>
      <c r="B860" s="179" t="s">
        <v>1597</v>
      </c>
      <c r="C860" s="180"/>
      <c r="D860" s="180"/>
      <c r="E860" s="180"/>
      <c r="F860" s="180"/>
      <c r="G860" s="180"/>
      <c r="H860" s="207"/>
      <c r="I860" s="182"/>
      <c r="J860" s="182">
        <v>2500</v>
      </c>
      <c r="K860" s="199">
        <f>SUM(I860:J860)</f>
        <v>2500</v>
      </c>
    </row>
    <row r="861" spans="1:11" ht="18.75">
      <c r="A861" s="186">
        <v>1</v>
      </c>
      <c r="B861" s="177" t="s">
        <v>1598</v>
      </c>
      <c r="C861" s="180"/>
      <c r="D861" s="180"/>
      <c r="E861" s="180"/>
      <c r="F861" s="180"/>
      <c r="G861" s="180"/>
      <c r="H861" s="221"/>
      <c r="I861" s="182">
        <v>240</v>
      </c>
      <c r="J861" s="182">
        <v>360</v>
      </c>
      <c r="K861" s="199">
        <f>SUM(I861:J861)</f>
        <v>600</v>
      </c>
    </row>
    <row r="862" spans="1:11" ht="18.75">
      <c r="A862" s="186">
        <v>2</v>
      </c>
      <c r="B862" s="177" t="s">
        <v>1599</v>
      </c>
      <c r="C862" s="180"/>
      <c r="D862" s="180"/>
      <c r="E862" s="180"/>
      <c r="F862" s="180"/>
      <c r="G862" s="180"/>
      <c r="H862" s="221"/>
      <c r="I862" s="199">
        <f>SUM(I860:I861)</f>
        <v>240</v>
      </c>
      <c r="J862" s="199">
        <f>SUM(J860:J861)</f>
        <v>2860</v>
      </c>
      <c r="K862" s="199">
        <f>SUM(I862:J862)</f>
        <v>3100</v>
      </c>
    </row>
    <row r="863" spans="1:11" ht="18.75">
      <c r="A863" s="186"/>
      <c r="B863" s="179" t="s">
        <v>1600</v>
      </c>
      <c r="C863" s="180"/>
      <c r="D863" s="180"/>
      <c r="E863" s="180"/>
      <c r="F863" s="180"/>
      <c r="G863" s="180"/>
      <c r="H863" s="221"/>
      <c r="I863" s="182"/>
      <c r="J863" s="182"/>
      <c r="K863" s="199"/>
    </row>
    <row r="864" spans="1:11" s="208" customFormat="1" ht="18.75">
      <c r="A864" s="198">
        <v>2</v>
      </c>
      <c r="B864" s="179" t="s">
        <v>847</v>
      </c>
      <c r="C864" s="181"/>
      <c r="D864" s="181"/>
      <c r="E864" s="181"/>
      <c r="F864" s="181"/>
      <c r="G864" s="181"/>
      <c r="H864" s="207"/>
      <c r="I864" s="199"/>
      <c r="J864" s="199"/>
      <c r="K864" s="199"/>
    </row>
    <row r="865" spans="1:11" ht="18.75">
      <c r="A865" s="186">
        <v>1</v>
      </c>
      <c r="B865" s="177" t="s">
        <v>848</v>
      </c>
      <c r="C865" s="180">
        <v>950</v>
      </c>
      <c r="D865" s="180"/>
      <c r="E865" s="180">
        <f>SUM(C865:D865)</f>
        <v>950</v>
      </c>
      <c r="F865" s="174">
        <v>950</v>
      </c>
      <c r="G865" s="174">
        <v>0</v>
      </c>
      <c r="H865" s="175">
        <f>SUM(F865:G865)</f>
        <v>950</v>
      </c>
      <c r="I865" s="182">
        <v>1300</v>
      </c>
      <c r="J865" s="182"/>
      <c r="K865" s="199">
        <f>SUM(I865:J865)</f>
        <v>1300</v>
      </c>
    </row>
    <row r="866" spans="1:11" s="208" customFormat="1" ht="18.75">
      <c r="A866" s="198"/>
      <c r="B866" s="179" t="s">
        <v>108</v>
      </c>
      <c r="C866" s="181">
        <f>SUM(C865)</f>
        <v>950</v>
      </c>
      <c r="D866" s="181"/>
      <c r="E866" s="181">
        <f>SUM(C866:D866)</f>
        <v>950</v>
      </c>
      <c r="F866" s="178">
        <v>950</v>
      </c>
      <c r="G866" s="178">
        <v>0</v>
      </c>
      <c r="H866" s="175">
        <f>SUM(F866:G866)</f>
        <v>950</v>
      </c>
      <c r="I866" s="199">
        <f>SUM(I865)</f>
        <v>1300</v>
      </c>
      <c r="J866" s="199"/>
      <c r="K866" s="199">
        <f>SUM(I866:J866)</f>
        <v>1300</v>
      </c>
    </row>
    <row r="867" spans="1:11" s="208" customFormat="1" ht="18.75">
      <c r="A867" s="198">
        <v>3</v>
      </c>
      <c r="B867" s="179" t="s">
        <v>537</v>
      </c>
      <c r="C867" s="181"/>
      <c r="D867" s="181"/>
      <c r="E867" s="181"/>
      <c r="F867" s="178"/>
      <c r="G867" s="178"/>
      <c r="H867" s="175"/>
      <c r="I867" s="199"/>
      <c r="J867" s="199"/>
      <c r="K867" s="199"/>
    </row>
    <row r="868" spans="1:11" ht="18.75">
      <c r="A868" s="186">
        <v>1</v>
      </c>
      <c r="B868" s="177" t="s">
        <v>2102</v>
      </c>
      <c r="C868" s="180">
        <v>20000</v>
      </c>
      <c r="D868" s="180"/>
      <c r="E868" s="181">
        <f>SUM(C868:D868)</f>
        <v>20000</v>
      </c>
      <c r="F868" s="174">
        <v>15000</v>
      </c>
      <c r="G868" s="174">
        <v>0</v>
      </c>
      <c r="H868" s="175">
        <f>SUM(F868:G868)</f>
        <v>15000</v>
      </c>
      <c r="I868" s="182">
        <v>25500</v>
      </c>
      <c r="J868" s="182"/>
      <c r="K868" s="199">
        <f>SUM(I868:J868)</f>
        <v>25500</v>
      </c>
    </row>
    <row r="869" spans="1:11" s="208" customFormat="1" ht="18.75">
      <c r="A869" s="198"/>
      <c r="B869" s="179" t="s">
        <v>44</v>
      </c>
      <c r="C869" s="181">
        <f>SUM(C868)</f>
        <v>20000</v>
      </c>
      <c r="D869" s="181"/>
      <c r="E869" s="181">
        <f>SUM(C869:D869)</f>
        <v>20000</v>
      </c>
      <c r="F869" s="178">
        <v>15000</v>
      </c>
      <c r="G869" s="178">
        <v>0</v>
      </c>
      <c r="H869" s="175">
        <f>SUM(F869:G869)</f>
        <v>15000</v>
      </c>
      <c r="I869" s="199">
        <f>SUM(I868)</f>
        <v>25500</v>
      </c>
      <c r="J869" s="199"/>
      <c r="K869" s="199">
        <f>SUM(I869:J869)</f>
        <v>25500</v>
      </c>
    </row>
    <row r="870" spans="1:11" s="208" customFormat="1" ht="18.75">
      <c r="A870" s="198">
        <v>4</v>
      </c>
      <c r="B870" s="179" t="s">
        <v>849</v>
      </c>
      <c r="C870" s="181"/>
      <c r="D870" s="181"/>
      <c r="E870" s="181"/>
      <c r="F870" s="178"/>
      <c r="G870" s="178"/>
      <c r="H870" s="175"/>
      <c r="I870" s="199"/>
      <c r="J870" s="199"/>
      <c r="K870" s="199"/>
    </row>
    <row r="871" spans="1:11" ht="18.75">
      <c r="A871" s="186">
        <v>1</v>
      </c>
      <c r="B871" s="177" t="s">
        <v>850</v>
      </c>
      <c r="C871" s="180"/>
      <c r="D871" s="180"/>
      <c r="E871" s="180"/>
      <c r="F871" s="174">
        <v>26</v>
      </c>
      <c r="G871" s="174">
        <v>39</v>
      </c>
      <c r="H871" s="175">
        <f>SUM(F871:G871)</f>
        <v>65</v>
      </c>
      <c r="I871" s="182">
        <v>0.01</v>
      </c>
      <c r="J871" s="182">
        <v>0.01</v>
      </c>
      <c r="K871" s="199">
        <f>SUM(I871:J871)</f>
        <v>0.02</v>
      </c>
    </row>
    <row r="872" spans="1:11" ht="18.75">
      <c r="A872" s="186"/>
      <c r="B872" s="179" t="s">
        <v>109</v>
      </c>
      <c r="C872" s="181"/>
      <c r="D872" s="181"/>
      <c r="E872" s="181"/>
      <c r="F872" s="178">
        <v>26</v>
      </c>
      <c r="G872" s="178">
        <v>39</v>
      </c>
      <c r="H872" s="175">
        <f>SUM(F872:G872)</f>
        <v>65</v>
      </c>
      <c r="I872" s="182">
        <f>SUM(I871)</f>
        <v>0.01</v>
      </c>
      <c r="J872" s="182">
        <f>SUM(J871)</f>
        <v>0.01</v>
      </c>
      <c r="K872" s="199">
        <f>SUM(I872:J872)</f>
        <v>0.02</v>
      </c>
    </row>
    <row r="873" spans="1:11" s="208" customFormat="1" ht="18.75">
      <c r="A873" s="198">
        <v>5</v>
      </c>
      <c r="B873" s="179" t="s">
        <v>851</v>
      </c>
      <c r="C873" s="181"/>
      <c r="D873" s="181"/>
      <c r="E873" s="181"/>
      <c r="F873" s="178"/>
      <c r="G873" s="178"/>
      <c r="H873" s="175"/>
      <c r="I873" s="199"/>
      <c r="J873" s="199"/>
      <c r="K873" s="199"/>
    </row>
    <row r="874" spans="1:11" ht="18.75">
      <c r="A874" s="186">
        <v>1</v>
      </c>
      <c r="B874" s="177" t="s">
        <v>412</v>
      </c>
      <c r="C874" s="180">
        <v>7065.08</v>
      </c>
      <c r="D874" s="180"/>
      <c r="E874" s="181">
        <f t="shared" ref="E874:E893" si="129">SUM(C874:D874)</f>
        <v>7065.08</v>
      </c>
      <c r="F874" s="174">
        <v>7090.07</v>
      </c>
      <c r="G874" s="174">
        <v>0</v>
      </c>
      <c r="H874" s="175">
        <f>SUM(F874:G874)</f>
        <v>7090.07</v>
      </c>
      <c r="I874" s="182">
        <v>28138.03</v>
      </c>
      <c r="J874" s="182"/>
      <c r="K874" s="199">
        <f t="shared" ref="K874:K889" si="130">SUM(I874:J874)</f>
        <v>28138.03</v>
      </c>
    </row>
    <row r="875" spans="1:11" ht="18.75">
      <c r="A875" s="186">
        <v>2</v>
      </c>
      <c r="B875" s="177" t="s">
        <v>852</v>
      </c>
      <c r="C875" s="180">
        <v>14</v>
      </c>
      <c r="D875" s="180">
        <v>22.68</v>
      </c>
      <c r="E875" s="181">
        <f t="shared" si="129"/>
        <v>36.68</v>
      </c>
      <c r="F875" s="174">
        <v>14</v>
      </c>
      <c r="G875" s="174">
        <v>22.68</v>
      </c>
      <c r="H875" s="175">
        <f t="shared" ref="H875:H893" si="131">SUM(F875:G875)</f>
        <v>36.68</v>
      </c>
      <c r="I875" s="182">
        <v>13.91</v>
      </c>
      <c r="J875" s="182">
        <v>22.54</v>
      </c>
      <c r="K875" s="199">
        <f t="shared" si="130"/>
        <v>36.450000000000003</v>
      </c>
    </row>
    <row r="876" spans="1:11" ht="18.75">
      <c r="A876" s="186">
        <v>3</v>
      </c>
      <c r="B876" s="177" t="s">
        <v>853</v>
      </c>
      <c r="C876" s="180">
        <v>67</v>
      </c>
      <c r="D876" s="180"/>
      <c r="E876" s="181">
        <f t="shared" si="129"/>
        <v>67</v>
      </c>
      <c r="F876" s="174">
        <v>50</v>
      </c>
      <c r="G876" s="174">
        <v>0</v>
      </c>
      <c r="H876" s="175">
        <f t="shared" si="131"/>
        <v>50</v>
      </c>
      <c r="I876" s="182">
        <v>180</v>
      </c>
      <c r="J876" s="182">
        <v>270</v>
      </c>
      <c r="K876" s="199">
        <f t="shared" si="130"/>
        <v>450</v>
      </c>
    </row>
    <row r="877" spans="1:11" ht="18.75">
      <c r="A877" s="186">
        <v>4</v>
      </c>
      <c r="B877" s="177" t="s">
        <v>854</v>
      </c>
      <c r="C877" s="180">
        <v>5</v>
      </c>
      <c r="D877" s="180"/>
      <c r="E877" s="181">
        <f t="shared" si="129"/>
        <v>5</v>
      </c>
      <c r="F877" s="174">
        <v>5</v>
      </c>
      <c r="G877" s="174">
        <v>0</v>
      </c>
      <c r="H877" s="175">
        <f t="shared" si="131"/>
        <v>5</v>
      </c>
      <c r="I877" s="182">
        <v>67</v>
      </c>
      <c r="J877" s="182"/>
      <c r="K877" s="199">
        <f t="shared" si="130"/>
        <v>67</v>
      </c>
    </row>
    <row r="878" spans="1:11" s="208" customFormat="1" ht="18.75">
      <c r="A878" s="186">
        <v>5</v>
      </c>
      <c r="B878" s="177" t="s">
        <v>855</v>
      </c>
      <c r="C878" s="180">
        <v>4240</v>
      </c>
      <c r="D878" s="180"/>
      <c r="E878" s="181">
        <f t="shared" si="129"/>
        <v>4240</v>
      </c>
      <c r="F878" s="174">
        <v>4060</v>
      </c>
      <c r="G878" s="174">
        <v>0</v>
      </c>
      <c r="H878" s="175">
        <f t="shared" si="131"/>
        <v>4060</v>
      </c>
      <c r="I878" s="182">
        <v>5</v>
      </c>
      <c r="J878" s="199"/>
      <c r="K878" s="199">
        <f t="shared" si="130"/>
        <v>5</v>
      </c>
    </row>
    <row r="879" spans="1:11" ht="18.75">
      <c r="A879" s="186">
        <v>6</v>
      </c>
      <c r="B879" s="177" t="s">
        <v>856</v>
      </c>
      <c r="C879" s="180">
        <v>25</v>
      </c>
      <c r="D879" s="180"/>
      <c r="E879" s="181">
        <f t="shared" si="129"/>
        <v>25</v>
      </c>
      <c r="F879" s="174">
        <v>10.24</v>
      </c>
      <c r="G879" s="174">
        <v>15.43</v>
      </c>
      <c r="H879" s="175">
        <f t="shared" si="131"/>
        <v>25.67</v>
      </c>
      <c r="I879" s="182">
        <v>4060</v>
      </c>
      <c r="J879" s="182"/>
      <c r="K879" s="199">
        <f t="shared" si="130"/>
        <v>4060</v>
      </c>
    </row>
    <row r="880" spans="1:11" ht="18.75">
      <c r="A880" s="186">
        <v>7</v>
      </c>
      <c r="B880" s="177" t="s">
        <v>857</v>
      </c>
      <c r="C880" s="180">
        <v>10.24</v>
      </c>
      <c r="D880" s="180">
        <v>15.43</v>
      </c>
      <c r="E880" s="181">
        <f t="shared" si="129"/>
        <v>25.67</v>
      </c>
      <c r="F880" s="174">
        <v>30.25</v>
      </c>
      <c r="G880" s="174">
        <v>0</v>
      </c>
      <c r="H880" s="175">
        <f t="shared" si="131"/>
        <v>30.25</v>
      </c>
      <c r="I880" s="182">
        <v>9.84</v>
      </c>
      <c r="J880" s="182">
        <v>14.76</v>
      </c>
      <c r="K880" s="199">
        <f t="shared" si="130"/>
        <v>24.6</v>
      </c>
    </row>
    <row r="881" spans="1:11" s="208" customFormat="1" ht="18.75">
      <c r="A881" s="186">
        <v>8</v>
      </c>
      <c r="B881" s="177" t="s">
        <v>858</v>
      </c>
      <c r="C881" s="180">
        <v>224.56</v>
      </c>
      <c r="D881" s="180"/>
      <c r="E881" s="181">
        <f t="shared" si="129"/>
        <v>224.56</v>
      </c>
      <c r="F881" s="174">
        <v>88.18</v>
      </c>
      <c r="G881" s="174">
        <v>131.38</v>
      </c>
      <c r="H881" s="175">
        <f t="shared" si="131"/>
        <v>219.56</v>
      </c>
      <c r="I881" s="182">
        <v>10.26</v>
      </c>
      <c r="J881" s="182"/>
      <c r="K881" s="199">
        <f t="shared" si="130"/>
        <v>10.26</v>
      </c>
    </row>
    <row r="882" spans="1:11" s="208" customFormat="1" ht="18.75">
      <c r="A882" s="186">
        <v>9</v>
      </c>
      <c r="B882" s="177" t="s">
        <v>859</v>
      </c>
      <c r="C882" s="180">
        <v>217.68</v>
      </c>
      <c r="D882" s="180">
        <v>326.77</v>
      </c>
      <c r="E882" s="181">
        <f t="shared" si="129"/>
        <v>544.45000000000005</v>
      </c>
      <c r="F882" s="174">
        <v>110</v>
      </c>
      <c r="G882" s="174">
        <v>0</v>
      </c>
      <c r="H882" s="175">
        <f t="shared" si="131"/>
        <v>110</v>
      </c>
      <c r="I882" s="182">
        <v>0.12</v>
      </c>
      <c r="J882" s="182">
        <v>0.12</v>
      </c>
      <c r="K882" s="199">
        <f t="shared" si="130"/>
        <v>0.24</v>
      </c>
    </row>
    <row r="883" spans="1:11" ht="18.75">
      <c r="A883" s="186">
        <v>10</v>
      </c>
      <c r="B883" s="177" t="s">
        <v>860</v>
      </c>
      <c r="C883" s="180">
        <v>110</v>
      </c>
      <c r="D883" s="180"/>
      <c r="E883" s="181">
        <f t="shared" si="129"/>
        <v>110</v>
      </c>
      <c r="F883" s="174">
        <v>103</v>
      </c>
      <c r="G883" s="174">
        <v>0</v>
      </c>
      <c r="H883" s="175">
        <f t="shared" si="131"/>
        <v>103</v>
      </c>
      <c r="I883" s="182">
        <v>113</v>
      </c>
      <c r="J883" s="182"/>
      <c r="K883" s="199">
        <f t="shared" si="130"/>
        <v>113</v>
      </c>
    </row>
    <row r="884" spans="1:11" ht="18.75">
      <c r="A884" s="186">
        <v>11</v>
      </c>
      <c r="B884" s="177" t="s">
        <v>861</v>
      </c>
      <c r="C884" s="180">
        <v>156.6</v>
      </c>
      <c r="D884" s="180"/>
      <c r="E884" s="181">
        <f t="shared" si="129"/>
        <v>156.6</v>
      </c>
      <c r="F884" s="174">
        <v>0.01</v>
      </c>
      <c r="G884" s="174">
        <v>0</v>
      </c>
      <c r="H884" s="175">
        <f t="shared" si="131"/>
        <v>0.01</v>
      </c>
      <c r="I884" s="182">
        <v>103</v>
      </c>
      <c r="J884" s="182"/>
      <c r="K884" s="199">
        <f t="shared" si="130"/>
        <v>103</v>
      </c>
    </row>
    <row r="885" spans="1:11" ht="18.75">
      <c r="A885" s="186">
        <v>12</v>
      </c>
      <c r="B885" s="177" t="s">
        <v>862</v>
      </c>
      <c r="C885" s="180">
        <v>0.01</v>
      </c>
      <c r="D885" s="180"/>
      <c r="E885" s="181">
        <f t="shared" si="129"/>
        <v>0.01</v>
      </c>
      <c r="F885" s="174">
        <v>0.03</v>
      </c>
      <c r="G885" s="174">
        <v>0.03</v>
      </c>
      <c r="H885" s="175">
        <f t="shared" si="131"/>
        <v>0.06</v>
      </c>
      <c r="I885" s="182">
        <v>32000</v>
      </c>
      <c r="J885" s="182"/>
      <c r="K885" s="199">
        <f t="shared" si="130"/>
        <v>32000</v>
      </c>
    </row>
    <row r="886" spans="1:11" ht="18.75">
      <c r="A886" s="186">
        <v>13</v>
      </c>
      <c r="B886" s="177" t="s">
        <v>863</v>
      </c>
      <c r="C886" s="180">
        <v>0.01</v>
      </c>
      <c r="D886" s="180"/>
      <c r="E886" s="181">
        <f t="shared" si="129"/>
        <v>0.01</v>
      </c>
      <c r="F886" s="174">
        <v>30000</v>
      </c>
      <c r="G886" s="174">
        <v>0</v>
      </c>
      <c r="H886" s="175">
        <f t="shared" si="131"/>
        <v>30000</v>
      </c>
      <c r="I886" s="182">
        <v>272</v>
      </c>
      <c r="J886" s="182"/>
      <c r="K886" s="199">
        <f t="shared" si="130"/>
        <v>272</v>
      </c>
    </row>
    <row r="887" spans="1:11" s="208" customFormat="1" ht="18.75">
      <c r="A887" s="186">
        <v>14</v>
      </c>
      <c r="B887" s="177" t="s">
        <v>864</v>
      </c>
      <c r="C887" s="180">
        <v>0.03</v>
      </c>
      <c r="D887" s="180"/>
      <c r="E887" s="181">
        <f t="shared" si="129"/>
        <v>0.03</v>
      </c>
      <c r="F887" s="174">
        <v>260</v>
      </c>
      <c r="G887" s="174">
        <v>0</v>
      </c>
      <c r="H887" s="175">
        <f t="shared" si="131"/>
        <v>260</v>
      </c>
      <c r="I887" s="199"/>
      <c r="J887" s="199">
        <v>0.06</v>
      </c>
      <c r="K887" s="199">
        <f t="shared" si="130"/>
        <v>0.06</v>
      </c>
    </row>
    <row r="888" spans="1:11" ht="18.75">
      <c r="A888" s="186">
        <v>15</v>
      </c>
      <c r="B888" s="177" t="s">
        <v>865</v>
      </c>
      <c r="C888" s="180">
        <v>0.03</v>
      </c>
      <c r="D888" s="180">
        <v>0.03</v>
      </c>
      <c r="E888" s="181">
        <f t="shared" si="129"/>
        <v>0.06</v>
      </c>
      <c r="F888" s="174">
        <v>0</v>
      </c>
      <c r="G888" s="174">
        <v>0.06</v>
      </c>
      <c r="H888" s="175">
        <f t="shared" si="131"/>
        <v>0.06</v>
      </c>
      <c r="I888" s="182">
        <v>0.01</v>
      </c>
      <c r="J888" s="182"/>
      <c r="K888" s="199">
        <f t="shared" si="130"/>
        <v>0.01</v>
      </c>
    </row>
    <row r="889" spans="1:11" ht="18.75">
      <c r="A889" s="186">
        <v>16</v>
      </c>
      <c r="B889" s="206" t="s">
        <v>2103</v>
      </c>
      <c r="C889" s="180">
        <v>25000</v>
      </c>
      <c r="D889" s="180"/>
      <c r="E889" s="181">
        <f t="shared" si="129"/>
        <v>25000</v>
      </c>
      <c r="F889" s="174">
        <v>0.01</v>
      </c>
      <c r="G889" s="174">
        <v>0</v>
      </c>
      <c r="H889" s="175">
        <f t="shared" si="131"/>
        <v>0.01</v>
      </c>
      <c r="I889" s="182">
        <v>1000</v>
      </c>
      <c r="J889" s="182"/>
      <c r="K889" s="199">
        <f t="shared" si="130"/>
        <v>1000</v>
      </c>
    </row>
    <row r="890" spans="1:11" s="208" customFormat="1" ht="18.75">
      <c r="A890" s="186">
        <v>17</v>
      </c>
      <c r="B890" s="177" t="s">
        <v>866</v>
      </c>
      <c r="C890" s="180"/>
      <c r="D890" s="180">
        <v>0.06</v>
      </c>
      <c r="E890" s="181">
        <f t="shared" si="129"/>
        <v>0.06</v>
      </c>
      <c r="F890" s="174">
        <v>1000</v>
      </c>
      <c r="G890" s="174">
        <v>0</v>
      </c>
      <c r="H890" s="175">
        <f t="shared" si="131"/>
        <v>1000</v>
      </c>
      <c r="I890" s="199"/>
      <c r="J890" s="199"/>
      <c r="K890" s="199"/>
    </row>
    <row r="891" spans="1:11" s="208" customFormat="1" ht="18.75">
      <c r="A891" s="186">
        <v>18</v>
      </c>
      <c r="B891" s="177" t="s">
        <v>867</v>
      </c>
      <c r="C891" s="180">
        <v>0.01</v>
      </c>
      <c r="D891" s="180"/>
      <c r="E891" s="181">
        <f t="shared" si="129"/>
        <v>0.01</v>
      </c>
      <c r="F891" s="174"/>
      <c r="G891" s="174"/>
      <c r="H891" s="175"/>
      <c r="I891" s="199"/>
      <c r="J891" s="199"/>
      <c r="K891" s="199"/>
    </row>
    <row r="892" spans="1:11" s="208" customFormat="1" ht="18.75">
      <c r="A892" s="186">
        <v>19</v>
      </c>
      <c r="B892" s="177" t="s">
        <v>868</v>
      </c>
      <c r="C892" s="180">
        <v>930</v>
      </c>
      <c r="D892" s="180"/>
      <c r="E892" s="181">
        <f t="shared" si="129"/>
        <v>930</v>
      </c>
      <c r="F892" s="174"/>
      <c r="G892" s="174"/>
      <c r="H892" s="175"/>
      <c r="I892" s="199"/>
      <c r="J892" s="199"/>
      <c r="K892" s="199"/>
    </row>
    <row r="893" spans="1:11" ht="18.75">
      <c r="A893" s="186"/>
      <c r="B893" s="179" t="s">
        <v>110</v>
      </c>
      <c r="C893" s="181">
        <f>SUM(C872:C892)</f>
        <v>38065.250000000007</v>
      </c>
      <c r="D893" s="181">
        <f>SUM(D872:D892)</f>
        <v>364.96999999999997</v>
      </c>
      <c r="E893" s="181">
        <f t="shared" si="129"/>
        <v>38430.220000000008</v>
      </c>
      <c r="F893" s="178">
        <v>42820.79</v>
      </c>
      <c r="G893" s="178">
        <v>169.58</v>
      </c>
      <c r="H893" s="175">
        <f t="shared" si="131"/>
        <v>42990.37</v>
      </c>
      <c r="I893" s="182">
        <f>SUM(I874:I892)</f>
        <v>65972.17</v>
      </c>
      <c r="J893" s="182">
        <f>SUM(J874:J892)</f>
        <v>307.48</v>
      </c>
      <c r="K893" s="199">
        <f>SUM(I893:J893)</f>
        <v>66279.649999999994</v>
      </c>
    </row>
    <row r="894" spans="1:11" ht="18.75">
      <c r="A894" s="198">
        <v>6</v>
      </c>
      <c r="B894" s="179" t="s">
        <v>1601</v>
      </c>
      <c r="C894" s="181"/>
      <c r="D894" s="181"/>
      <c r="E894" s="181"/>
      <c r="F894" s="178"/>
      <c r="G894" s="178"/>
      <c r="H894" s="175"/>
      <c r="I894" s="182"/>
      <c r="J894" s="182"/>
      <c r="K894" s="199"/>
    </row>
    <row r="895" spans="1:11" ht="18.75">
      <c r="A895" s="186">
        <v>1</v>
      </c>
      <c r="B895" s="177" t="s">
        <v>1602</v>
      </c>
      <c r="C895" s="181"/>
      <c r="D895" s="181"/>
      <c r="E895" s="181"/>
      <c r="F895" s="178"/>
      <c r="G895" s="178"/>
      <c r="H895" s="175"/>
      <c r="I895" s="182">
        <v>1233.19</v>
      </c>
      <c r="J895" s="182">
        <v>1849.81</v>
      </c>
      <c r="K895" s="199">
        <f>SUM(I895:J895)</f>
        <v>3083</v>
      </c>
    </row>
    <row r="896" spans="1:11" s="208" customFormat="1" ht="18.75">
      <c r="A896" s="198"/>
      <c r="B896" s="179" t="s">
        <v>1603</v>
      </c>
      <c r="C896" s="181"/>
      <c r="D896" s="181"/>
      <c r="E896" s="181"/>
      <c r="F896" s="178"/>
      <c r="G896" s="178"/>
      <c r="H896" s="175"/>
      <c r="I896" s="199">
        <f>SUM(I895)</f>
        <v>1233.19</v>
      </c>
      <c r="J896" s="199">
        <f>SUM(J895)</f>
        <v>1849.81</v>
      </c>
      <c r="K896" s="199">
        <f>SUM(I896:J896)</f>
        <v>3083</v>
      </c>
    </row>
    <row r="897" spans="1:11" s="208" customFormat="1" ht="18.75">
      <c r="A897" s="198">
        <v>7</v>
      </c>
      <c r="B897" s="179" t="s">
        <v>869</v>
      </c>
      <c r="C897" s="181"/>
      <c r="D897" s="181"/>
      <c r="E897" s="181"/>
      <c r="F897" s="178"/>
      <c r="G897" s="178"/>
      <c r="H897" s="175"/>
      <c r="I897" s="199"/>
      <c r="J897" s="199"/>
      <c r="K897" s="199"/>
    </row>
    <row r="898" spans="1:11" s="208" customFormat="1" ht="18.75">
      <c r="A898" s="186">
        <v>1</v>
      </c>
      <c r="B898" s="177" t="s">
        <v>870</v>
      </c>
      <c r="C898" s="180"/>
      <c r="D898" s="180">
        <v>110</v>
      </c>
      <c r="E898" s="181">
        <f>SUM(C898:D898)</f>
        <v>110</v>
      </c>
      <c r="F898" s="174">
        <v>264</v>
      </c>
      <c r="G898" s="174">
        <v>7.41</v>
      </c>
      <c r="H898" s="175">
        <f>SUM(F898:G898)</f>
        <v>271.41000000000003</v>
      </c>
      <c r="I898" s="182">
        <v>1408.5</v>
      </c>
      <c r="J898" s="182">
        <v>0.01</v>
      </c>
      <c r="K898" s="199">
        <f>SUM(I898:J898)</f>
        <v>1408.51</v>
      </c>
    </row>
    <row r="899" spans="1:11" ht="18.75">
      <c r="A899" s="186">
        <v>2</v>
      </c>
      <c r="B899" s="177" t="s">
        <v>871</v>
      </c>
      <c r="C899" s="180">
        <v>160.4</v>
      </c>
      <c r="D899" s="180">
        <v>240.6</v>
      </c>
      <c r="E899" s="181">
        <f>SUM(C899:D899)</f>
        <v>401</v>
      </c>
      <c r="F899" s="174">
        <v>220.8</v>
      </c>
      <c r="G899" s="174">
        <v>331.2</v>
      </c>
      <c r="H899" s="175">
        <f>SUM(F899:G899)</f>
        <v>552</v>
      </c>
      <c r="I899" s="182">
        <v>140.80000000000001</v>
      </c>
      <c r="J899" s="182">
        <v>211.2</v>
      </c>
      <c r="K899" s="199">
        <f>SUM(I899:J899)</f>
        <v>352</v>
      </c>
    </row>
    <row r="900" spans="1:11" s="208" customFormat="1" ht="18.75">
      <c r="A900" s="198"/>
      <c r="B900" s="179" t="s">
        <v>111</v>
      </c>
      <c r="C900" s="181">
        <f>SUM(C898:C899)</f>
        <v>160.4</v>
      </c>
      <c r="D900" s="181">
        <f>SUM(D898:D899)</f>
        <v>350.6</v>
      </c>
      <c r="E900" s="181">
        <f>SUM(C900:D900)</f>
        <v>511</v>
      </c>
      <c r="F900" s="178">
        <v>484.8</v>
      </c>
      <c r="G900" s="178">
        <v>338.61</v>
      </c>
      <c r="H900" s="175">
        <f>SUM(F900:G900)</f>
        <v>823.41000000000008</v>
      </c>
      <c r="I900" s="199">
        <f>SUM(I898:I899)</f>
        <v>1549.3</v>
      </c>
      <c r="J900" s="199">
        <f>SUM(J898:J899)</f>
        <v>211.20999999999998</v>
      </c>
      <c r="K900" s="199">
        <f>SUM(I900:J900)</f>
        <v>1760.51</v>
      </c>
    </row>
    <row r="901" spans="1:11" s="208" customFormat="1" ht="18.75">
      <c r="A901" s="198">
        <v>8</v>
      </c>
      <c r="B901" s="179" t="s">
        <v>409</v>
      </c>
      <c r="C901" s="181"/>
      <c r="D901" s="181"/>
      <c r="E901" s="181"/>
      <c r="F901" s="178"/>
      <c r="G901" s="178"/>
      <c r="H901" s="175"/>
      <c r="I901" s="199"/>
      <c r="J901" s="199"/>
      <c r="K901" s="199"/>
    </row>
    <row r="902" spans="1:11" ht="18.75">
      <c r="A902" s="186">
        <v>1</v>
      </c>
      <c r="B902" s="177" t="s">
        <v>2147</v>
      </c>
      <c r="C902" s="180"/>
      <c r="D902" s="180"/>
      <c r="E902" s="180"/>
      <c r="F902" s="174">
        <v>60</v>
      </c>
      <c r="G902" s="174">
        <v>0</v>
      </c>
      <c r="H902" s="175">
        <f>SUM(F902:G902)</f>
        <v>60</v>
      </c>
      <c r="I902" s="182">
        <v>60</v>
      </c>
      <c r="J902" s="182"/>
      <c r="K902" s="199">
        <f>SUM(I902:J902)</f>
        <v>60</v>
      </c>
    </row>
    <row r="903" spans="1:11" ht="18.75">
      <c r="A903" s="186">
        <v>2</v>
      </c>
      <c r="B903" s="177" t="s">
        <v>872</v>
      </c>
      <c r="C903" s="180">
        <v>10001.65</v>
      </c>
      <c r="D903" s="180">
        <v>2197.6799999999998</v>
      </c>
      <c r="E903" s="181">
        <f>SUM(C903:D903)</f>
        <v>12199.33</v>
      </c>
      <c r="F903" s="174">
        <v>10987.45</v>
      </c>
      <c r="G903" s="174">
        <v>2018.67</v>
      </c>
      <c r="H903" s="175">
        <f>SUM(F903:G903)</f>
        <v>13006.12</v>
      </c>
      <c r="I903" s="182">
        <v>10987.45</v>
      </c>
      <c r="J903" s="182">
        <v>1780.68</v>
      </c>
      <c r="K903" s="199">
        <f>SUM(I903:J903)</f>
        <v>12768.130000000001</v>
      </c>
    </row>
    <row r="904" spans="1:11" ht="18.75">
      <c r="A904" s="186">
        <v>3</v>
      </c>
      <c r="B904" s="177" t="s">
        <v>873</v>
      </c>
      <c r="C904" s="180">
        <v>861.71</v>
      </c>
      <c r="D904" s="180"/>
      <c r="E904" s="181">
        <f>SUM(C904:D904)</f>
        <v>861.71</v>
      </c>
      <c r="F904" s="174">
        <v>620.16999999999996</v>
      </c>
      <c r="G904" s="174">
        <v>0</v>
      </c>
      <c r="H904" s="175">
        <f>SUM(F904:G904)</f>
        <v>620.16999999999996</v>
      </c>
      <c r="I904" s="182">
        <v>620.16999999999996</v>
      </c>
      <c r="J904" s="182"/>
      <c r="K904" s="199">
        <f>SUM(I904:J904)</f>
        <v>620.16999999999996</v>
      </c>
    </row>
    <row r="905" spans="1:11" ht="18.75">
      <c r="A905" s="186">
        <v>4</v>
      </c>
      <c r="B905" s="177" t="s">
        <v>874</v>
      </c>
      <c r="C905" s="180">
        <v>28.28</v>
      </c>
      <c r="D905" s="180"/>
      <c r="E905" s="181">
        <f>SUM(C905:D905)</f>
        <v>28.28</v>
      </c>
      <c r="F905" s="174">
        <v>28.28</v>
      </c>
      <c r="G905" s="174">
        <v>0</v>
      </c>
      <c r="H905" s="175">
        <f>SUM(F905:G905)</f>
        <v>28.28</v>
      </c>
      <c r="I905" s="182">
        <v>28.28</v>
      </c>
      <c r="J905" s="182"/>
      <c r="K905" s="199">
        <f>SUM(I905:J905)</f>
        <v>28.28</v>
      </c>
    </row>
    <row r="906" spans="1:11" s="208" customFormat="1" ht="18.75">
      <c r="A906" s="198"/>
      <c r="B906" s="179" t="s">
        <v>112</v>
      </c>
      <c r="C906" s="181">
        <f>SUM(C903:C905)</f>
        <v>10891.640000000001</v>
      </c>
      <c r="D906" s="181">
        <f>SUM(D903:D905)</f>
        <v>2197.6799999999998</v>
      </c>
      <c r="E906" s="181">
        <f>SUM(C906:D906)</f>
        <v>13089.320000000002</v>
      </c>
      <c r="F906" s="178">
        <v>11695.9</v>
      </c>
      <c r="G906" s="178">
        <v>2018.67</v>
      </c>
      <c r="H906" s="175">
        <f>SUM(F906:G906)</f>
        <v>13714.57</v>
      </c>
      <c r="I906" s="199">
        <f>SUM(I902:I905)</f>
        <v>11695.900000000001</v>
      </c>
      <c r="J906" s="199">
        <f>SUM(J902:J905)</f>
        <v>1780.68</v>
      </c>
      <c r="K906" s="199">
        <f>SUM(I906:J906)</f>
        <v>13476.580000000002</v>
      </c>
    </row>
    <row r="907" spans="1:11" s="208" customFormat="1" ht="18.75">
      <c r="A907" s="198">
        <v>9</v>
      </c>
      <c r="B907" s="179" t="s">
        <v>875</v>
      </c>
      <c r="C907" s="181"/>
      <c r="D907" s="181"/>
      <c r="E907" s="181"/>
      <c r="F907" s="178"/>
      <c r="G907" s="178"/>
      <c r="H907" s="175"/>
      <c r="I907" s="199"/>
      <c r="J907" s="199"/>
      <c r="K907" s="199"/>
    </row>
    <row r="908" spans="1:11" ht="18.75">
      <c r="A908" s="186">
        <v>1</v>
      </c>
      <c r="B908" s="177" t="s">
        <v>876</v>
      </c>
      <c r="C908" s="203">
        <v>6</v>
      </c>
      <c r="D908" s="203"/>
      <c r="E908" s="204">
        <f>SUM(C908:D908)</f>
        <v>6</v>
      </c>
      <c r="F908" s="174">
        <v>6</v>
      </c>
      <c r="G908" s="174">
        <v>0</v>
      </c>
      <c r="H908" s="175">
        <f>SUM(F908:G908)</f>
        <v>6</v>
      </c>
      <c r="I908" s="182">
        <v>6</v>
      </c>
      <c r="J908" s="182"/>
      <c r="K908" s="199">
        <f>SUM(I908:J908)</f>
        <v>6</v>
      </c>
    </row>
    <row r="909" spans="1:11" ht="18.75">
      <c r="A909" s="186">
        <v>2</v>
      </c>
      <c r="B909" s="177" t="s">
        <v>877</v>
      </c>
      <c r="C909" s="203">
        <v>15</v>
      </c>
      <c r="D909" s="203"/>
      <c r="E909" s="204">
        <f>SUM(C909:D909)</f>
        <v>15</v>
      </c>
      <c r="F909" s="174">
        <v>15</v>
      </c>
      <c r="G909" s="174">
        <v>0</v>
      </c>
      <c r="H909" s="175">
        <f>SUM(F909:G909)</f>
        <v>15</v>
      </c>
      <c r="I909" s="182">
        <v>15</v>
      </c>
      <c r="J909" s="182"/>
      <c r="K909" s="199">
        <f>SUM(I909:J909)</f>
        <v>15</v>
      </c>
    </row>
    <row r="910" spans="1:11" ht="18.75">
      <c r="A910" s="186"/>
      <c r="B910" s="179" t="s">
        <v>113</v>
      </c>
      <c r="C910" s="204">
        <f>SUM(C908:C909)</f>
        <v>21</v>
      </c>
      <c r="D910" s="203"/>
      <c r="E910" s="204">
        <f>SUM(C910:D910)</f>
        <v>21</v>
      </c>
      <c r="F910" s="178">
        <v>21</v>
      </c>
      <c r="G910" s="178">
        <v>0</v>
      </c>
      <c r="H910" s="175">
        <f>SUM(F910:G910)</f>
        <v>21</v>
      </c>
      <c r="I910" s="182">
        <f>SUM(I908:I909)</f>
        <v>21</v>
      </c>
      <c r="J910" s="182"/>
      <c r="K910" s="199">
        <f>SUM(I910:J910)</f>
        <v>21</v>
      </c>
    </row>
    <row r="911" spans="1:11" s="208" customFormat="1" ht="18.75">
      <c r="A911" s="198">
        <v>10</v>
      </c>
      <c r="B911" s="179" t="s">
        <v>623</v>
      </c>
      <c r="C911" s="181"/>
      <c r="D911" s="181"/>
      <c r="E911" s="181"/>
      <c r="F911" s="178"/>
      <c r="G911" s="178"/>
      <c r="H911" s="175"/>
      <c r="I911" s="199"/>
      <c r="J911" s="199"/>
      <c r="K911" s="199"/>
    </row>
    <row r="912" spans="1:11" ht="18.75">
      <c r="A912" s="186">
        <v>1</v>
      </c>
      <c r="B912" s="177" t="s">
        <v>878</v>
      </c>
      <c r="C912" s="180">
        <v>24654</v>
      </c>
      <c r="D912" s="180"/>
      <c r="E912" s="181">
        <f t="shared" ref="E912:E918" si="132">SUM(C912:D912)</f>
        <v>24654</v>
      </c>
      <c r="F912" s="174">
        <v>27500</v>
      </c>
      <c r="G912" s="174">
        <v>0</v>
      </c>
      <c r="H912" s="175">
        <f>SUM(F912:G912)</f>
        <v>27500</v>
      </c>
      <c r="I912" s="182">
        <v>32400</v>
      </c>
      <c r="J912" s="182"/>
      <c r="K912" s="199">
        <f t="shared" ref="K912:K920" si="133">SUM(I912:J912)</f>
        <v>32400</v>
      </c>
    </row>
    <row r="913" spans="1:11" ht="18.75">
      <c r="A913" s="186">
        <v>2</v>
      </c>
      <c r="B913" s="177" t="s">
        <v>879</v>
      </c>
      <c r="C913" s="180">
        <v>31640</v>
      </c>
      <c r="D913" s="180"/>
      <c r="E913" s="181">
        <f t="shared" si="132"/>
        <v>31640</v>
      </c>
      <c r="F913" s="174">
        <v>38800</v>
      </c>
      <c r="G913" s="174">
        <v>0</v>
      </c>
      <c r="H913" s="175">
        <f t="shared" ref="H913:H920" si="134">SUM(F913:G913)</f>
        <v>38800</v>
      </c>
      <c r="I913" s="182">
        <v>45900</v>
      </c>
      <c r="J913" s="182"/>
      <c r="K913" s="199">
        <f t="shared" si="133"/>
        <v>45900</v>
      </c>
    </row>
    <row r="914" spans="1:11" ht="18.75">
      <c r="A914" s="186">
        <v>3</v>
      </c>
      <c r="B914" s="177" t="s">
        <v>880</v>
      </c>
      <c r="C914" s="180"/>
      <c r="D914" s="180">
        <v>15762.98</v>
      </c>
      <c r="E914" s="181">
        <f t="shared" si="132"/>
        <v>15762.98</v>
      </c>
      <c r="F914" s="174">
        <v>0</v>
      </c>
      <c r="G914" s="174">
        <v>16076</v>
      </c>
      <c r="H914" s="175">
        <f t="shared" si="134"/>
        <v>16076</v>
      </c>
      <c r="I914" s="182"/>
      <c r="J914" s="182">
        <v>16068</v>
      </c>
      <c r="K914" s="199">
        <f t="shared" si="133"/>
        <v>16068</v>
      </c>
    </row>
    <row r="915" spans="1:11" ht="18.75">
      <c r="A915" s="186">
        <v>4</v>
      </c>
      <c r="B915" s="177" t="s">
        <v>881</v>
      </c>
      <c r="C915" s="180">
        <v>8</v>
      </c>
      <c r="D915" s="180">
        <v>17</v>
      </c>
      <c r="E915" s="181">
        <f t="shared" si="132"/>
        <v>25</v>
      </c>
      <c r="F915" s="174">
        <v>8</v>
      </c>
      <c r="G915" s="174">
        <v>17</v>
      </c>
      <c r="H915" s="175">
        <f t="shared" si="134"/>
        <v>25</v>
      </c>
      <c r="I915" s="182">
        <v>8</v>
      </c>
      <c r="J915" s="182">
        <v>16</v>
      </c>
      <c r="K915" s="199">
        <f t="shared" si="133"/>
        <v>24</v>
      </c>
    </row>
    <row r="916" spans="1:11" ht="18.75">
      <c r="A916" s="186">
        <v>5</v>
      </c>
      <c r="B916" s="177" t="s">
        <v>882</v>
      </c>
      <c r="C916" s="180">
        <v>75</v>
      </c>
      <c r="D916" s="180"/>
      <c r="E916" s="181">
        <f t="shared" si="132"/>
        <v>75</v>
      </c>
      <c r="F916" s="174">
        <v>60</v>
      </c>
      <c r="G916" s="174">
        <v>0</v>
      </c>
      <c r="H916" s="175">
        <f t="shared" si="134"/>
        <v>60</v>
      </c>
      <c r="I916" s="182">
        <v>60</v>
      </c>
      <c r="J916" s="182"/>
      <c r="K916" s="199">
        <f t="shared" si="133"/>
        <v>60</v>
      </c>
    </row>
    <row r="917" spans="1:11" s="208" customFormat="1" ht="18.75">
      <c r="A917" s="186">
        <v>6</v>
      </c>
      <c r="B917" s="177" t="s">
        <v>883</v>
      </c>
      <c r="C917" s="180">
        <v>336.2</v>
      </c>
      <c r="D917" s="180"/>
      <c r="E917" s="181">
        <f t="shared" si="132"/>
        <v>336.2</v>
      </c>
      <c r="F917" s="174">
        <v>391.6</v>
      </c>
      <c r="G917" s="174">
        <v>0</v>
      </c>
      <c r="H917" s="175">
        <f t="shared" si="134"/>
        <v>391.6</v>
      </c>
      <c r="I917" s="182">
        <v>536.21</v>
      </c>
      <c r="J917" s="199"/>
      <c r="K917" s="199">
        <f t="shared" si="133"/>
        <v>536.21</v>
      </c>
    </row>
    <row r="918" spans="1:11" ht="18.75">
      <c r="A918" s="186">
        <v>7</v>
      </c>
      <c r="B918" s="177" t="s">
        <v>884</v>
      </c>
      <c r="C918" s="180">
        <v>2</v>
      </c>
      <c r="D918" s="180"/>
      <c r="E918" s="181">
        <f t="shared" si="132"/>
        <v>2</v>
      </c>
      <c r="F918" s="174">
        <v>5</v>
      </c>
      <c r="G918" s="174">
        <v>0</v>
      </c>
      <c r="H918" s="175">
        <f t="shared" si="134"/>
        <v>5</v>
      </c>
      <c r="I918" s="182">
        <v>8</v>
      </c>
      <c r="J918" s="182"/>
      <c r="K918" s="199">
        <f t="shared" si="133"/>
        <v>8</v>
      </c>
    </row>
    <row r="919" spans="1:11" ht="18.75">
      <c r="A919" s="186">
        <v>8</v>
      </c>
      <c r="B919" s="177" t="s">
        <v>885</v>
      </c>
      <c r="C919" s="181"/>
      <c r="D919" s="181"/>
      <c r="E919" s="181"/>
      <c r="F919" s="174">
        <v>0.02</v>
      </c>
      <c r="G919" s="174">
        <v>0</v>
      </c>
      <c r="H919" s="175">
        <f t="shared" si="134"/>
        <v>0.02</v>
      </c>
      <c r="I919" s="182">
        <v>0.02</v>
      </c>
      <c r="J919" s="182"/>
      <c r="K919" s="199">
        <f t="shared" si="133"/>
        <v>0.02</v>
      </c>
    </row>
    <row r="920" spans="1:11" ht="18.75">
      <c r="A920" s="186"/>
      <c r="B920" s="179" t="s">
        <v>15</v>
      </c>
      <c r="C920" s="181">
        <f>SUM(C912:C919)</f>
        <v>56715.199999999997</v>
      </c>
      <c r="D920" s="181">
        <f>SUM(D912:D919)</f>
        <v>15779.98</v>
      </c>
      <c r="E920" s="181">
        <f>SUM(E912:E919)</f>
        <v>72495.179999999993</v>
      </c>
      <c r="F920" s="178">
        <v>66764.62</v>
      </c>
      <c r="G920" s="178">
        <v>16093</v>
      </c>
      <c r="H920" s="175">
        <f t="shared" si="134"/>
        <v>82857.62</v>
      </c>
      <c r="I920" s="199">
        <f>SUM(I912:I919)</f>
        <v>78912.23000000001</v>
      </c>
      <c r="J920" s="199">
        <f>SUM(J912:J919)</f>
        <v>16084</v>
      </c>
      <c r="K920" s="199">
        <f t="shared" si="133"/>
        <v>94996.23000000001</v>
      </c>
    </row>
    <row r="921" spans="1:11" s="208" customFormat="1" ht="18.75">
      <c r="A921" s="198">
        <v>11</v>
      </c>
      <c r="B921" s="179" t="s">
        <v>886</v>
      </c>
      <c r="C921" s="181"/>
      <c r="D921" s="181"/>
      <c r="E921" s="181"/>
      <c r="F921" s="178"/>
      <c r="G921" s="178"/>
      <c r="H921" s="175"/>
      <c r="I921" s="199"/>
      <c r="J921" s="199"/>
      <c r="K921" s="199"/>
    </row>
    <row r="922" spans="1:11" ht="18.75">
      <c r="A922" s="186">
        <v>1</v>
      </c>
      <c r="B922" s="177" t="s">
        <v>887</v>
      </c>
      <c r="C922" s="180">
        <v>10.24</v>
      </c>
      <c r="D922" s="180"/>
      <c r="E922" s="181">
        <f>SUM(C922:D922)</f>
        <v>10.24</v>
      </c>
      <c r="F922" s="174">
        <v>13.74</v>
      </c>
      <c r="G922" s="174">
        <v>0</v>
      </c>
      <c r="H922" s="175">
        <f>SUM(F922:G922)</f>
        <v>13.74</v>
      </c>
      <c r="I922" s="182">
        <v>0.01</v>
      </c>
      <c r="J922" s="182"/>
      <c r="K922" s="199">
        <f>SUM(I922:J922)</f>
        <v>0.01</v>
      </c>
    </row>
    <row r="923" spans="1:11" ht="18.75">
      <c r="A923" s="186">
        <v>2</v>
      </c>
      <c r="B923" s="177" t="s">
        <v>888</v>
      </c>
      <c r="C923" s="180">
        <v>40</v>
      </c>
      <c r="D923" s="180"/>
      <c r="E923" s="181">
        <f>SUM(C923:D923)</f>
        <v>40</v>
      </c>
      <c r="F923" s="174">
        <v>40</v>
      </c>
      <c r="G923" s="174">
        <v>0</v>
      </c>
      <c r="H923" s="175">
        <f>SUM(F923:G923)</f>
        <v>40</v>
      </c>
      <c r="I923" s="182">
        <v>40</v>
      </c>
      <c r="J923" s="182"/>
      <c r="K923" s="199">
        <f>SUM(I923:J923)</f>
        <v>40</v>
      </c>
    </row>
    <row r="924" spans="1:11" ht="18.75">
      <c r="A924" s="186"/>
      <c r="B924" s="179" t="s">
        <v>114</v>
      </c>
      <c r="C924" s="181">
        <f>SUM(C922:C923)</f>
        <v>50.24</v>
      </c>
      <c r="D924" s="180"/>
      <c r="E924" s="181">
        <f>SUM(C924:D924)</f>
        <v>50.24</v>
      </c>
      <c r="F924" s="178">
        <v>53.74</v>
      </c>
      <c r="G924" s="178">
        <v>0</v>
      </c>
      <c r="H924" s="175">
        <f>SUM(F924:G924)</f>
        <v>53.74</v>
      </c>
      <c r="I924" s="199">
        <f>SUM(I922:I923)</f>
        <v>40.01</v>
      </c>
      <c r="J924" s="182"/>
      <c r="K924" s="199">
        <f>SUM(I924:J924)</f>
        <v>40.01</v>
      </c>
    </row>
    <row r="925" spans="1:11" s="211" customFormat="1" ht="18.75">
      <c r="A925" s="186"/>
      <c r="B925" s="179" t="s">
        <v>115</v>
      </c>
      <c r="C925" s="205">
        <f t="shared" ref="C925:K925" si="135">C924+C920+C910+C906+C900+C893+C872+C869+C866+C896+C862</f>
        <v>126853.73000000001</v>
      </c>
      <c r="D925" s="205">
        <f t="shared" si="135"/>
        <v>18693.23</v>
      </c>
      <c r="E925" s="205">
        <f t="shared" si="135"/>
        <v>145546.96000000002</v>
      </c>
      <c r="F925" s="205">
        <f t="shared" si="135"/>
        <v>137816.85</v>
      </c>
      <c r="G925" s="205">
        <f t="shared" si="135"/>
        <v>18658.86</v>
      </c>
      <c r="H925" s="205">
        <f t="shared" si="135"/>
        <v>156475.71</v>
      </c>
      <c r="I925" s="205">
        <f t="shared" si="135"/>
        <v>186463.81000000003</v>
      </c>
      <c r="J925" s="205">
        <f t="shared" si="135"/>
        <v>23093.19</v>
      </c>
      <c r="K925" s="205">
        <f t="shared" si="135"/>
        <v>209556.99999999997</v>
      </c>
    </row>
    <row r="926" spans="1:11" ht="18.75">
      <c r="A926" s="186"/>
      <c r="B926" s="177"/>
      <c r="C926" s="180"/>
      <c r="D926" s="180"/>
      <c r="E926" s="180"/>
      <c r="F926" s="180"/>
      <c r="G926" s="180"/>
      <c r="H926" s="207"/>
      <c r="I926" s="182"/>
      <c r="J926" s="182"/>
      <c r="K926" s="199"/>
    </row>
    <row r="927" spans="1:11" s="223" customFormat="1" ht="18.75">
      <c r="A927" s="198">
        <v>6</v>
      </c>
      <c r="B927" s="179" t="s">
        <v>889</v>
      </c>
      <c r="C927" s="180"/>
      <c r="D927" s="180"/>
      <c r="E927" s="180"/>
      <c r="F927" s="180"/>
      <c r="G927" s="180"/>
      <c r="H927" s="207"/>
      <c r="I927" s="199"/>
      <c r="J927" s="199"/>
      <c r="K927" s="199"/>
    </row>
    <row r="928" spans="1:11" s="208" customFormat="1" ht="18.75">
      <c r="A928" s="198">
        <v>1</v>
      </c>
      <c r="B928" s="179" t="s">
        <v>890</v>
      </c>
      <c r="C928" s="181"/>
      <c r="D928" s="181"/>
      <c r="E928" s="181"/>
      <c r="F928" s="181"/>
      <c r="G928" s="181"/>
      <c r="H928" s="207"/>
      <c r="I928" s="199"/>
      <c r="J928" s="199"/>
      <c r="K928" s="199"/>
    </row>
    <row r="929" spans="1:11" ht="18.75">
      <c r="A929" s="186">
        <v>1</v>
      </c>
      <c r="B929" s="177" t="s">
        <v>891</v>
      </c>
      <c r="C929" s="180">
        <v>202.94</v>
      </c>
      <c r="D929" s="180"/>
      <c r="E929" s="181">
        <f>SUM(C929:D929)</f>
        <v>202.94</v>
      </c>
      <c r="F929" s="174">
        <v>197.95</v>
      </c>
      <c r="G929" s="174">
        <v>0</v>
      </c>
      <c r="H929" s="175">
        <f>SUM(F929:G929)</f>
        <v>197.95</v>
      </c>
      <c r="I929" s="182">
        <v>218.81</v>
      </c>
      <c r="J929" s="182"/>
      <c r="K929" s="199">
        <f>SUM(I929:J929)</f>
        <v>218.81</v>
      </c>
    </row>
    <row r="930" spans="1:11" ht="18.75">
      <c r="A930" s="186"/>
      <c r="B930" s="179" t="s">
        <v>116</v>
      </c>
      <c r="C930" s="181">
        <f>SUM(C929)</f>
        <v>202.94</v>
      </c>
      <c r="D930" s="180"/>
      <c r="E930" s="181">
        <f>SUM(C930:D930)</f>
        <v>202.94</v>
      </c>
      <c r="F930" s="178">
        <v>197.95</v>
      </c>
      <c r="G930" s="178">
        <v>0</v>
      </c>
      <c r="H930" s="175">
        <f>SUM(F930:G930)</f>
        <v>197.95</v>
      </c>
      <c r="I930" s="199">
        <f>SUM(I929)</f>
        <v>218.81</v>
      </c>
      <c r="J930" s="182"/>
      <c r="K930" s="199">
        <f>SUM(I930:J930)</f>
        <v>218.81</v>
      </c>
    </row>
    <row r="931" spans="1:11" s="208" customFormat="1" ht="18.75">
      <c r="A931" s="198">
        <v>2</v>
      </c>
      <c r="B931" s="179" t="s">
        <v>892</v>
      </c>
      <c r="C931" s="181"/>
      <c r="D931" s="181"/>
      <c r="E931" s="181"/>
      <c r="F931" s="178"/>
      <c r="G931" s="178"/>
      <c r="H931" s="175"/>
      <c r="I931" s="199"/>
      <c r="J931" s="199"/>
      <c r="K931" s="199"/>
    </row>
    <row r="932" spans="1:11" ht="18.75">
      <c r="A932" s="186">
        <v>1</v>
      </c>
      <c r="B932" s="177" t="s">
        <v>2148</v>
      </c>
      <c r="C932" s="180">
        <v>1000</v>
      </c>
      <c r="D932" s="180"/>
      <c r="E932" s="180">
        <f>SUM(C932:D932)</f>
        <v>1000</v>
      </c>
      <c r="F932" s="174">
        <v>2500</v>
      </c>
      <c r="G932" s="174">
        <v>0</v>
      </c>
      <c r="H932" s="176">
        <f>SUM(F932:G932)</f>
        <v>2500</v>
      </c>
      <c r="I932" s="182">
        <v>2266</v>
      </c>
      <c r="J932" s="182"/>
      <c r="K932" s="199">
        <f>SUM(I932:J932)</f>
        <v>2266</v>
      </c>
    </row>
    <row r="933" spans="1:11" ht="18.75">
      <c r="A933" s="186">
        <v>2</v>
      </c>
      <c r="B933" s="177" t="s">
        <v>893</v>
      </c>
      <c r="C933" s="180">
        <v>5527.02</v>
      </c>
      <c r="D933" s="180"/>
      <c r="E933" s="181">
        <f>SUM(C933:D933)</f>
        <v>5527.02</v>
      </c>
      <c r="F933" s="174">
        <v>5163.47</v>
      </c>
      <c r="G933" s="174">
        <v>0</v>
      </c>
      <c r="H933" s="175">
        <f>SUM(F933:G933)</f>
        <v>5163.47</v>
      </c>
      <c r="I933" s="182">
        <v>9656.25</v>
      </c>
      <c r="J933" s="182"/>
      <c r="K933" s="199">
        <f>SUM(I933:J933)</f>
        <v>9656.25</v>
      </c>
    </row>
    <row r="934" spans="1:11" ht="18.75">
      <c r="A934" s="186"/>
      <c r="B934" s="179" t="s">
        <v>117</v>
      </c>
      <c r="C934" s="181">
        <f>SUM(C932:C933)</f>
        <v>6527.02</v>
      </c>
      <c r="D934" s="180"/>
      <c r="E934" s="181">
        <f>SUM(C934:D934)</f>
        <v>6527.02</v>
      </c>
      <c r="F934" s="178">
        <v>7663.47</v>
      </c>
      <c r="G934" s="178">
        <v>0</v>
      </c>
      <c r="H934" s="175">
        <f>SUM(F934:G934)</f>
        <v>7663.47</v>
      </c>
      <c r="I934" s="199">
        <f>SUM(I932:I933)</f>
        <v>11922.25</v>
      </c>
      <c r="J934" s="182"/>
      <c r="K934" s="199">
        <f>SUM(I934:J934)</f>
        <v>11922.25</v>
      </c>
    </row>
    <row r="935" spans="1:11" s="208" customFormat="1" ht="18.75">
      <c r="A935" s="198">
        <v>3</v>
      </c>
      <c r="B935" s="179" t="s">
        <v>894</v>
      </c>
      <c r="C935" s="181"/>
      <c r="D935" s="181"/>
      <c r="E935" s="181"/>
      <c r="F935" s="178"/>
      <c r="G935" s="178"/>
      <c r="H935" s="175"/>
      <c r="I935" s="199"/>
      <c r="J935" s="199"/>
      <c r="K935" s="199"/>
    </row>
    <row r="936" spans="1:11" ht="18.75">
      <c r="A936" s="186">
        <v>1</v>
      </c>
      <c r="B936" s="177" t="s">
        <v>895</v>
      </c>
      <c r="C936" s="180">
        <v>0</v>
      </c>
      <c r="D936" s="180"/>
      <c r="E936" s="181">
        <f>SUM(C936:D936)</f>
        <v>0</v>
      </c>
      <c r="F936" s="174">
        <v>0</v>
      </c>
      <c r="G936" s="174">
        <v>0</v>
      </c>
      <c r="H936" s="175">
        <f>SUM(F936:G936)</f>
        <v>0</v>
      </c>
      <c r="I936" s="182">
        <v>600.94000000000005</v>
      </c>
      <c r="J936" s="182"/>
      <c r="K936" s="199">
        <f>SUM(I936:J936)</f>
        <v>600.94000000000005</v>
      </c>
    </row>
    <row r="937" spans="1:11" ht="18.75">
      <c r="A937" s="186"/>
      <c r="B937" s="179" t="s">
        <v>118</v>
      </c>
      <c r="C937" s="181">
        <f>SUM(C936)</f>
        <v>0</v>
      </c>
      <c r="D937" s="180"/>
      <c r="E937" s="181">
        <f>SUM(C937:D937)</f>
        <v>0</v>
      </c>
      <c r="F937" s="178">
        <v>0</v>
      </c>
      <c r="G937" s="178">
        <v>0</v>
      </c>
      <c r="H937" s="175">
        <f>SUM(F937:G937)</f>
        <v>0</v>
      </c>
      <c r="I937" s="199">
        <f>SUM(I936)</f>
        <v>600.94000000000005</v>
      </c>
      <c r="J937" s="182"/>
      <c r="K937" s="199">
        <f>SUM(I937:J937)</f>
        <v>600.94000000000005</v>
      </c>
    </row>
    <row r="938" spans="1:11" s="208" customFormat="1" ht="18.75">
      <c r="A938" s="198">
        <v>4</v>
      </c>
      <c r="B938" s="179" t="s">
        <v>896</v>
      </c>
      <c r="C938" s="181"/>
      <c r="D938" s="181"/>
      <c r="E938" s="181"/>
      <c r="F938" s="178"/>
      <c r="G938" s="178"/>
      <c r="H938" s="175"/>
      <c r="I938" s="199"/>
      <c r="J938" s="199"/>
      <c r="K938" s="199"/>
    </row>
    <row r="939" spans="1:11" ht="18.75">
      <c r="A939" s="186"/>
      <c r="B939" s="177" t="s">
        <v>119</v>
      </c>
      <c r="C939" s="180">
        <v>0.03</v>
      </c>
      <c r="D939" s="180"/>
      <c r="E939" s="181">
        <f>SUM(C939:D939)</f>
        <v>0.03</v>
      </c>
      <c r="F939" s="174">
        <v>10000</v>
      </c>
      <c r="G939" s="174">
        <v>0</v>
      </c>
      <c r="H939" s="175">
        <f>SUM(F939:G939)</f>
        <v>10000</v>
      </c>
      <c r="I939" s="182">
        <v>50000</v>
      </c>
      <c r="J939" s="182"/>
      <c r="K939" s="199">
        <f>SUM(I939:J939)</f>
        <v>50000</v>
      </c>
    </row>
    <row r="940" spans="1:11" ht="18.75">
      <c r="A940" s="186"/>
      <c r="B940" s="179" t="s">
        <v>19</v>
      </c>
      <c r="C940" s="181">
        <f>SUM(C939)</f>
        <v>0.03</v>
      </c>
      <c r="D940" s="180"/>
      <c r="E940" s="181">
        <f>SUM(C940:D940)</f>
        <v>0.03</v>
      </c>
      <c r="F940" s="178">
        <v>10000</v>
      </c>
      <c r="G940" s="178">
        <v>0</v>
      </c>
      <c r="H940" s="175">
        <f>SUM(F940:G940)</f>
        <v>10000</v>
      </c>
      <c r="I940" s="199">
        <f>SUM(I939)</f>
        <v>50000</v>
      </c>
      <c r="J940" s="182"/>
      <c r="K940" s="199">
        <f>SUM(I940:J940)</f>
        <v>50000</v>
      </c>
    </row>
    <row r="941" spans="1:11" s="208" customFormat="1" ht="18.75">
      <c r="A941" s="198">
        <v>5</v>
      </c>
      <c r="B941" s="179" t="s">
        <v>261</v>
      </c>
      <c r="C941" s="181"/>
      <c r="D941" s="181"/>
      <c r="E941" s="181"/>
      <c r="F941" s="178"/>
      <c r="G941" s="178"/>
      <c r="H941" s="175"/>
      <c r="I941" s="199"/>
      <c r="J941" s="199"/>
      <c r="K941" s="199"/>
    </row>
    <row r="942" spans="1:11" ht="18.75">
      <c r="A942" s="186">
        <v>1</v>
      </c>
      <c r="B942" s="177" t="s">
        <v>2149</v>
      </c>
      <c r="C942" s="180">
        <v>2000</v>
      </c>
      <c r="D942" s="180"/>
      <c r="E942" s="181">
        <f>SUM(C942:D942)</f>
        <v>2000</v>
      </c>
      <c r="F942" s="174">
        <v>2000</v>
      </c>
      <c r="G942" s="174">
        <v>0</v>
      </c>
      <c r="H942" s="175">
        <f>SUM(F942:G942)</f>
        <v>2000</v>
      </c>
      <c r="I942" s="182">
        <v>1235</v>
      </c>
      <c r="J942" s="182"/>
      <c r="K942" s="199">
        <f>SUM(I942:J942)</f>
        <v>1235</v>
      </c>
    </row>
    <row r="943" spans="1:11" ht="18.75">
      <c r="A943" s="186"/>
      <c r="B943" s="179" t="s">
        <v>6</v>
      </c>
      <c r="C943" s="181">
        <f>SUM(C942)</f>
        <v>2000</v>
      </c>
      <c r="D943" s="180"/>
      <c r="E943" s="181">
        <f>SUM(C943:D943)</f>
        <v>2000</v>
      </c>
      <c r="F943" s="178">
        <v>2000</v>
      </c>
      <c r="G943" s="178">
        <v>0</v>
      </c>
      <c r="H943" s="175">
        <f>SUM(F943:G943)</f>
        <v>2000</v>
      </c>
      <c r="I943" s="199">
        <f>SUM(I942)</f>
        <v>1235</v>
      </c>
      <c r="J943" s="182"/>
      <c r="K943" s="199">
        <f>SUM(I943:J943)</f>
        <v>1235</v>
      </c>
    </row>
    <row r="944" spans="1:11" s="208" customFormat="1" ht="18.75">
      <c r="A944" s="198">
        <v>6</v>
      </c>
      <c r="B944" s="179" t="s">
        <v>897</v>
      </c>
      <c r="C944" s="181"/>
      <c r="D944" s="181"/>
      <c r="E944" s="181"/>
      <c r="F944" s="178"/>
      <c r="G944" s="178"/>
      <c r="H944" s="175"/>
      <c r="I944" s="199"/>
      <c r="J944" s="199"/>
      <c r="K944" s="199"/>
    </row>
    <row r="945" spans="1:11" s="208" customFormat="1" ht="18.75">
      <c r="A945" s="186">
        <v>1</v>
      </c>
      <c r="B945" s="177" t="s">
        <v>2150</v>
      </c>
      <c r="C945" s="180">
        <v>46540</v>
      </c>
      <c r="D945" s="180"/>
      <c r="E945" s="181">
        <f>SUM(C945:D945)</f>
        <v>46540</v>
      </c>
      <c r="F945" s="174">
        <v>46540</v>
      </c>
      <c r="G945" s="174">
        <v>0</v>
      </c>
      <c r="H945" s="175">
        <f>SUM(F945:G945)</f>
        <v>46540</v>
      </c>
      <c r="I945" s="199">
        <v>35013.519999999997</v>
      </c>
      <c r="J945" s="199"/>
      <c r="K945" s="199">
        <f>SUM(I945:J945)</f>
        <v>35013.519999999997</v>
      </c>
    </row>
    <row r="946" spans="1:11" s="208" customFormat="1" ht="18.75">
      <c r="A946" s="198"/>
      <c r="B946" s="179" t="s">
        <v>1578</v>
      </c>
      <c r="C946" s="181">
        <f>SUM(C945)</f>
        <v>46540</v>
      </c>
      <c r="D946" s="180"/>
      <c r="E946" s="181">
        <f>SUM(C946:D946)</f>
        <v>46540</v>
      </c>
      <c r="F946" s="178">
        <v>46540</v>
      </c>
      <c r="G946" s="178">
        <v>0</v>
      </c>
      <c r="H946" s="175">
        <f>SUM(F946:G946)</f>
        <v>46540</v>
      </c>
      <c r="I946" s="199">
        <f>SUM(I945)</f>
        <v>35013.519999999997</v>
      </c>
      <c r="J946" s="199"/>
      <c r="K946" s="199">
        <f>SUM(I946:J946)</f>
        <v>35013.519999999997</v>
      </c>
    </row>
    <row r="947" spans="1:11" s="208" customFormat="1" ht="18.75">
      <c r="A947" s="198">
        <v>7</v>
      </c>
      <c r="B947" s="179" t="s">
        <v>899</v>
      </c>
      <c r="C947" s="181"/>
      <c r="D947" s="181"/>
      <c r="E947" s="181"/>
      <c r="F947" s="178"/>
      <c r="G947" s="178"/>
      <c r="H947" s="175"/>
      <c r="I947" s="199"/>
      <c r="J947" s="199"/>
      <c r="K947" s="199"/>
    </row>
    <row r="948" spans="1:11" ht="18.75">
      <c r="A948" s="186">
        <v>1</v>
      </c>
      <c r="B948" s="177" t="s">
        <v>900</v>
      </c>
      <c r="C948" s="180">
        <v>3289</v>
      </c>
      <c r="D948" s="180"/>
      <c r="E948" s="181">
        <f t="shared" ref="E948:E1011" si="136">SUM(C948:D948)</f>
        <v>3289</v>
      </c>
      <c r="F948" s="174">
        <v>2450</v>
      </c>
      <c r="G948" s="174">
        <v>1237696.28</v>
      </c>
      <c r="H948" s="175">
        <f>SUM(F948:G948)</f>
        <v>1240146.28</v>
      </c>
      <c r="I948" s="182">
        <v>960</v>
      </c>
      <c r="J948" s="182">
        <v>0.03</v>
      </c>
      <c r="K948" s="199">
        <f t="shared" ref="K948:K958" si="137">SUM(I948:J948)</f>
        <v>960.03</v>
      </c>
    </row>
    <row r="949" spans="1:11" ht="18.75">
      <c r="A949" s="186">
        <v>2</v>
      </c>
      <c r="B949" s="177" t="s">
        <v>901</v>
      </c>
      <c r="C949" s="180">
        <v>0.01</v>
      </c>
      <c r="D949" s="180"/>
      <c r="E949" s="181">
        <f t="shared" si="136"/>
        <v>0.01</v>
      </c>
      <c r="F949" s="174">
        <v>0.01</v>
      </c>
      <c r="G949" s="174">
        <v>0</v>
      </c>
      <c r="H949" s="175">
        <f t="shared" ref="H949:H1012" si="138">SUM(F949:G949)</f>
        <v>0.01</v>
      </c>
      <c r="I949" s="182">
        <v>0.01</v>
      </c>
      <c r="J949" s="182"/>
      <c r="K949" s="199">
        <f t="shared" si="137"/>
        <v>0.01</v>
      </c>
    </row>
    <row r="950" spans="1:11" ht="18.75">
      <c r="A950" s="186">
        <v>3</v>
      </c>
      <c r="B950" s="177" t="s">
        <v>902</v>
      </c>
      <c r="C950" s="180">
        <v>24</v>
      </c>
      <c r="D950" s="180"/>
      <c r="E950" s="181">
        <f t="shared" si="136"/>
        <v>24</v>
      </c>
      <c r="F950" s="174">
        <v>35</v>
      </c>
      <c r="G950" s="174">
        <v>0</v>
      </c>
      <c r="H950" s="175">
        <f t="shared" si="138"/>
        <v>35</v>
      </c>
      <c r="I950" s="182">
        <v>38.65</v>
      </c>
      <c r="J950" s="182"/>
      <c r="K950" s="199">
        <f t="shared" si="137"/>
        <v>38.65</v>
      </c>
    </row>
    <row r="951" spans="1:11" s="208" customFormat="1" ht="18.75">
      <c r="A951" s="186">
        <v>4</v>
      </c>
      <c r="B951" s="177" t="s">
        <v>903</v>
      </c>
      <c r="C951" s="180">
        <v>658</v>
      </c>
      <c r="D951" s="180"/>
      <c r="E951" s="181">
        <f t="shared" si="136"/>
        <v>658</v>
      </c>
      <c r="F951" s="174">
        <v>35</v>
      </c>
      <c r="G951" s="174">
        <v>0</v>
      </c>
      <c r="H951" s="175">
        <f t="shared" si="138"/>
        <v>35</v>
      </c>
      <c r="I951" s="182">
        <v>44.03</v>
      </c>
      <c r="J951" s="182"/>
      <c r="K951" s="199">
        <f t="shared" si="137"/>
        <v>44.03</v>
      </c>
    </row>
    <row r="952" spans="1:11" ht="18.75">
      <c r="A952" s="186">
        <v>5</v>
      </c>
      <c r="B952" s="177" t="s">
        <v>904</v>
      </c>
      <c r="C952" s="180">
        <v>376</v>
      </c>
      <c r="D952" s="180"/>
      <c r="E952" s="181">
        <f t="shared" si="136"/>
        <v>376</v>
      </c>
      <c r="F952" s="174">
        <v>0.03</v>
      </c>
      <c r="G952" s="174">
        <v>0</v>
      </c>
      <c r="H952" s="175">
        <f t="shared" si="138"/>
        <v>0.03</v>
      </c>
      <c r="I952" s="182">
        <v>38.65</v>
      </c>
      <c r="J952" s="182"/>
      <c r="K952" s="199">
        <f t="shared" si="137"/>
        <v>38.65</v>
      </c>
    </row>
    <row r="953" spans="1:11" s="208" customFormat="1" ht="18.75">
      <c r="A953" s="186">
        <v>6</v>
      </c>
      <c r="B953" s="177" t="s">
        <v>905</v>
      </c>
      <c r="C953" s="180">
        <v>329</v>
      </c>
      <c r="D953" s="180"/>
      <c r="E953" s="181">
        <f t="shared" si="136"/>
        <v>329</v>
      </c>
      <c r="F953" s="174">
        <v>500</v>
      </c>
      <c r="G953" s="174">
        <v>0</v>
      </c>
      <c r="H953" s="175">
        <f t="shared" si="138"/>
        <v>500</v>
      </c>
      <c r="I953" s="182">
        <v>525</v>
      </c>
      <c r="J953" s="182"/>
      <c r="K953" s="199">
        <f t="shared" si="137"/>
        <v>525</v>
      </c>
    </row>
    <row r="954" spans="1:11" ht="18.75">
      <c r="A954" s="186">
        <v>7</v>
      </c>
      <c r="B954" s="177" t="s">
        <v>906</v>
      </c>
      <c r="C954" s="180">
        <v>6865</v>
      </c>
      <c r="D954" s="180"/>
      <c r="E954" s="181">
        <f t="shared" si="136"/>
        <v>6865</v>
      </c>
      <c r="F954" s="174">
        <v>9700</v>
      </c>
      <c r="G954" s="174">
        <v>0</v>
      </c>
      <c r="H954" s="175">
        <f t="shared" si="138"/>
        <v>9700</v>
      </c>
      <c r="I954" s="182">
        <v>10117.17</v>
      </c>
      <c r="J954" s="182"/>
      <c r="K954" s="199">
        <f t="shared" si="137"/>
        <v>10117.17</v>
      </c>
    </row>
    <row r="955" spans="1:11" s="208" customFormat="1" ht="18.75">
      <c r="A955" s="186">
        <v>8</v>
      </c>
      <c r="B955" s="177" t="s">
        <v>907</v>
      </c>
      <c r="C955" s="180">
        <v>9525</v>
      </c>
      <c r="D955" s="180">
        <v>475</v>
      </c>
      <c r="E955" s="181">
        <f t="shared" si="136"/>
        <v>10000</v>
      </c>
      <c r="F955" s="174">
        <v>12600</v>
      </c>
      <c r="G955" s="174">
        <v>20</v>
      </c>
      <c r="H955" s="175">
        <f t="shared" si="138"/>
        <v>12620</v>
      </c>
      <c r="I955" s="182">
        <v>19324.400000000001</v>
      </c>
      <c r="J955" s="182">
        <v>0.01</v>
      </c>
      <c r="K955" s="199">
        <f t="shared" si="137"/>
        <v>19324.41</v>
      </c>
    </row>
    <row r="956" spans="1:11" ht="18.75">
      <c r="A956" s="186">
        <v>9</v>
      </c>
      <c r="B956" s="177" t="s">
        <v>908</v>
      </c>
      <c r="C956" s="180">
        <v>9147</v>
      </c>
      <c r="D956" s="180">
        <v>0.01</v>
      </c>
      <c r="E956" s="181">
        <f t="shared" si="136"/>
        <v>9147.01</v>
      </c>
      <c r="F956" s="174">
        <v>9147</v>
      </c>
      <c r="G956" s="174">
        <v>0</v>
      </c>
      <c r="H956" s="175">
        <f t="shared" si="138"/>
        <v>9147</v>
      </c>
      <c r="I956" s="182">
        <v>48719.93</v>
      </c>
      <c r="J956" s="182">
        <v>0.01</v>
      </c>
      <c r="K956" s="199">
        <f t="shared" si="137"/>
        <v>48719.94</v>
      </c>
    </row>
    <row r="957" spans="1:11" ht="18.75">
      <c r="A957" s="186">
        <v>10</v>
      </c>
      <c r="B957" s="177" t="s">
        <v>909</v>
      </c>
      <c r="C957" s="180">
        <v>36205</v>
      </c>
      <c r="D957" s="180">
        <v>1336.89</v>
      </c>
      <c r="E957" s="181">
        <f t="shared" si="136"/>
        <v>37541.89</v>
      </c>
      <c r="F957" s="174">
        <v>48500</v>
      </c>
      <c r="G957" s="174">
        <v>60</v>
      </c>
      <c r="H957" s="175">
        <f t="shared" si="138"/>
        <v>48560</v>
      </c>
      <c r="I957" s="182">
        <v>5</v>
      </c>
      <c r="J957" s="182"/>
      <c r="K957" s="199">
        <f t="shared" si="137"/>
        <v>5</v>
      </c>
    </row>
    <row r="958" spans="1:11" s="208" customFormat="1" ht="18.75">
      <c r="A958" s="186">
        <v>11</v>
      </c>
      <c r="B958" s="177" t="s">
        <v>910</v>
      </c>
      <c r="C958" s="180">
        <v>24</v>
      </c>
      <c r="D958" s="180"/>
      <c r="E958" s="181">
        <f t="shared" si="136"/>
        <v>24</v>
      </c>
      <c r="F958" s="174">
        <v>5</v>
      </c>
      <c r="G958" s="174">
        <v>0</v>
      </c>
      <c r="H958" s="175">
        <f t="shared" si="138"/>
        <v>5</v>
      </c>
      <c r="I958" s="182">
        <v>5</v>
      </c>
      <c r="J958" s="182"/>
      <c r="K958" s="199">
        <f t="shared" si="137"/>
        <v>5</v>
      </c>
    </row>
    <row r="959" spans="1:11" ht="18.75">
      <c r="A959" s="186">
        <v>12</v>
      </c>
      <c r="B959" s="177" t="s">
        <v>2107</v>
      </c>
      <c r="C959" s="180">
        <v>4</v>
      </c>
      <c r="D959" s="180"/>
      <c r="E959" s="181">
        <f t="shared" si="136"/>
        <v>4</v>
      </c>
      <c r="F959" s="174">
        <v>20</v>
      </c>
      <c r="G959" s="174">
        <v>0</v>
      </c>
      <c r="H959" s="175">
        <f t="shared" si="138"/>
        <v>20</v>
      </c>
      <c r="I959" s="182">
        <v>-14943.37</v>
      </c>
      <c r="J959" s="182"/>
      <c r="K959" s="199"/>
    </row>
    <row r="960" spans="1:11" ht="18.75">
      <c r="A960" s="186">
        <v>13</v>
      </c>
      <c r="B960" s="177" t="s">
        <v>2108</v>
      </c>
      <c r="C960" s="180">
        <v>-10700.7</v>
      </c>
      <c r="D960" s="180"/>
      <c r="E960" s="181">
        <f t="shared" si="136"/>
        <v>-10700.7</v>
      </c>
      <c r="F960" s="174">
        <v>-11883.28</v>
      </c>
      <c r="G960" s="174">
        <v>0</v>
      </c>
      <c r="H960" s="175">
        <f t="shared" si="138"/>
        <v>-11883.28</v>
      </c>
      <c r="I960" s="182">
        <v>278.3</v>
      </c>
      <c r="J960" s="182"/>
      <c r="K960" s="199">
        <f t="shared" ref="K960:K997" si="139">SUM(I959:J959)</f>
        <v>-14943.37</v>
      </c>
    </row>
    <row r="961" spans="1:11" s="208" customFormat="1" ht="18.75">
      <c r="A961" s="186">
        <v>14</v>
      </c>
      <c r="B961" s="177" t="s">
        <v>911</v>
      </c>
      <c r="C961" s="180">
        <v>350</v>
      </c>
      <c r="D961" s="180"/>
      <c r="E961" s="181">
        <f t="shared" si="136"/>
        <v>350</v>
      </c>
      <c r="F961" s="174">
        <v>400</v>
      </c>
      <c r="G961" s="174">
        <v>0</v>
      </c>
      <c r="H961" s="175">
        <f t="shared" si="138"/>
        <v>400</v>
      </c>
      <c r="I961" s="182"/>
      <c r="J961" s="182">
        <v>0.03</v>
      </c>
      <c r="K961" s="199">
        <f t="shared" si="139"/>
        <v>278.3</v>
      </c>
    </row>
    <row r="962" spans="1:11" ht="18.75">
      <c r="A962" s="186">
        <v>15</v>
      </c>
      <c r="B962" s="177" t="s">
        <v>912</v>
      </c>
      <c r="C962" s="180"/>
      <c r="D962" s="180">
        <v>0.03</v>
      </c>
      <c r="E962" s="181">
        <f t="shared" si="136"/>
        <v>0.03</v>
      </c>
      <c r="F962" s="174">
        <v>0</v>
      </c>
      <c r="G962" s="174">
        <v>0.03</v>
      </c>
      <c r="H962" s="175">
        <f t="shared" si="138"/>
        <v>0.03</v>
      </c>
      <c r="I962" s="182">
        <v>135.37</v>
      </c>
      <c r="J962" s="182">
        <v>0.03</v>
      </c>
      <c r="K962" s="199">
        <f t="shared" si="139"/>
        <v>0.03</v>
      </c>
    </row>
    <row r="963" spans="1:11" ht="18.75">
      <c r="A963" s="186">
        <v>16</v>
      </c>
      <c r="B963" s="177" t="s">
        <v>913</v>
      </c>
      <c r="C963" s="180">
        <v>188</v>
      </c>
      <c r="D963" s="180">
        <v>0.03</v>
      </c>
      <c r="E963" s="181">
        <f t="shared" si="136"/>
        <v>188.03</v>
      </c>
      <c r="F963" s="174">
        <v>140</v>
      </c>
      <c r="G963" s="174">
        <v>0.03</v>
      </c>
      <c r="H963" s="175">
        <f t="shared" si="138"/>
        <v>140.03</v>
      </c>
      <c r="I963" s="182">
        <v>0.01</v>
      </c>
      <c r="J963" s="182">
        <v>0.01</v>
      </c>
      <c r="K963" s="199">
        <f t="shared" si="139"/>
        <v>135.4</v>
      </c>
    </row>
    <row r="964" spans="1:11" s="208" customFormat="1" ht="18.75">
      <c r="A964" s="186">
        <v>17</v>
      </c>
      <c r="B964" s="177" t="s">
        <v>914</v>
      </c>
      <c r="C964" s="180">
        <v>0.01</v>
      </c>
      <c r="D964" s="180">
        <v>0.01</v>
      </c>
      <c r="E964" s="181">
        <f t="shared" si="136"/>
        <v>0.02</v>
      </c>
      <c r="F964" s="174">
        <v>0.01</v>
      </c>
      <c r="G964" s="174">
        <v>0.01</v>
      </c>
      <c r="H964" s="175">
        <f t="shared" si="138"/>
        <v>0.02</v>
      </c>
      <c r="I964" s="182">
        <v>0.01</v>
      </c>
      <c r="J964" s="182"/>
      <c r="K964" s="199">
        <f t="shared" si="139"/>
        <v>0.02</v>
      </c>
    </row>
    <row r="965" spans="1:11" ht="18.75">
      <c r="A965" s="186">
        <v>18</v>
      </c>
      <c r="B965" s="177" t="s">
        <v>915</v>
      </c>
      <c r="C965" s="180">
        <v>0.01</v>
      </c>
      <c r="D965" s="180"/>
      <c r="E965" s="181">
        <f t="shared" si="136"/>
        <v>0.01</v>
      </c>
      <c r="F965" s="174">
        <v>0.01</v>
      </c>
      <c r="G965" s="174">
        <v>0</v>
      </c>
      <c r="H965" s="175">
        <f t="shared" si="138"/>
        <v>0.01</v>
      </c>
      <c r="I965" s="182">
        <v>30267.46</v>
      </c>
      <c r="J965" s="182"/>
      <c r="K965" s="199">
        <f t="shared" si="139"/>
        <v>0.01</v>
      </c>
    </row>
    <row r="966" spans="1:11" ht="18.75">
      <c r="A966" s="186">
        <v>19</v>
      </c>
      <c r="B966" s="177" t="s">
        <v>916</v>
      </c>
      <c r="C966" s="180">
        <v>40393</v>
      </c>
      <c r="D966" s="180"/>
      <c r="E966" s="181">
        <f t="shared" si="136"/>
        <v>40393</v>
      </c>
      <c r="F966" s="174">
        <v>15000</v>
      </c>
      <c r="G966" s="174">
        <v>0</v>
      </c>
      <c r="H966" s="175">
        <f t="shared" si="138"/>
        <v>15000</v>
      </c>
      <c r="I966" s="182">
        <v>2760.88</v>
      </c>
      <c r="J966" s="182"/>
      <c r="K966" s="199">
        <f t="shared" si="139"/>
        <v>30267.46</v>
      </c>
    </row>
    <row r="967" spans="1:11" s="208" customFormat="1" ht="18.75">
      <c r="A967" s="186">
        <v>20</v>
      </c>
      <c r="B967" s="177" t="s">
        <v>917</v>
      </c>
      <c r="C967" s="180">
        <v>15199</v>
      </c>
      <c r="D967" s="180"/>
      <c r="E967" s="181">
        <f t="shared" si="136"/>
        <v>15199</v>
      </c>
      <c r="F967" s="174">
        <v>10000</v>
      </c>
      <c r="G967" s="174">
        <v>0</v>
      </c>
      <c r="H967" s="175">
        <f t="shared" si="138"/>
        <v>10000</v>
      </c>
      <c r="I967" s="182">
        <v>19199.990000000002</v>
      </c>
      <c r="J967" s="182">
        <v>0.03</v>
      </c>
      <c r="K967" s="199">
        <f t="shared" si="139"/>
        <v>2760.88</v>
      </c>
    </row>
    <row r="968" spans="1:11" ht="18.75">
      <c r="A968" s="186">
        <v>21</v>
      </c>
      <c r="B968" s="177" t="s">
        <v>918</v>
      </c>
      <c r="C968" s="180">
        <v>0.03</v>
      </c>
      <c r="D968" s="180">
        <v>0.03</v>
      </c>
      <c r="E968" s="181">
        <f t="shared" si="136"/>
        <v>0.06</v>
      </c>
      <c r="F968" s="174">
        <v>2500</v>
      </c>
      <c r="G968" s="174">
        <v>2500</v>
      </c>
      <c r="H968" s="175">
        <f t="shared" si="138"/>
        <v>5000</v>
      </c>
      <c r="I968" s="182">
        <v>0.03</v>
      </c>
      <c r="J968" s="182"/>
      <c r="K968" s="199">
        <f t="shared" si="139"/>
        <v>19200.02</v>
      </c>
    </row>
    <row r="969" spans="1:11" ht="18.75">
      <c r="A969" s="186">
        <v>22</v>
      </c>
      <c r="B969" s="177" t="s">
        <v>919</v>
      </c>
      <c r="C969" s="180">
        <v>0.03</v>
      </c>
      <c r="D969" s="180"/>
      <c r="E969" s="181">
        <f t="shared" si="136"/>
        <v>0.03</v>
      </c>
      <c r="F969" s="174">
        <v>0.03</v>
      </c>
      <c r="G969" s="174">
        <v>0</v>
      </c>
      <c r="H969" s="175">
        <f t="shared" si="138"/>
        <v>0.03</v>
      </c>
      <c r="I969" s="182">
        <v>0.03</v>
      </c>
      <c r="J969" s="182"/>
      <c r="K969" s="199">
        <f t="shared" si="139"/>
        <v>0.03</v>
      </c>
    </row>
    <row r="970" spans="1:11" ht="18.75">
      <c r="A970" s="186">
        <v>23</v>
      </c>
      <c r="B970" s="177" t="s">
        <v>920</v>
      </c>
      <c r="C970" s="180">
        <v>0.03</v>
      </c>
      <c r="D970" s="180"/>
      <c r="E970" s="181">
        <f t="shared" si="136"/>
        <v>0.03</v>
      </c>
      <c r="F970" s="174">
        <v>0.03</v>
      </c>
      <c r="G970" s="174">
        <v>0</v>
      </c>
      <c r="H970" s="175">
        <f t="shared" si="138"/>
        <v>0.03</v>
      </c>
      <c r="I970" s="182">
        <v>149.68</v>
      </c>
      <c r="J970" s="182">
        <v>0.01</v>
      </c>
      <c r="K970" s="199">
        <f t="shared" si="139"/>
        <v>0.03</v>
      </c>
    </row>
    <row r="971" spans="1:11" ht="18.75">
      <c r="A971" s="186">
        <v>24</v>
      </c>
      <c r="B971" s="177" t="s">
        <v>921</v>
      </c>
      <c r="C971" s="180">
        <v>2500</v>
      </c>
      <c r="D971" s="180">
        <v>1000</v>
      </c>
      <c r="E971" s="181">
        <f t="shared" si="136"/>
        <v>3500</v>
      </c>
      <c r="F971" s="174">
        <v>1000</v>
      </c>
      <c r="G971" s="174">
        <v>0.01</v>
      </c>
      <c r="H971" s="175">
        <f t="shared" si="138"/>
        <v>1000.01</v>
      </c>
      <c r="I971" s="182">
        <v>0.01</v>
      </c>
      <c r="J971" s="182"/>
      <c r="K971" s="199">
        <f t="shared" si="139"/>
        <v>149.69</v>
      </c>
    </row>
    <row r="972" spans="1:11" ht="18.75">
      <c r="A972" s="186">
        <v>25</v>
      </c>
      <c r="B972" s="177" t="s">
        <v>922</v>
      </c>
      <c r="C972" s="180">
        <v>0.01</v>
      </c>
      <c r="D972" s="180"/>
      <c r="E972" s="181">
        <f t="shared" si="136"/>
        <v>0.01</v>
      </c>
      <c r="F972" s="174">
        <v>0.01</v>
      </c>
      <c r="G972" s="174">
        <v>0</v>
      </c>
      <c r="H972" s="175">
        <f t="shared" si="138"/>
        <v>0.01</v>
      </c>
      <c r="I972" s="182">
        <v>250</v>
      </c>
      <c r="J972" s="182"/>
      <c r="K972" s="199">
        <f t="shared" si="139"/>
        <v>0.01</v>
      </c>
    </row>
    <row r="973" spans="1:11" ht="18.75">
      <c r="A973" s="186">
        <v>26</v>
      </c>
      <c r="B973" s="177" t="s">
        <v>923</v>
      </c>
      <c r="C973" s="180">
        <v>5</v>
      </c>
      <c r="D973" s="180"/>
      <c r="E973" s="181">
        <f t="shared" si="136"/>
        <v>5</v>
      </c>
      <c r="F973" s="174">
        <v>0.03</v>
      </c>
      <c r="G973" s="174">
        <v>0</v>
      </c>
      <c r="H973" s="175">
        <f t="shared" si="138"/>
        <v>0.03</v>
      </c>
      <c r="I973" s="182">
        <v>6400</v>
      </c>
      <c r="J973" s="182">
        <v>0.03</v>
      </c>
      <c r="K973" s="199">
        <f t="shared" si="139"/>
        <v>250</v>
      </c>
    </row>
    <row r="974" spans="1:11" ht="18.75">
      <c r="A974" s="186">
        <v>27</v>
      </c>
      <c r="B974" s="177" t="s">
        <v>924</v>
      </c>
      <c r="C974" s="180">
        <v>47</v>
      </c>
      <c r="D974" s="180"/>
      <c r="E974" s="181">
        <f t="shared" si="136"/>
        <v>47</v>
      </c>
      <c r="F974" s="174">
        <v>385</v>
      </c>
      <c r="G974" s="174">
        <v>0</v>
      </c>
      <c r="H974" s="175">
        <f t="shared" si="138"/>
        <v>385</v>
      </c>
      <c r="I974" s="182">
        <v>0.03</v>
      </c>
      <c r="J974" s="182">
        <v>0.03</v>
      </c>
      <c r="K974" s="199">
        <f t="shared" si="139"/>
        <v>6400.03</v>
      </c>
    </row>
    <row r="975" spans="1:11" ht="18.75">
      <c r="A975" s="186">
        <v>28</v>
      </c>
      <c r="B975" s="177" t="s">
        <v>925</v>
      </c>
      <c r="C975" s="180">
        <v>3007</v>
      </c>
      <c r="D975" s="180">
        <v>2694</v>
      </c>
      <c r="E975" s="181">
        <f t="shared" si="136"/>
        <v>5701</v>
      </c>
      <c r="F975" s="174">
        <v>1750</v>
      </c>
      <c r="G975" s="174">
        <v>1750</v>
      </c>
      <c r="H975" s="175">
        <f t="shared" si="138"/>
        <v>3500</v>
      </c>
      <c r="I975" s="182">
        <v>659.3</v>
      </c>
      <c r="J975" s="182"/>
      <c r="K975" s="199">
        <f t="shared" si="139"/>
        <v>0.06</v>
      </c>
    </row>
    <row r="976" spans="1:11" ht="18.75">
      <c r="A976" s="186">
        <v>29</v>
      </c>
      <c r="B976" s="177" t="s">
        <v>926</v>
      </c>
      <c r="C976" s="180">
        <v>0.03</v>
      </c>
      <c r="D976" s="180">
        <v>0.03</v>
      </c>
      <c r="E976" s="181">
        <f t="shared" si="136"/>
        <v>0.06</v>
      </c>
      <c r="F976" s="174">
        <v>0.03</v>
      </c>
      <c r="G976" s="174">
        <v>0.03</v>
      </c>
      <c r="H976" s="175">
        <f t="shared" si="138"/>
        <v>0.06</v>
      </c>
      <c r="I976" s="182">
        <v>0.01</v>
      </c>
      <c r="J976" s="182"/>
      <c r="K976" s="199">
        <f t="shared" si="139"/>
        <v>659.3</v>
      </c>
    </row>
    <row r="977" spans="1:11" ht="18.75">
      <c r="A977" s="186">
        <v>30</v>
      </c>
      <c r="B977" s="177" t="s">
        <v>927</v>
      </c>
      <c r="C977" s="180">
        <v>1699</v>
      </c>
      <c r="D977" s="180"/>
      <c r="E977" s="181">
        <f t="shared" si="136"/>
        <v>1699</v>
      </c>
      <c r="F977" s="174">
        <v>800</v>
      </c>
      <c r="G977" s="174">
        <v>0</v>
      </c>
      <c r="H977" s="175">
        <f t="shared" si="138"/>
        <v>800</v>
      </c>
      <c r="I977" s="182">
        <v>0.02</v>
      </c>
      <c r="J977" s="182"/>
      <c r="K977" s="199">
        <f t="shared" si="139"/>
        <v>0.01</v>
      </c>
    </row>
    <row r="978" spans="1:11" ht="56.25">
      <c r="A978" s="186">
        <v>31</v>
      </c>
      <c r="B978" s="217" t="s">
        <v>928</v>
      </c>
      <c r="C978" s="180">
        <v>0.01</v>
      </c>
      <c r="D978" s="180"/>
      <c r="E978" s="181">
        <f t="shared" si="136"/>
        <v>0.01</v>
      </c>
      <c r="F978" s="174">
        <v>0.01</v>
      </c>
      <c r="G978" s="174">
        <v>0</v>
      </c>
      <c r="H978" s="175">
        <f t="shared" si="138"/>
        <v>0.01</v>
      </c>
      <c r="I978" s="182">
        <v>0.01</v>
      </c>
      <c r="J978" s="182"/>
      <c r="K978" s="199">
        <f t="shared" si="139"/>
        <v>0.02</v>
      </c>
    </row>
    <row r="979" spans="1:11" ht="18.75">
      <c r="A979" s="186">
        <v>32</v>
      </c>
      <c r="B979" s="177" t="s">
        <v>929</v>
      </c>
      <c r="C979" s="180">
        <v>0.02</v>
      </c>
      <c r="D979" s="180"/>
      <c r="E979" s="181">
        <f t="shared" si="136"/>
        <v>0.02</v>
      </c>
      <c r="F979" s="174">
        <v>0.02</v>
      </c>
      <c r="G979" s="174">
        <v>0</v>
      </c>
      <c r="H979" s="175">
        <f t="shared" si="138"/>
        <v>0.02</v>
      </c>
      <c r="I979" s="182">
        <v>0.02</v>
      </c>
      <c r="J979" s="182">
        <v>0.02</v>
      </c>
      <c r="K979" s="199">
        <f t="shared" si="139"/>
        <v>0.01</v>
      </c>
    </row>
    <row r="980" spans="1:11" ht="18.75">
      <c r="A980" s="186">
        <v>33</v>
      </c>
      <c r="B980" s="177" t="s">
        <v>930</v>
      </c>
      <c r="C980" s="180">
        <v>0.01</v>
      </c>
      <c r="D980" s="180"/>
      <c r="E980" s="181">
        <f t="shared" si="136"/>
        <v>0.01</v>
      </c>
      <c r="F980" s="174">
        <v>0.01</v>
      </c>
      <c r="G980" s="174">
        <v>0</v>
      </c>
      <c r="H980" s="175">
        <f t="shared" si="138"/>
        <v>0.01</v>
      </c>
      <c r="I980" s="182">
        <v>59.44</v>
      </c>
      <c r="J980" s="182">
        <v>0.02</v>
      </c>
      <c r="K980" s="199">
        <f t="shared" si="139"/>
        <v>0.04</v>
      </c>
    </row>
    <row r="981" spans="1:11" ht="18.75">
      <c r="A981" s="186">
        <v>34</v>
      </c>
      <c r="B981" s="177" t="s">
        <v>931</v>
      </c>
      <c r="C981" s="180">
        <v>46</v>
      </c>
      <c r="D981" s="180">
        <v>0.02</v>
      </c>
      <c r="E981" s="181">
        <f t="shared" si="136"/>
        <v>46.02</v>
      </c>
      <c r="F981" s="174">
        <v>175</v>
      </c>
      <c r="G981" s="174">
        <v>0.02</v>
      </c>
      <c r="H981" s="175">
        <f t="shared" si="138"/>
        <v>175.02</v>
      </c>
      <c r="I981" s="182">
        <v>57.24</v>
      </c>
      <c r="J981" s="182"/>
      <c r="K981" s="199">
        <f t="shared" si="139"/>
        <v>59.46</v>
      </c>
    </row>
    <row r="982" spans="1:11" ht="18.75">
      <c r="A982" s="186">
        <v>35</v>
      </c>
      <c r="B982" s="177" t="s">
        <v>932</v>
      </c>
      <c r="C982" s="180">
        <v>47</v>
      </c>
      <c r="D982" s="180">
        <v>0.02</v>
      </c>
      <c r="E982" s="181">
        <f t="shared" si="136"/>
        <v>47.02</v>
      </c>
      <c r="F982" s="174">
        <v>300</v>
      </c>
      <c r="G982" s="174">
        <v>0.02</v>
      </c>
      <c r="H982" s="175">
        <f t="shared" si="138"/>
        <v>300.02</v>
      </c>
      <c r="I982" s="182">
        <v>640</v>
      </c>
      <c r="J982" s="182">
        <v>0.03</v>
      </c>
      <c r="K982" s="199">
        <f t="shared" si="139"/>
        <v>57.24</v>
      </c>
    </row>
    <row r="983" spans="1:11" ht="18.75">
      <c r="A983" s="186">
        <v>36</v>
      </c>
      <c r="B983" s="177" t="s">
        <v>933</v>
      </c>
      <c r="C983" s="180">
        <v>1974</v>
      </c>
      <c r="D983" s="180"/>
      <c r="E983" s="181">
        <f t="shared" si="136"/>
        <v>1974</v>
      </c>
      <c r="F983" s="174">
        <v>35</v>
      </c>
      <c r="G983" s="174">
        <v>0</v>
      </c>
      <c r="H983" s="175">
        <f t="shared" si="138"/>
        <v>35</v>
      </c>
      <c r="I983" s="182">
        <v>0.01</v>
      </c>
      <c r="J983" s="182">
        <v>0.01</v>
      </c>
      <c r="K983" s="199">
        <f t="shared" si="139"/>
        <v>640.03</v>
      </c>
    </row>
    <row r="984" spans="1:11" ht="18.75">
      <c r="A984" s="186">
        <v>37</v>
      </c>
      <c r="B984" s="177" t="s">
        <v>934</v>
      </c>
      <c r="C984" s="180">
        <v>23</v>
      </c>
      <c r="D984" s="180">
        <v>0.03</v>
      </c>
      <c r="E984" s="181">
        <f t="shared" si="136"/>
        <v>23.03</v>
      </c>
      <c r="F984" s="174">
        <v>500</v>
      </c>
      <c r="G984" s="174">
        <v>500</v>
      </c>
      <c r="H984" s="175">
        <f t="shared" si="138"/>
        <v>1000</v>
      </c>
      <c r="I984" s="182">
        <v>4480</v>
      </c>
      <c r="J984" s="182"/>
      <c r="K984" s="199">
        <f t="shared" si="139"/>
        <v>0.02</v>
      </c>
    </row>
    <row r="985" spans="1:11" ht="18.75">
      <c r="A985" s="186">
        <v>38</v>
      </c>
      <c r="B985" s="177" t="s">
        <v>935</v>
      </c>
      <c r="C985" s="180">
        <v>0.01</v>
      </c>
      <c r="D985" s="180">
        <v>0.01</v>
      </c>
      <c r="E985" s="181">
        <f t="shared" si="136"/>
        <v>0.02</v>
      </c>
      <c r="F985" s="174">
        <v>0.01</v>
      </c>
      <c r="G985" s="174">
        <v>0.01</v>
      </c>
      <c r="H985" s="175">
        <f t="shared" si="138"/>
        <v>0.02</v>
      </c>
      <c r="I985" s="182">
        <v>1846.55</v>
      </c>
      <c r="J985" s="182">
        <v>0.03</v>
      </c>
      <c r="K985" s="199">
        <f t="shared" si="139"/>
        <v>4480</v>
      </c>
    </row>
    <row r="986" spans="1:11" ht="18.75">
      <c r="A986" s="186">
        <v>39</v>
      </c>
      <c r="B986" s="177" t="s">
        <v>936</v>
      </c>
      <c r="C986" s="180">
        <v>500</v>
      </c>
      <c r="D986" s="180"/>
      <c r="E986" s="181">
        <f t="shared" si="136"/>
        <v>500</v>
      </c>
      <c r="F986" s="174">
        <v>1500</v>
      </c>
      <c r="G986" s="174">
        <v>0</v>
      </c>
      <c r="H986" s="175">
        <f t="shared" si="138"/>
        <v>1500</v>
      </c>
      <c r="I986" s="182">
        <v>1261.21</v>
      </c>
      <c r="J986" s="182"/>
      <c r="K986" s="199">
        <f t="shared" si="139"/>
        <v>1846.58</v>
      </c>
    </row>
    <row r="987" spans="1:11" ht="18.75">
      <c r="A987" s="186">
        <v>40</v>
      </c>
      <c r="B987" s="177" t="s">
        <v>937</v>
      </c>
      <c r="C987" s="180">
        <v>449</v>
      </c>
      <c r="D987" s="180">
        <v>45</v>
      </c>
      <c r="E987" s="181">
        <f t="shared" si="136"/>
        <v>494</v>
      </c>
      <c r="F987" s="174">
        <v>2300</v>
      </c>
      <c r="G987" s="174">
        <v>2300</v>
      </c>
      <c r="H987" s="175">
        <f t="shared" si="138"/>
        <v>4600</v>
      </c>
      <c r="I987" s="182">
        <v>0.01</v>
      </c>
      <c r="J987" s="182"/>
      <c r="K987" s="199">
        <f t="shared" si="139"/>
        <v>1261.21</v>
      </c>
    </row>
    <row r="988" spans="1:11" ht="18.75">
      <c r="A988" s="186">
        <v>41</v>
      </c>
      <c r="B988" s="177" t="s">
        <v>938</v>
      </c>
      <c r="C988" s="180"/>
      <c r="D988" s="180">
        <v>0.01</v>
      </c>
      <c r="E988" s="181">
        <f t="shared" si="136"/>
        <v>0.01</v>
      </c>
      <c r="F988" s="174">
        <v>0</v>
      </c>
      <c r="G988" s="174">
        <v>0.01</v>
      </c>
      <c r="H988" s="175">
        <f t="shared" si="138"/>
        <v>0.01</v>
      </c>
      <c r="I988" s="182">
        <v>8412.42</v>
      </c>
      <c r="J988" s="182"/>
      <c r="K988" s="199">
        <f t="shared" si="139"/>
        <v>0.01</v>
      </c>
    </row>
    <row r="989" spans="1:11" ht="18.75">
      <c r="A989" s="186">
        <v>42</v>
      </c>
      <c r="B989" s="177" t="s">
        <v>939</v>
      </c>
      <c r="C989" s="180">
        <v>2068</v>
      </c>
      <c r="D989" s="180"/>
      <c r="E989" s="181">
        <f t="shared" si="136"/>
        <v>2068</v>
      </c>
      <c r="F989" s="174">
        <v>1200</v>
      </c>
      <c r="G989" s="174">
        <v>0</v>
      </c>
      <c r="H989" s="175">
        <f t="shared" si="138"/>
        <v>1200</v>
      </c>
      <c r="I989" s="182">
        <v>23.12</v>
      </c>
      <c r="J989" s="182">
        <v>0.03</v>
      </c>
      <c r="K989" s="199">
        <f t="shared" si="139"/>
        <v>8412.42</v>
      </c>
    </row>
    <row r="990" spans="1:11" ht="18.75">
      <c r="A990" s="186">
        <v>43</v>
      </c>
      <c r="B990" s="177" t="s">
        <v>940</v>
      </c>
      <c r="C990" s="180">
        <v>0.01</v>
      </c>
      <c r="D990" s="180"/>
      <c r="E990" s="181">
        <f t="shared" si="136"/>
        <v>0.01</v>
      </c>
      <c r="F990" s="174">
        <v>0.01</v>
      </c>
      <c r="G990" s="174">
        <v>0</v>
      </c>
      <c r="H990" s="175">
        <f t="shared" si="138"/>
        <v>0.01</v>
      </c>
      <c r="I990" s="182">
        <v>42.93</v>
      </c>
      <c r="J990" s="182">
        <v>0.03</v>
      </c>
      <c r="K990" s="199">
        <f t="shared" si="139"/>
        <v>23.150000000000002</v>
      </c>
    </row>
    <row r="991" spans="1:11" ht="18.75">
      <c r="A991" s="186">
        <v>44</v>
      </c>
      <c r="B991" s="177" t="s">
        <v>941</v>
      </c>
      <c r="C991" s="180">
        <v>8481</v>
      </c>
      <c r="D991" s="180"/>
      <c r="E991" s="181">
        <f t="shared" si="136"/>
        <v>8481</v>
      </c>
      <c r="F991" s="174">
        <v>8174</v>
      </c>
      <c r="G991" s="174">
        <v>0</v>
      </c>
      <c r="H991" s="175">
        <f t="shared" si="138"/>
        <v>8174</v>
      </c>
      <c r="I991" s="182">
        <v>22.01</v>
      </c>
      <c r="J991" s="182">
        <v>0.03</v>
      </c>
      <c r="K991" s="199">
        <f t="shared" si="139"/>
        <v>42.96</v>
      </c>
    </row>
    <row r="992" spans="1:11" ht="18.75">
      <c r="A992" s="186">
        <v>45</v>
      </c>
      <c r="B992" s="177" t="s">
        <v>942</v>
      </c>
      <c r="C992" s="180">
        <v>2415</v>
      </c>
      <c r="D992" s="180">
        <v>0.01</v>
      </c>
      <c r="E992" s="181">
        <f t="shared" si="136"/>
        <v>2415.0100000000002</v>
      </c>
      <c r="F992" s="174">
        <v>2415</v>
      </c>
      <c r="G992" s="174">
        <v>0</v>
      </c>
      <c r="H992" s="175">
        <f t="shared" si="138"/>
        <v>2415</v>
      </c>
      <c r="I992" s="182">
        <v>500</v>
      </c>
      <c r="J992" s="182"/>
      <c r="K992" s="199">
        <f t="shared" si="139"/>
        <v>22.040000000000003</v>
      </c>
    </row>
    <row r="993" spans="1:11" ht="18.75">
      <c r="A993" s="186">
        <v>46</v>
      </c>
      <c r="B993" s="177" t="s">
        <v>943</v>
      </c>
      <c r="C993" s="180">
        <v>8.4499999999999993</v>
      </c>
      <c r="D993" s="180">
        <v>3.06</v>
      </c>
      <c r="E993" s="181">
        <f t="shared" si="136"/>
        <v>11.51</v>
      </c>
      <c r="F993" s="174">
        <v>20</v>
      </c>
      <c r="G993" s="174">
        <v>0.03</v>
      </c>
      <c r="H993" s="175">
        <f t="shared" si="138"/>
        <v>20.03</v>
      </c>
      <c r="I993" s="182">
        <v>175.2</v>
      </c>
      <c r="J993" s="182">
        <v>0.03</v>
      </c>
      <c r="K993" s="199">
        <f t="shared" si="139"/>
        <v>500</v>
      </c>
    </row>
    <row r="994" spans="1:11" ht="18.75">
      <c r="A994" s="186">
        <v>47</v>
      </c>
      <c r="B994" s="177" t="s">
        <v>944</v>
      </c>
      <c r="C994" s="180">
        <v>14.35</v>
      </c>
      <c r="D994" s="180">
        <v>0.03</v>
      </c>
      <c r="E994" s="181">
        <f t="shared" si="136"/>
        <v>14.379999999999999</v>
      </c>
      <c r="F994" s="174">
        <v>30</v>
      </c>
      <c r="G994" s="174">
        <v>0.03</v>
      </c>
      <c r="H994" s="175">
        <f t="shared" si="138"/>
        <v>30.03</v>
      </c>
      <c r="I994" s="182">
        <v>0.03</v>
      </c>
      <c r="J994" s="182"/>
      <c r="K994" s="199">
        <f t="shared" si="139"/>
        <v>175.23</v>
      </c>
    </row>
    <row r="995" spans="1:11" ht="18.75">
      <c r="A995" s="186">
        <v>48</v>
      </c>
      <c r="B995" s="177" t="s">
        <v>945</v>
      </c>
      <c r="C995" s="180">
        <v>8.6</v>
      </c>
      <c r="D995" s="180">
        <v>0.03</v>
      </c>
      <c r="E995" s="181">
        <f t="shared" si="136"/>
        <v>8.629999999999999</v>
      </c>
      <c r="F995" s="174">
        <v>18</v>
      </c>
      <c r="G995" s="174">
        <v>0.03</v>
      </c>
      <c r="H995" s="175">
        <f t="shared" si="138"/>
        <v>18.03</v>
      </c>
      <c r="I995" s="182">
        <v>18148.05</v>
      </c>
      <c r="J995" s="182">
        <v>0.03</v>
      </c>
      <c r="K995" s="199">
        <f t="shared" si="139"/>
        <v>0.03</v>
      </c>
    </row>
    <row r="996" spans="1:11" ht="18.75">
      <c r="A996" s="186">
        <v>49</v>
      </c>
      <c r="B996" s="177" t="s">
        <v>946</v>
      </c>
      <c r="C996" s="180">
        <v>1410</v>
      </c>
      <c r="D996" s="180"/>
      <c r="E996" s="181">
        <f t="shared" si="136"/>
        <v>1410</v>
      </c>
      <c r="F996" s="174">
        <v>600</v>
      </c>
      <c r="G996" s="174">
        <v>0</v>
      </c>
      <c r="H996" s="175">
        <f t="shared" si="138"/>
        <v>600</v>
      </c>
      <c r="I996" s="182">
        <v>0.03</v>
      </c>
      <c r="J996" s="182">
        <v>0.03</v>
      </c>
      <c r="K996" s="199">
        <f t="shared" si="139"/>
        <v>18148.079999999998</v>
      </c>
    </row>
    <row r="997" spans="1:11" ht="18.75">
      <c r="A997" s="186">
        <v>50</v>
      </c>
      <c r="B997" s="177" t="s">
        <v>947</v>
      </c>
      <c r="C997" s="180">
        <v>1366</v>
      </c>
      <c r="D997" s="180">
        <v>325</v>
      </c>
      <c r="E997" s="181">
        <f t="shared" si="136"/>
        <v>1691</v>
      </c>
      <c r="F997" s="174">
        <v>1000</v>
      </c>
      <c r="G997" s="174">
        <v>1000</v>
      </c>
      <c r="H997" s="175">
        <f t="shared" si="138"/>
        <v>2000</v>
      </c>
      <c r="I997" s="224">
        <v>46.38</v>
      </c>
      <c r="J997" s="186"/>
      <c r="K997" s="199">
        <f t="shared" si="139"/>
        <v>0.06</v>
      </c>
    </row>
    <row r="998" spans="1:11" ht="18.75">
      <c r="A998" s="186">
        <v>51</v>
      </c>
      <c r="B998" s="177" t="s">
        <v>2151</v>
      </c>
      <c r="C998" s="180">
        <v>1897</v>
      </c>
      <c r="D998" s="180"/>
      <c r="E998" s="181">
        <f t="shared" si="136"/>
        <v>1897</v>
      </c>
      <c r="F998" s="174">
        <v>1000</v>
      </c>
      <c r="G998" s="174">
        <v>0</v>
      </c>
      <c r="H998" s="175">
        <f t="shared" si="138"/>
        <v>1000</v>
      </c>
      <c r="I998" s="182">
        <v>9.94</v>
      </c>
      <c r="J998" s="182"/>
      <c r="K998" s="199">
        <f t="shared" ref="K998:K1061" si="140">SUM(I998:J998)</f>
        <v>9.94</v>
      </c>
    </row>
    <row r="999" spans="1:11" ht="18.75">
      <c r="A999" s="186">
        <v>52</v>
      </c>
      <c r="B999" s="177" t="s">
        <v>948</v>
      </c>
      <c r="C999" s="180">
        <v>18546</v>
      </c>
      <c r="D999" s="180">
        <v>12487</v>
      </c>
      <c r="E999" s="181">
        <f t="shared" si="136"/>
        <v>31033</v>
      </c>
      <c r="F999" s="174">
        <v>2500</v>
      </c>
      <c r="G999" s="174">
        <v>10000</v>
      </c>
      <c r="H999" s="175">
        <f t="shared" si="138"/>
        <v>12500</v>
      </c>
      <c r="I999" s="182">
        <v>256</v>
      </c>
      <c r="J999" s="182">
        <v>0.03</v>
      </c>
      <c r="K999" s="199">
        <f t="shared" si="140"/>
        <v>256.02999999999997</v>
      </c>
    </row>
    <row r="1000" spans="1:11" ht="18.75">
      <c r="A1000" s="186">
        <v>53</v>
      </c>
      <c r="B1000" s="177" t="s">
        <v>949</v>
      </c>
      <c r="C1000" s="180">
        <v>0.03</v>
      </c>
      <c r="D1000" s="180">
        <v>0.03</v>
      </c>
      <c r="E1000" s="181">
        <f t="shared" si="136"/>
        <v>0.06</v>
      </c>
      <c r="F1000" s="174">
        <v>0.03</v>
      </c>
      <c r="G1000" s="174">
        <v>0.03</v>
      </c>
      <c r="H1000" s="175">
        <f t="shared" si="138"/>
        <v>0.06</v>
      </c>
      <c r="I1000" s="182">
        <v>3200</v>
      </c>
      <c r="J1000" s="182">
        <v>0.03</v>
      </c>
      <c r="K1000" s="199">
        <f t="shared" si="140"/>
        <v>3200.03</v>
      </c>
    </row>
    <row r="1001" spans="1:11" ht="18.75">
      <c r="A1001" s="186">
        <v>54</v>
      </c>
      <c r="B1001" s="177" t="s">
        <v>950</v>
      </c>
      <c r="C1001" s="180">
        <v>35</v>
      </c>
      <c r="D1001" s="180"/>
      <c r="E1001" s="181">
        <f t="shared" si="136"/>
        <v>35</v>
      </c>
      <c r="F1001" s="174">
        <v>35</v>
      </c>
      <c r="G1001" s="174">
        <v>0</v>
      </c>
      <c r="H1001" s="175">
        <f t="shared" si="138"/>
        <v>35</v>
      </c>
      <c r="I1001" s="182">
        <v>308.18</v>
      </c>
      <c r="J1001" s="182">
        <v>0.03</v>
      </c>
      <c r="K1001" s="199">
        <f t="shared" si="140"/>
        <v>308.20999999999998</v>
      </c>
    </row>
    <row r="1002" spans="1:11" ht="18.75">
      <c r="A1002" s="186">
        <v>55</v>
      </c>
      <c r="B1002" s="177" t="s">
        <v>951</v>
      </c>
      <c r="C1002" s="180">
        <v>491.51</v>
      </c>
      <c r="D1002" s="180"/>
      <c r="E1002" s="181">
        <f t="shared" si="136"/>
        <v>491.51</v>
      </c>
      <c r="F1002" s="174">
        <v>150</v>
      </c>
      <c r="G1002" s="174">
        <v>0</v>
      </c>
      <c r="H1002" s="175">
        <f t="shared" si="138"/>
        <v>150</v>
      </c>
      <c r="I1002" s="182">
        <v>244.05</v>
      </c>
      <c r="J1002" s="182"/>
      <c r="K1002" s="199">
        <f t="shared" si="140"/>
        <v>244.05</v>
      </c>
    </row>
    <row r="1003" spans="1:11" ht="18.75">
      <c r="A1003" s="186">
        <v>56</v>
      </c>
      <c r="B1003" s="177" t="s">
        <v>952</v>
      </c>
      <c r="C1003" s="180">
        <v>376</v>
      </c>
      <c r="D1003" s="180">
        <v>32</v>
      </c>
      <c r="E1003" s="181">
        <f t="shared" si="136"/>
        <v>408</v>
      </c>
      <c r="F1003" s="174">
        <v>3</v>
      </c>
      <c r="G1003" s="174">
        <v>0.03</v>
      </c>
      <c r="H1003" s="175">
        <f t="shared" si="138"/>
        <v>3.03</v>
      </c>
      <c r="I1003" s="182">
        <v>784.09</v>
      </c>
      <c r="J1003" s="182"/>
      <c r="K1003" s="199">
        <f t="shared" si="140"/>
        <v>784.09</v>
      </c>
    </row>
    <row r="1004" spans="1:11" ht="18.75">
      <c r="A1004" s="186">
        <v>57</v>
      </c>
      <c r="B1004" s="177" t="s">
        <v>953</v>
      </c>
      <c r="C1004" s="180">
        <v>9742</v>
      </c>
      <c r="D1004" s="180">
        <v>9500</v>
      </c>
      <c r="E1004" s="181">
        <f t="shared" si="136"/>
        <v>19242</v>
      </c>
      <c r="F1004" s="174">
        <v>6000</v>
      </c>
      <c r="G1004" s="174">
        <v>6000</v>
      </c>
      <c r="H1004" s="175">
        <f t="shared" si="138"/>
        <v>12000</v>
      </c>
      <c r="I1004" s="182">
        <v>2650.44</v>
      </c>
      <c r="J1004" s="182"/>
      <c r="K1004" s="199">
        <f t="shared" si="140"/>
        <v>2650.44</v>
      </c>
    </row>
    <row r="1005" spans="1:11" ht="18.75">
      <c r="A1005" s="186">
        <v>58</v>
      </c>
      <c r="B1005" s="177" t="s">
        <v>954</v>
      </c>
      <c r="C1005" s="180">
        <v>425</v>
      </c>
      <c r="D1005" s="180">
        <v>0.03</v>
      </c>
      <c r="E1005" s="181">
        <f t="shared" si="136"/>
        <v>425.03</v>
      </c>
      <c r="F1005" s="174">
        <v>800</v>
      </c>
      <c r="G1005" s="174">
        <v>0.03</v>
      </c>
      <c r="H1005" s="175">
        <f t="shared" si="138"/>
        <v>800.03</v>
      </c>
      <c r="I1005" s="182">
        <v>6924.58</v>
      </c>
      <c r="J1005" s="182">
        <v>0.03</v>
      </c>
      <c r="K1005" s="199">
        <f t="shared" si="140"/>
        <v>6924.61</v>
      </c>
    </row>
    <row r="1006" spans="1:11" ht="18.75">
      <c r="A1006" s="186">
        <v>59</v>
      </c>
      <c r="B1006" s="177" t="s">
        <v>955</v>
      </c>
      <c r="C1006" s="180">
        <v>188</v>
      </c>
      <c r="D1006" s="180"/>
      <c r="E1006" s="181">
        <f t="shared" si="136"/>
        <v>188</v>
      </c>
      <c r="F1006" s="174">
        <v>100</v>
      </c>
      <c r="G1006" s="174">
        <v>0</v>
      </c>
      <c r="H1006" s="175">
        <f t="shared" si="138"/>
        <v>100</v>
      </c>
      <c r="I1006" s="182">
        <v>2751.58</v>
      </c>
      <c r="J1006" s="182">
        <v>0.03</v>
      </c>
      <c r="K1006" s="199">
        <f t="shared" si="140"/>
        <v>2751.61</v>
      </c>
    </row>
    <row r="1007" spans="1:11" ht="18.75">
      <c r="A1007" s="186">
        <v>60</v>
      </c>
      <c r="B1007" s="177" t="s">
        <v>956</v>
      </c>
      <c r="C1007" s="180">
        <v>1500</v>
      </c>
      <c r="D1007" s="180"/>
      <c r="E1007" s="181">
        <f t="shared" si="136"/>
        <v>1500</v>
      </c>
      <c r="F1007" s="174">
        <v>549.77</v>
      </c>
      <c r="G1007" s="174">
        <v>0</v>
      </c>
      <c r="H1007" s="175">
        <f t="shared" si="138"/>
        <v>549.77</v>
      </c>
      <c r="I1007" s="182">
        <v>0.03</v>
      </c>
      <c r="J1007" s="182"/>
      <c r="K1007" s="199">
        <f t="shared" si="140"/>
        <v>0.03</v>
      </c>
    </row>
    <row r="1008" spans="1:11" ht="18.75">
      <c r="A1008" s="186">
        <v>61</v>
      </c>
      <c r="B1008" s="177" t="s">
        <v>957</v>
      </c>
      <c r="C1008" s="180">
        <v>4230</v>
      </c>
      <c r="D1008" s="180">
        <v>0.03</v>
      </c>
      <c r="E1008" s="181">
        <f t="shared" si="136"/>
        <v>4230.03</v>
      </c>
      <c r="F1008" s="174">
        <v>1300</v>
      </c>
      <c r="G1008" s="174">
        <v>0</v>
      </c>
      <c r="H1008" s="175">
        <f t="shared" si="138"/>
        <v>1300</v>
      </c>
      <c r="I1008" s="182">
        <v>75.95</v>
      </c>
      <c r="J1008" s="182">
        <v>0.03</v>
      </c>
      <c r="K1008" s="199">
        <f t="shared" si="140"/>
        <v>75.98</v>
      </c>
    </row>
    <row r="1009" spans="1:11" ht="18.75">
      <c r="A1009" s="186">
        <v>62</v>
      </c>
      <c r="B1009" s="177" t="s">
        <v>958</v>
      </c>
      <c r="C1009" s="180">
        <v>30</v>
      </c>
      <c r="D1009" s="180"/>
      <c r="E1009" s="181">
        <f t="shared" si="136"/>
        <v>30</v>
      </c>
      <c r="F1009" s="174">
        <v>4299.7</v>
      </c>
      <c r="G1009" s="174">
        <v>4499.99</v>
      </c>
      <c r="H1009" s="175">
        <f t="shared" si="138"/>
        <v>8799.6899999999987</v>
      </c>
      <c r="I1009" s="182">
        <v>0.03</v>
      </c>
      <c r="J1009" s="182"/>
      <c r="K1009" s="199">
        <f t="shared" si="140"/>
        <v>0.03</v>
      </c>
    </row>
    <row r="1010" spans="1:11" ht="18.75">
      <c r="A1010" s="186">
        <v>63</v>
      </c>
      <c r="B1010" s="177" t="s">
        <v>962</v>
      </c>
      <c r="C1010" s="180">
        <v>283</v>
      </c>
      <c r="D1010" s="180">
        <v>0.03</v>
      </c>
      <c r="E1010" s="181">
        <f t="shared" si="136"/>
        <v>283.02999999999997</v>
      </c>
      <c r="F1010" s="174">
        <v>2500</v>
      </c>
      <c r="G1010" s="174">
        <v>0.03</v>
      </c>
      <c r="H1010" s="175">
        <f t="shared" si="138"/>
        <v>2500.0300000000002</v>
      </c>
      <c r="I1010" s="182">
        <v>963.84</v>
      </c>
      <c r="J1010" s="182">
        <v>0.03</v>
      </c>
      <c r="K1010" s="199">
        <f t="shared" si="140"/>
        <v>963.87</v>
      </c>
    </row>
    <row r="1011" spans="1:11" ht="18.75">
      <c r="A1011" s="186">
        <v>64</v>
      </c>
      <c r="B1011" s="177" t="s">
        <v>959</v>
      </c>
      <c r="C1011" s="180">
        <v>283</v>
      </c>
      <c r="D1011" s="180"/>
      <c r="E1011" s="181">
        <f t="shared" si="136"/>
        <v>283</v>
      </c>
      <c r="F1011" s="174">
        <v>2500</v>
      </c>
      <c r="G1011" s="174">
        <v>0</v>
      </c>
      <c r="H1011" s="175">
        <f t="shared" si="138"/>
        <v>2500</v>
      </c>
      <c r="I1011" s="182">
        <v>1280.01</v>
      </c>
      <c r="J1011" s="182">
        <v>0.03</v>
      </c>
      <c r="K1011" s="199">
        <f t="shared" si="140"/>
        <v>1280.04</v>
      </c>
    </row>
    <row r="1012" spans="1:11" ht="18.75">
      <c r="A1012" s="186">
        <v>65</v>
      </c>
      <c r="B1012" s="177" t="s">
        <v>960</v>
      </c>
      <c r="C1012" s="180">
        <v>0.01</v>
      </c>
      <c r="D1012" s="180">
        <v>0.01</v>
      </c>
      <c r="E1012" s="181">
        <f t="shared" ref="E1012:E1080" si="141">SUM(C1012:D1012)</f>
        <v>0.02</v>
      </c>
      <c r="F1012" s="174">
        <v>30</v>
      </c>
      <c r="G1012" s="174">
        <v>0.03</v>
      </c>
      <c r="H1012" s="175">
        <f t="shared" si="138"/>
        <v>30.03</v>
      </c>
      <c r="I1012" s="182">
        <v>2500</v>
      </c>
      <c r="J1012" s="182"/>
      <c r="K1012" s="199">
        <f t="shared" si="140"/>
        <v>2500</v>
      </c>
    </row>
    <row r="1013" spans="1:11" ht="18.75">
      <c r="A1013" s="186">
        <v>66</v>
      </c>
      <c r="B1013" s="177" t="s">
        <v>961</v>
      </c>
      <c r="C1013" s="180">
        <v>0.03</v>
      </c>
      <c r="D1013" s="180">
        <v>0.03</v>
      </c>
      <c r="E1013" s="181">
        <f t="shared" si="141"/>
        <v>0.06</v>
      </c>
      <c r="F1013" s="174">
        <v>20</v>
      </c>
      <c r="G1013" s="174">
        <v>0</v>
      </c>
      <c r="H1013" s="175">
        <f t="shared" ref="H1013:H1081" si="142">SUM(F1013:G1013)</f>
        <v>20</v>
      </c>
      <c r="I1013" s="182">
        <v>0.01</v>
      </c>
      <c r="J1013" s="182">
        <v>0.01</v>
      </c>
      <c r="K1013" s="199">
        <f t="shared" si="140"/>
        <v>0.02</v>
      </c>
    </row>
    <row r="1014" spans="1:11" ht="18.75">
      <c r="A1014" s="186">
        <v>67</v>
      </c>
      <c r="B1014" s="177" t="s">
        <v>963</v>
      </c>
      <c r="C1014" s="180">
        <v>0.03</v>
      </c>
      <c r="D1014" s="180"/>
      <c r="E1014" s="181">
        <f t="shared" si="141"/>
        <v>0.03</v>
      </c>
      <c r="F1014" s="174">
        <v>0.01</v>
      </c>
      <c r="G1014" s="174">
        <v>0.01</v>
      </c>
      <c r="H1014" s="175">
        <f t="shared" si="142"/>
        <v>0.02</v>
      </c>
      <c r="I1014" s="182">
        <v>1846.55</v>
      </c>
      <c r="J1014" s="182">
        <v>0.03</v>
      </c>
      <c r="K1014" s="199">
        <f t="shared" si="140"/>
        <v>1846.58</v>
      </c>
    </row>
    <row r="1015" spans="1:11" ht="18.75">
      <c r="A1015" s="186">
        <v>68</v>
      </c>
      <c r="B1015" s="177" t="s">
        <v>964</v>
      </c>
      <c r="C1015" s="180">
        <v>0.03</v>
      </c>
      <c r="D1015" s="180"/>
      <c r="E1015" s="181">
        <f t="shared" si="141"/>
        <v>0.03</v>
      </c>
      <c r="F1015" s="174">
        <v>0.03</v>
      </c>
      <c r="G1015" s="174">
        <v>900</v>
      </c>
      <c r="H1015" s="175">
        <f t="shared" si="142"/>
        <v>900.03</v>
      </c>
      <c r="I1015" s="182">
        <v>0.01</v>
      </c>
      <c r="J1015" s="182"/>
      <c r="K1015" s="199">
        <f t="shared" si="140"/>
        <v>0.01</v>
      </c>
    </row>
    <row r="1016" spans="1:11" ht="18.75">
      <c r="A1016" s="186">
        <v>69</v>
      </c>
      <c r="B1016" s="177" t="s">
        <v>965</v>
      </c>
      <c r="C1016" s="180">
        <v>0.03</v>
      </c>
      <c r="D1016" s="180"/>
      <c r="E1016" s="181">
        <f t="shared" si="141"/>
        <v>0.03</v>
      </c>
      <c r="F1016" s="174">
        <v>0.03</v>
      </c>
      <c r="G1016" s="174">
        <v>0</v>
      </c>
      <c r="H1016" s="175">
        <f t="shared" si="142"/>
        <v>0.03</v>
      </c>
      <c r="I1016" s="182">
        <v>0.01</v>
      </c>
      <c r="J1016" s="182"/>
      <c r="K1016" s="199">
        <f t="shared" si="140"/>
        <v>0.01</v>
      </c>
    </row>
    <row r="1017" spans="1:11" ht="18.75">
      <c r="A1017" s="186">
        <v>70</v>
      </c>
      <c r="B1017" s="177" t="s">
        <v>966</v>
      </c>
      <c r="C1017" s="180">
        <v>101</v>
      </c>
      <c r="D1017" s="180">
        <v>0.03</v>
      </c>
      <c r="E1017" s="181">
        <f t="shared" si="141"/>
        <v>101.03</v>
      </c>
      <c r="F1017" s="174">
        <v>0.03</v>
      </c>
      <c r="G1017" s="174">
        <v>0</v>
      </c>
      <c r="H1017" s="175">
        <f t="shared" si="142"/>
        <v>0.03</v>
      </c>
      <c r="I1017" s="182">
        <v>0.01</v>
      </c>
      <c r="J1017" s="182"/>
      <c r="K1017" s="199">
        <f t="shared" si="140"/>
        <v>0.01</v>
      </c>
    </row>
    <row r="1018" spans="1:11" ht="18.75">
      <c r="A1018" s="186">
        <v>71</v>
      </c>
      <c r="B1018" s="177" t="s">
        <v>967</v>
      </c>
      <c r="C1018" s="180">
        <v>5189</v>
      </c>
      <c r="D1018" s="180"/>
      <c r="E1018" s="181">
        <f t="shared" si="141"/>
        <v>5189</v>
      </c>
      <c r="F1018" s="174">
        <v>0.03</v>
      </c>
      <c r="G1018" s="174">
        <v>0</v>
      </c>
      <c r="H1018" s="175">
        <f t="shared" si="142"/>
        <v>0.03</v>
      </c>
      <c r="I1018" s="182">
        <v>132.08000000000001</v>
      </c>
      <c r="J1018" s="182">
        <v>0.03</v>
      </c>
      <c r="K1018" s="199">
        <f t="shared" si="140"/>
        <v>132.11000000000001</v>
      </c>
    </row>
    <row r="1019" spans="1:11" ht="18.75">
      <c r="A1019" s="186">
        <v>72</v>
      </c>
      <c r="B1019" s="177" t="s">
        <v>968</v>
      </c>
      <c r="C1019" s="180">
        <v>7184.57</v>
      </c>
      <c r="D1019" s="180">
        <v>341</v>
      </c>
      <c r="E1019" s="181">
        <f t="shared" si="141"/>
        <v>7525.57</v>
      </c>
      <c r="F1019" s="174">
        <v>100</v>
      </c>
      <c r="G1019" s="174">
        <v>0.03</v>
      </c>
      <c r="H1019" s="175">
        <f t="shared" si="142"/>
        <v>100.03</v>
      </c>
      <c r="I1019" s="182">
        <v>7673.08</v>
      </c>
      <c r="J1019" s="182"/>
      <c r="K1019" s="199">
        <f t="shared" si="140"/>
        <v>7673.08</v>
      </c>
    </row>
    <row r="1020" spans="1:11" ht="18.75">
      <c r="A1020" s="186">
        <v>73</v>
      </c>
      <c r="B1020" s="177" t="s">
        <v>969</v>
      </c>
      <c r="C1020" s="180">
        <v>5640</v>
      </c>
      <c r="D1020" s="180"/>
      <c r="E1020" s="181">
        <f t="shared" si="141"/>
        <v>5640</v>
      </c>
      <c r="F1020" s="174">
        <v>7000</v>
      </c>
      <c r="G1020" s="174">
        <v>0</v>
      </c>
      <c r="H1020" s="175">
        <f t="shared" si="142"/>
        <v>7000</v>
      </c>
      <c r="I1020" s="182">
        <v>17050.740000000002</v>
      </c>
      <c r="J1020" s="182">
        <v>0.01</v>
      </c>
      <c r="K1020" s="199">
        <f t="shared" si="140"/>
        <v>17050.75</v>
      </c>
    </row>
    <row r="1021" spans="1:11" ht="18.75">
      <c r="A1021" s="186">
        <v>74</v>
      </c>
      <c r="B1021" s="177" t="s">
        <v>970</v>
      </c>
      <c r="C1021" s="180">
        <v>752</v>
      </c>
      <c r="D1021" s="180">
        <v>674</v>
      </c>
      <c r="E1021" s="181">
        <f t="shared" si="141"/>
        <v>1426</v>
      </c>
      <c r="F1021" s="174">
        <v>9500</v>
      </c>
      <c r="G1021" s="174">
        <v>20</v>
      </c>
      <c r="H1021" s="175">
        <f t="shared" si="142"/>
        <v>9520</v>
      </c>
      <c r="I1021" s="182">
        <v>550</v>
      </c>
      <c r="J1021" s="182"/>
      <c r="K1021" s="199">
        <f t="shared" si="140"/>
        <v>550</v>
      </c>
    </row>
    <row r="1022" spans="1:11" ht="18.75">
      <c r="A1022" s="186">
        <v>75</v>
      </c>
      <c r="B1022" s="177" t="s">
        <v>971</v>
      </c>
      <c r="C1022" s="180">
        <v>7800</v>
      </c>
      <c r="D1022" s="180">
        <v>7800</v>
      </c>
      <c r="E1022" s="181">
        <f t="shared" si="141"/>
        <v>15600</v>
      </c>
      <c r="F1022" s="174">
        <v>650</v>
      </c>
      <c r="G1022" s="174">
        <v>0</v>
      </c>
      <c r="H1022" s="175">
        <f t="shared" si="142"/>
        <v>650</v>
      </c>
      <c r="I1022" s="182">
        <v>8850.06</v>
      </c>
      <c r="J1022" s="182">
        <v>0.01</v>
      </c>
      <c r="K1022" s="199">
        <f t="shared" si="140"/>
        <v>8850.07</v>
      </c>
    </row>
    <row r="1023" spans="1:11" ht="18.75">
      <c r="A1023" s="186">
        <v>76</v>
      </c>
      <c r="B1023" s="177" t="s">
        <v>972</v>
      </c>
      <c r="C1023" s="180">
        <v>0.01</v>
      </c>
      <c r="D1023" s="180"/>
      <c r="E1023" s="181">
        <f t="shared" si="141"/>
        <v>0.01</v>
      </c>
      <c r="F1023" s="174">
        <v>5200</v>
      </c>
      <c r="G1023" s="174">
        <v>7800</v>
      </c>
      <c r="H1023" s="175">
        <f t="shared" si="142"/>
        <v>13000</v>
      </c>
      <c r="I1023" s="182">
        <v>131354.23000000001</v>
      </c>
      <c r="J1023" s="182">
        <v>0.03</v>
      </c>
      <c r="K1023" s="199">
        <f t="shared" si="140"/>
        <v>131354.26</v>
      </c>
    </row>
    <row r="1024" spans="1:11" ht="18.75">
      <c r="A1024" s="186">
        <v>77</v>
      </c>
      <c r="B1024" s="177" t="s">
        <v>973</v>
      </c>
      <c r="C1024" s="180">
        <v>0.01</v>
      </c>
      <c r="D1024" s="180"/>
      <c r="E1024" s="181">
        <f t="shared" si="141"/>
        <v>0.01</v>
      </c>
      <c r="F1024" s="174">
        <v>65300.85</v>
      </c>
      <c r="G1024" s="174">
        <v>65300</v>
      </c>
      <c r="H1024" s="175">
        <f t="shared" si="142"/>
        <v>130600.85</v>
      </c>
      <c r="I1024" s="182">
        <v>0.03</v>
      </c>
      <c r="J1024" s="182">
        <v>0.03</v>
      </c>
      <c r="K1024" s="199">
        <f t="shared" si="140"/>
        <v>0.06</v>
      </c>
    </row>
    <row r="1025" spans="1:11" ht="18.75">
      <c r="A1025" s="186">
        <v>78</v>
      </c>
      <c r="B1025" s="177" t="s">
        <v>974</v>
      </c>
      <c r="C1025" s="180">
        <v>5000</v>
      </c>
      <c r="D1025" s="180">
        <v>167</v>
      </c>
      <c r="E1025" s="181">
        <f t="shared" si="141"/>
        <v>5167</v>
      </c>
      <c r="F1025" s="174">
        <v>0.03</v>
      </c>
      <c r="G1025" s="174">
        <v>0.03</v>
      </c>
      <c r="H1025" s="175">
        <f t="shared" si="142"/>
        <v>0.06</v>
      </c>
      <c r="I1025" s="182">
        <v>2308.1999999999998</v>
      </c>
      <c r="J1025" s="182">
        <v>0.03</v>
      </c>
      <c r="K1025" s="199">
        <f t="shared" si="140"/>
        <v>2308.23</v>
      </c>
    </row>
    <row r="1026" spans="1:11" ht="18.75">
      <c r="A1026" s="186">
        <v>79</v>
      </c>
      <c r="B1026" s="177" t="s">
        <v>975</v>
      </c>
      <c r="C1026" s="180">
        <v>0.03</v>
      </c>
      <c r="D1026" s="180">
        <v>3412</v>
      </c>
      <c r="E1026" s="181">
        <f t="shared" si="141"/>
        <v>3412.03</v>
      </c>
      <c r="F1026" s="174">
        <v>0.01</v>
      </c>
      <c r="G1026" s="174">
        <v>0</v>
      </c>
      <c r="H1026" s="175">
        <f t="shared" si="142"/>
        <v>0.01</v>
      </c>
      <c r="I1026" s="182">
        <v>0.01</v>
      </c>
      <c r="J1026" s="182"/>
      <c r="K1026" s="199">
        <f t="shared" si="140"/>
        <v>0.01</v>
      </c>
    </row>
    <row r="1027" spans="1:11" ht="18.75">
      <c r="A1027" s="186">
        <v>80</v>
      </c>
      <c r="B1027" s="177" t="s">
        <v>976</v>
      </c>
      <c r="C1027" s="180">
        <v>1267</v>
      </c>
      <c r="D1027" s="180"/>
      <c r="E1027" s="181">
        <f t="shared" si="141"/>
        <v>1267</v>
      </c>
      <c r="F1027" s="174">
        <v>0.01</v>
      </c>
      <c r="G1027" s="174">
        <v>0</v>
      </c>
      <c r="H1027" s="175">
        <f t="shared" si="142"/>
        <v>0.01</v>
      </c>
      <c r="I1027" s="182">
        <v>0.01</v>
      </c>
      <c r="J1027" s="182"/>
      <c r="K1027" s="199">
        <f t="shared" si="140"/>
        <v>0.01</v>
      </c>
    </row>
    <row r="1028" spans="1:11" ht="18.75">
      <c r="A1028" s="186">
        <v>81</v>
      </c>
      <c r="B1028" s="177" t="s">
        <v>977</v>
      </c>
      <c r="C1028" s="180">
        <v>1000</v>
      </c>
      <c r="D1028" s="180"/>
      <c r="E1028" s="181">
        <f t="shared" si="141"/>
        <v>1000</v>
      </c>
      <c r="F1028" s="174">
        <v>0.03</v>
      </c>
      <c r="G1028" s="174">
        <v>0.03</v>
      </c>
      <c r="H1028" s="175">
        <f t="shared" si="142"/>
        <v>0.06</v>
      </c>
      <c r="I1028" s="182">
        <v>3200</v>
      </c>
      <c r="J1028" s="182">
        <v>0.03</v>
      </c>
      <c r="K1028" s="199">
        <f t="shared" si="140"/>
        <v>3200.03</v>
      </c>
    </row>
    <row r="1029" spans="1:11" ht="18.75">
      <c r="A1029" s="186">
        <v>82</v>
      </c>
      <c r="B1029" s="177" t="s">
        <v>978</v>
      </c>
      <c r="C1029" s="180">
        <v>0.01</v>
      </c>
      <c r="D1029" s="180">
        <v>0.01</v>
      </c>
      <c r="E1029" s="181">
        <f t="shared" si="141"/>
        <v>0.02</v>
      </c>
      <c r="F1029" s="174">
        <v>150</v>
      </c>
      <c r="G1029" s="174">
        <v>2500</v>
      </c>
      <c r="H1029" s="175">
        <f t="shared" si="142"/>
        <v>2650</v>
      </c>
      <c r="I1029" s="182">
        <v>110.06</v>
      </c>
      <c r="J1029" s="182">
        <v>0.03</v>
      </c>
      <c r="K1029" s="199">
        <f t="shared" si="140"/>
        <v>110.09</v>
      </c>
    </row>
    <row r="1030" spans="1:11" ht="18.75">
      <c r="A1030" s="186">
        <v>83</v>
      </c>
      <c r="B1030" s="177" t="s">
        <v>979</v>
      </c>
      <c r="C1030" s="180">
        <v>0.03</v>
      </c>
      <c r="D1030" s="180"/>
      <c r="E1030" s="181">
        <f t="shared" si="141"/>
        <v>0.03</v>
      </c>
      <c r="F1030" s="174">
        <v>400</v>
      </c>
      <c r="G1030" s="174">
        <v>0</v>
      </c>
      <c r="H1030" s="175">
        <f t="shared" si="142"/>
        <v>400</v>
      </c>
      <c r="I1030" s="182">
        <v>0.03</v>
      </c>
      <c r="J1030" s="182"/>
      <c r="K1030" s="199">
        <f t="shared" si="140"/>
        <v>0.03</v>
      </c>
    </row>
    <row r="1031" spans="1:11" ht="18.75">
      <c r="A1031" s="186">
        <v>84</v>
      </c>
      <c r="B1031" s="177" t="s">
        <v>980</v>
      </c>
      <c r="C1031" s="180">
        <v>54</v>
      </c>
      <c r="D1031" s="180"/>
      <c r="E1031" s="181">
        <f t="shared" si="141"/>
        <v>54</v>
      </c>
      <c r="F1031" s="174">
        <v>3000</v>
      </c>
      <c r="G1031" s="174">
        <v>0</v>
      </c>
      <c r="H1031" s="175">
        <f t="shared" si="142"/>
        <v>3000</v>
      </c>
      <c r="I1031" s="182">
        <v>36.44</v>
      </c>
      <c r="J1031" s="182"/>
      <c r="K1031" s="199">
        <f t="shared" si="140"/>
        <v>36.44</v>
      </c>
    </row>
    <row r="1032" spans="1:11" ht="18.75">
      <c r="A1032" s="186">
        <v>85</v>
      </c>
      <c r="B1032" s="177" t="s">
        <v>981</v>
      </c>
      <c r="C1032" s="180"/>
      <c r="D1032" s="180">
        <v>101.34</v>
      </c>
      <c r="E1032" s="181">
        <f t="shared" si="141"/>
        <v>101.34</v>
      </c>
      <c r="F1032" s="174">
        <v>0.01</v>
      </c>
      <c r="G1032" s="174">
        <v>0.01</v>
      </c>
      <c r="H1032" s="175">
        <f t="shared" si="142"/>
        <v>0.02</v>
      </c>
      <c r="I1032" s="182">
        <v>2219.5300000000002</v>
      </c>
      <c r="J1032" s="182">
        <v>0.01</v>
      </c>
      <c r="K1032" s="199">
        <f t="shared" si="140"/>
        <v>2219.5400000000004</v>
      </c>
    </row>
    <row r="1033" spans="1:11" ht="18.75">
      <c r="A1033" s="186">
        <v>86</v>
      </c>
      <c r="B1033" s="177" t="s">
        <v>982</v>
      </c>
      <c r="C1033" s="180">
        <v>769</v>
      </c>
      <c r="D1033" s="180"/>
      <c r="E1033" s="181">
        <f t="shared" si="141"/>
        <v>769</v>
      </c>
      <c r="F1033" s="174">
        <v>0.03</v>
      </c>
      <c r="G1033" s="174">
        <v>0</v>
      </c>
      <c r="H1033" s="175">
        <f t="shared" si="142"/>
        <v>0.03</v>
      </c>
      <c r="I1033" s="182">
        <v>0.03</v>
      </c>
      <c r="J1033" s="182"/>
      <c r="K1033" s="199">
        <f t="shared" si="140"/>
        <v>0.03</v>
      </c>
    </row>
    <row r="1034" spans="1:11" ht="18.75">
      <c r="A1034" s="186">
        <v>87</v>
      </c>
      <c r="B1034" s="177" t="s">
        <v>983</v>
      </c>
      <c r="C1034" s="180">
        <v>94</v>
      </c>
      <c r="D1034" s="180"/>
      <c r="E1034" s="181">
        <f t="shared" si="141"/>
        <v>94</v>
      </c>
      <c r="F1034" s="174">
        <v>50</v>
      </c>
      <c r="G1034" s="174">
        <v>0</v>
      </c>
      <c r="H1034" s="175">
        <f t="shared" si="142"/>
        <v>50</v>
      </c>
      <c r="I1034" s="182">
        <v>55.21</v>
      </c>
      <c r="J1034" s="182"/>
      <c r="K1034" s="199">
        <f t="shared" si="140"/>
        <v>55.21</v>
      </c>
    </row>
    <row r="1035" spans="1:11" ht="18.75">
      <c r="A1035" s="186">
        <v>88</v>
      </c>
      <c r="B1035" s="177" t="s">
        <v>984</v>
      </c>
      <c r="C1035" s="180">
        <v>501</v>
      </c>
      <c r="D1035" s="180">
        <v>0.03</v>
      </c>
      <c r="E1035" s="181">
        <f t="shared" si="141"/>
        <v>501.03</v>
      </c>
      <c r="F1035" s="174">
        <v>0</v>
      </c>
      <c r="G1035" s="174">
        <v>121.04</v>
      </c>
      <c r="H1035" s="175">
        <f t="shared" si="142"/>
        <v>121.04</v>
      </c>
      <c r="I1035" s="182"/>
      <c r="J1035" s="182">
        <v>0.05</v>
      </c>
      <c r="K1035" s="199">
        <f t="shared" si="140"/>
        <v>0.05</v>
      </c>
    </row>
    <row r="1036" spans="1:11" ht="18.75">
      <c r="A1036" s="186">
        <v>89</v>
      </c>
      <c r="B1036" s="177" t="s">
        <v>985</v>
      </c>
      <c r="C1036" s="180">
        <v>0.03</v>
      </c>
      <c r="D1036" s="180">
        <v>0.03</v>
      </c>
      <c r="E1036" s="181">
        <f t="shared" si="141"/>
        <v>0.06</v>
      </c>
      <c r="F1036" s="174">
        <v>0.03</v>
      </c>
      <c r="G1036" s="174">
        <v>0</v>
      </c>
      <c r="H1036" s="175">
        <f t="shared" si="142"/>
        <v>0.03</v>
      </c>
      <c r="I1036" s="182">
        <v>0.03</v>
      </c>
      <c r="J1036" s="182"/>
      <c r="K1036" s="199">
        <f t="shared" si="140"/>
        <v>0.03</v>
      </c>
    </row>
    <row r="1037" spans="1:11" ht="18.75">
      <c r="A1037" s="186">
        <v>90</v>
      </c>
      <c r="B1037" s="177" t="s">
        <v>1604</v>
      </c>
      <c r="C1037" s="180">
        <v>0.01</v>
      </c>
      <c r="D1037" s="180">
        <v>0.01</v>
      </c>
      <c r="E1037" s="181">
        <f t="shared" si="141"/>
        <v>0.02</v>
      </c>
      <c r="F1037" s="174">
        <v>997.73</v>
      </c>
      <c r="G1037" s="174">
        <v>0</v>
      </c>
      <c r="H1037" s="175">
        <f t="shared" si="142"/>
        <v>997.73</v>
      </c>
      <c r="I1037" s="182">
        <v>0.03</v>
      </c>
      <c r="J1037" s="182"/>
      <c r="K1037" s="199">
        <f t="shared" si="140"/>
        <v>0.03</v>
      </c>
    </row>
    <row r="1038" spans="1:11" ht="18.75">
      <c r="A1038" s="186">
        <v>91</v>
      </c>
      <c r="B1038" s="177" t="s">
        <v>1605</v>
      </c>
      <c r="C1038" s="180"/>
      <c r="D1038" s="180"/>
      <c r="E1038" s="181"/>
      <c r="F1038" s="174"/>
      <c r="G1038" s="174"/>
      <c r="H1038" s="175"/>
      <c r="I1038" s="182">
        <v>1280.01</v>
      </c>
      <c r="J1038" s="182">
        <v>0.03</v>
      </c>
      <c r="K1038" s="199">
        <f t="shared" si="140"/>
        <v>1280.04</v>
      </c>
    </row>
    <row r="1039" spans="1:11" ht="18.75">
      <c r="A1039" s="186">
        <v>92</v>
      </c>
      <c r="B1039" s="177" t="s">
        <v>1607</v>
      </c>
      <c r="C1039" s="180"/>
      <c r="D1039" s="180"/>
      <c r="E1039" s="181"/>
      <c r="F1039" s="174"/>
      <c r="G1039" s="174"/>
      <c r="H1039" s="175"/>
      <c r="I1039" s="182">
        <v>3200</v>
      </c>
      <c r="J1039" s="182">
        <v>0.03</v>
      </c>
      <c r="K1039" s="199">
        <f t="shared" si="140"/>
        <v>3200.03</v>
      </c>
    </row>
    <row r="1040" spans="1:11" ht="18.75">
      <c r="A1040" s="186">
        <v>93</v>
      </c>
      <c r="B1040" s="177" t="s">
        <v>1606</v>
      </c>
      <c r="C1040" s="180"/>
      <c r="D1040" s="180"/>
      <c r="E1040" s="181"/>
      <c r="F1040" s="174"/>
      <c r="G1040" s="174"/>
      <c r="H1040" s="175"/>
      <c r="I1040" s="182">
        <v>1280.01</v>
      </c>
      <c r="J1040" s="182">
        <v>0.03</v>
      </c>
      <c r="K1040" s="199">
        <f t="shared" si="140"/>
        <v>1280.04</v>
      </c>
    </row>
    <row r="1041" spans="1:11" ht="18.75">
      <c r="A1041" s="186">
        <v>94</v>
      </c>
      <c r="B1041" s="177" t="s">
        <v>1608</v>
      </c>
      <c r="C1041" s="180"/>
      <c r="D1041" s="180"/>
      <c r="E1041" s="181"/>
      <c r="F1041" s="174"/>
      <c r="G1041" s="174"/>
      <c r="H1041" s="175"/>
      <c r="I1041" s="182">
        <v>2000</v>
      </c>
      <c r="J1041" s="182"/>
      <c r="K1041" s="199">
        <f t="shared" si="140"/>
        <v>2000</v>
      </c>
    </row>
    <row r="1042" spans="1:11" ht="18.75">
      <c r="A1042" s="186">
        <v>95</v>
      </c>
      <c r="B1042" s="177" t="s">
        <v>986</v>
      </c>
      <c r="C1042" s="180">
        <v>50</v>
      </c>
      <c r="D1042" s="180"/>
      <c r="E1042" s="181">
        <f t="shared" si="141"/>
        <v>50</v>
      </c>
      <c r="F1042" s="174">
        <v>0.03</v>
      </c>
      <c r="G1042" s="174">
        <v>0.03</v>
      </c>
      <c r="H1042" s="175">
        <f t="shared" si="142"/>
        <v>0.06</v>
      </c>
      <c r="I1042" s="182">
        <v>0.03</v>
      </c>
      <c r="J1042" s="182">
        <v>0.03</v>
      </c>
      <c r="K1042" s="199">
        <f t="shared" si="140"/>
        <v>0.06</v>
      </c>
    </row>
    <row r="1043" spans="1:11" ht="18.75">
      <c r="A1043" s="186">
        <v>96</v>
      </c>
      <c r="B1043" s="177" t="s">
        <v>987</v>
      </c>
      <c r="C1043" s="180">
        <v>318</v>
      </c>
      <c r="D1043" s="180">
        <v>2425</v>
      </c>
      <c r="E1043" s="181">
        <f t="shared" si="141"/>
        <v>2743</v>
      </c>
      <c r="F1043" s="174">
        <v>1500</v>
      </c>
      <c r="G1043" s="174">
        <v>1500</v>
      </c>
      <c r="H1043" s="175">
        <f t="shared" si="142"/>
        <v>3000</v>
      </c>
      <c r="I1043" s="224">
        <v>2560</v>
      </c>
      <c r="J1043" s="224">
        <v>0.03</v>
      </c>
      <c r="K1043" s="199">
        <f t="shared" si="140"/>
        <v>2560.0300000000002</v>
      </c>
    </row>
    <row r="1044" spans="1:11" ht="18.75">
      <c r="A1044" s="186">
        <v>97</v>
      </c>
      <c r="B1044" s="177" t="s">
        <v>988</v>
      </c>
      <c r="C1044" s="180">
        <v>7380</v>
      </c>
      <c r="D1044" s="180"/>
      <c r="E1044" s="181">
        <f t="shared" si="141"/>
        <v>7380</v>
      </c>
      <c r="F1044" s="174">
        <v>0.01</v>
      </c>
      <c r="G1044" s="174">
        <v>0.01</v>
      </c>
      <c r="H1044" s="175">
        <f t="shared" si="142"/>
        <v>0.02</v>
      </c>
      <c r="I1044" s="224">
        <v>0.01</v>
      </c>
      <c r="J1044" s="224">
        <v>0.01</v>
      </c>
      <c r="K1044" s="199">
        <f t="shared" si="140"/>
        <v>0.02</v>
      </c>
    </row>
    <row r="1045" spans="1:11" ht="18.75">
      <c r="A1045" s="186">
        <v>98</v>
      </c>
      <c r="B1045" s="177" t="s">
        <v>989</v>
      </c>
      <c r="C1045" s="180">
        <v>94</v>
      </c>
      <c r="D1045" s="180">
        <v>0.02</v>
      </c>
      <c r="E1045" s="181">
        <f t="shared" si="141"/>
        <v>94.02</v>
      </c>
      <c r="F1045" s="174">
        <v>0.03</v>
      </c>
      <c r="G1045" s="174">
        <v>0</v>
      </c>
      <c r="H1045" s="175">
        <f t="shared" si="142"/>
        <v>0.03</v>
      </c>
      <c r="I1045" s="224">
        <v>0.03</v>
      </c>
      <c r="J1045" s="186"/>
      <c r="K1045" s="199">
        <f t="shared" si="140"/>
        <v>0.03</v>
      </c>
    </row>
    <row r="1046" spans="1:11" ht="18.75">
      <c r="A1046" s="186">
        <v>99</v>
      </c>
      <c r="B1046" s="177" t="s">
        <v>990</v>
      </c>
      <c r="C1046" s="180">
        <v>24</v>
      </c>
      <c r="D1046" s="180"/>
      <c r="E1046" s="181">
        <f t="shared" si="141"/>
        <v>24</v>
      </c>
      <c r="F1046" s="174">
        <v>1000</v>
      </c>
      <c r="G1046" s="174">
        <v>1000</v>
      </c>
      <c r="H1046" s="175">
        <f t="shared" si="142"/>
        <v>2000</v>
      </c>
      <c r="I1046" s="224">
        <v>125.44</v>
      </c>
      <c r="J1046" s="224">
        <v>0.03</v>
      </c>
      <c r="K1046" s="199">
        <f t="shared" si="140"/>
        <v>125.47</v>
      </c>
    </row>
    <row r="1047" spans="1:11" ht="18.75">
      <c r="A1047" s="186">
        <v>100</v>
      </c>
      <c r="B1047" s="177" t="s">
        <v>991</v>
      </c>
      <c r="C1047" s="180">
        <v>300</v>
      </c>
      <c r="D1047" s="180">
        <v>0.01</v>
      </c>
      <c r="E1047" s="181">
        <f t="shared" si="141"/>
        <v>300.01</v>
      </c>
      <c r="F1047" s="174">
        <v>1500.03</v>
      </c>
      <c r="G1047" s="174">
        <v>0.03</v>
      </c>
      <c r="H1047" s="175">
        <f t="shared" si="142"/>
        <v>1500.06</v>
      </c>
      <c r="I1047" s="182">
        <v>1104.3800000000001</v>
      </c>
      <c r="J1047" s="182">
        <v>0.03</v>
      </c>
      <c r="K1047" s="199">
        <f t="shared" si="140"/>
        <v>1104.4100000000001</v>
      </c>
    </row>
    <row r="1048" spans="1:11" ht="18.75">
      <c r="A1048" s="186">
        <v>101</v>
      </c>
      <c r="B1048" s="177" t="s">
        <v>992</v>
      </c>
      <c r="C1048" s="180">
        <v>0.02</v>
      </c>
      <c r="D1048" s="180"/>
      <c r="E1048" s="181">
        <f t="shared" si="141"/>
        <v>0.02</v>
      </c>
      <c r="F1048" s="174">
        <v>800</v>
      </c>
      <c r="G1048" s="174">
        <v>0.02</v>
      </c>
      <c r="H1048" s="175">
        <f t="shared" si="142"/>
        <v>800.02</v>
      </c>
      <c r="I1048" s="182">
        <v>176.1</v>
      </c>
      <c r="J1048" s="182">
        <v>0.02</v>
      </c>
      <c r="K1048" s="199">
        <f t="shared" si="140"/>
        <v>176.12</v>
      </c>
    </row>
    <row r="1049" spans="1:11" ht="18.75">
      <c r="A1049" s="186">
        <v>102</v>
      </c>
      <c r="B1049" s="177" t="s">
        <v>993</v>
      </c>
      <c r="C1049" s="180">
        <v>9400</v>
      </c>
      <c r="D1049" s="180">
        <v>3300</v>
      </c>
      <c r="E1049" s="181">
        <f t="shared" si="141"/>
        <v>12700</v>
      </c>
      <c r="F1049" s="174">
        <v>0.1</v>
      </c>
      <c r="G1049" s="174">
        <v>0</v>
      </c>
      <c r="H1049" s="175">
        <f t="shared" si="142"/>
        <v>0.1</v>
      </c>
      <c r="I1049" s="182">
        <v>0.01</v>
      </c>
      <c r="J1049" s="182"/>
      <c r="K1049" s="199">
        <f t="shared" si="140"/>
        <v>0.01</v>
      </c>
    </row>
    <row r="1050" spans="1:11" ht="18.75">
      <c r="A1050" s="186">
        <v>103</v>
      </c>
      <c r="B1050" s="177" t="s">
        <v>994</v>
      </c>
      <c r="C1050" s="180">
        <v>0.01</v>
      </c>
      <c r="D1050" s="180"/>
      <c r="E1050" s="181">
        <f t="shared" si="141"/>
        <v>0.01</v>
      </c>
      <c r="F1050" s="174">
        <v>13</v>
      </c>
      <c r="G1050" s="174">
        <v>0.01</v>
      </c>
      <c r="H1050" s="175">
        <f t="shared" si="142"/>
        <v>13.01</v>
      </c>
      <c r="I1050" s="182">
        <v>38</v>
      </c>
      <c r="J1050" s="182">
        <v>0.01</v>
      </c>
      <c r="K1050" s="199">
        <f t="shared" si="140"/>
        <v>38.01</v>
      </c>
    </row>
    <row r="1051" spans="1:11" ht="18.75">
      <c r="A1051" s="186">
        <v>104</v>
      </c>
      <c r="B1051" s="177" t="s">
        <v>995</v>
      </c>
      <c r="C1051" s="180">
        <v>0.03</v>
      </c>
      <c r="D1051" s="180">
        <v>981</v>
      </c>
      <c r="E1051" s="181">
        <f t="shared" si="141"/>
        <v>981.03</v>
      </c>
      <c r="F1051" s="174">
        <v>0.02</v>
      </c>
      <c r="G1051" s="174">
        <v>0</v>
      </c>
      <c r="H1051" s="175">
        <f t="shared" si="142"/>
        <v>0.02</v>
      </c>
      <c r="I1051" s="182">
        <v>0.01</v>
      </c>
      <c r="J1051" s="182"/>
      <c r="K1051" s="199">
        <f t="shared" si="140"/>
        <v>0.01</v>
      </c>
    </row>
    <row r="1052" spans="1:11" ht="18.75">
      <c r="A1052" s="186">
        <v>105</v>
      </c>
      <c r="B1052" s="177" t="s">
        <v>996</v>
      </c>
      <c r="C1052" s="180">
        <v>0.03</v>
      </c>
      <c r="D1052" s="180"/>
      <c r="E1052" s="181">
        <f t="shared" si="141"/>
        <v>0.03</v>
      </c>
      <c r="F1052" s="174">
        <v>0.03</v>
      </c>
      <c r="G1052" s="174">
        <v>2500</v>
      </c>
      <c r="H1052" s="175">
        <f t="shared" si="142"/>
        <v>2500.0300000000002</v>
      </c>
      <c r="I1052" s="182">
        <v>1232.28</v>
      </c>
      <c r="J1052" s="182">
        <v>0.03</v>
      </c>
      <c r="K1052" s="199">
        <f t="shared" si="140"/>
        <v>1232.31</v>
      </c>
    </row>
    <row r="1053" spans="1:11" ht="18.75">
      <c r="A1053" s="186">
        <v>106</v>
      </c>
      <c r="B1053" s="177" t="s">
        <v>997</v>
      </c>
      <c r="C1053" s="180">
        <v>150</v>
      </c>
      <c r="D1053" s="180">
        <v>0.03</v>
      </c>
      <c r="E1053" s="181">
        <f t="shared" si="141"/>
        <v>150.03</v>
      </c>
      <c r="F1053" s="174">
        <v>300</v>
      </c>
      <c r="G1053" s="174">
        <v>0</v>
      </c>
      <c r="H1053" s="175">
        <f t="shared" si="142"/>
        <v>300</v>
      </c>
      <c r="I1053" s="182">
        <v>0.01</v>
      </c>
      <c r="J1053" s="182"/>
      <c r="K1053" s="199">
        <f t="shared" si="140"/>
        <v>0.01</v>
      </c>
    </row>
    <row r="1054" spans="1:11" ht="18.75">
      <c r="A1054" s="186">
        <v>107</v>
      </c>
      <c r="B1054" s="177" t="s">
        <v>998</v>
      </c>
      <c r="C1054" s="180">
        <v>3000</v>
      </c>
      <c r="D1054" s="180">
        <v>3000</v>
      </c>
      <c r="E1054" s="181">
        <f t="shared" si="141"/>
        <v>6000</v>
      </c>
      <c r="F1054" s="174">
        <v>1500</v>
      </c>
      <c r="G1054" s="174">
        <v>0.03</v>
      </c>
      <c r="H1054" s="175">
        <f t="shared" si="142"/>
        <v>1500.03</v>
      </c>
      <c r="I1054" s="182">
        <v>102.84</v>
      </c>
      <c r="J1054" s="182">
        <v>0.03</v>
      </c>
      <c r="K1054" s="199">
        <f t="shared" si="140"/>
        <v>102.87</v>
      </c>
    </row>
    <row r="1055" spans="1:11" ht="18.75">
      <c r="A1055" s="186">
        <v>108</v>
      </c>
      <c r="B1055" s="177" t="s">
        <v>999</v>
      </c>
      <c r="C1055" s="180">
        <v>117</v>
      </c>
      <c r="D1055" s="180">
        <v>0.03</v>
      </c>
      <c r="E1055" s="181">
        <f t="shared" si="141"/>
        <v>117.03</v>
      </c>
      <c r="F1055" s="174">
        <v>0.03</v>
      </c>
      <c r="G1055" s="174">
        <v>0</v>
      </c>
      <c r="H1055" s="175">
        <f t="shared" si="142"/>
        <v>0.03</v>
      </c>
      <c r="I1055" s="182">
        <v>0.03</v>
      </c>
      <c r="J1055" s="182"/>
      <c r="K1055" s="199">
        <f t="shared" si="140"/>
        <v>0.03</v>
      </c>
    </row>
    <row r="1056" spans="1:11" ht="18.75">
      <c r="A1056" s="186">
        <v>109</v>
      </c>
      <c r="B1056" s="177" t="s">
        <v>1000</v>
      </c>
      <c r="C1056" s="180">
        <v>0.01</v>
      </c>
      <c r="D1056" s="180"/>
      <c r="E1056" s="181">
        <f t="shared" si="141"/>
        <v>0.01</v>
      </c>
      <c r="F1056" s="174">
        <v>75</v>
      </c>
      <c r="G1056" s="174">
        <v>0.03</v>
      </c>
      <c r="H1056" s="175">
        <f t="shared" si="142"/>
        <v>75.03</v>
      </c>
      <c r="I1056" s="182">
        <v>127.68</v>
      </c>
      <c r="J1056" s="182">
        <v>0.03</v>
      </c>
      <c r="K1056" s="199">
        <f t="shared" si="140"/>
        <v>127.71000000000001</v>
      </c>
    </row>
    <row r="1057" spans="1:11" ht="18.75">
      <c r="A1057" s="186">
        <v>110</v>
      </c>
      <c r="B1057" s="177" t="s">
        <v>1001</v>
      </c>
      <c r="C1057" s="180">
        <v>200</v>
      </c>
      <c r="D1057" s="180">
        <v>260</v>
      </c>
      <c r="E1057" s="181">
        <f t="shared" si="141"/>
        <v>460</v>
      </c>
      <c r="F1057" s="174">
        <v>0.03</v>
      </c>
      <c r="G1057" s="174">
        <v>2000</v>
      </c>
      <c r="H1057" s="175">
        <f t="shared" si="142"/>
        <v>2000.03</v>
      </c>
      <c r="I1057" s="182">
        <v>2481.3000000000002</v>
      </c>
      <c r="J1057" s="182">
        <v>0.03</v>
      </c>
      <c r="K1057" s="199">
        <f t="shared" si="140"/>
        <v>2481.3300000000004</v>
      </c>
    </row>
    <row r="1058" spans="1:11" ht="18.75">
      <c r="A1058" s="186">
        <v>111</v>
      </c>
      <c r="B1058" s="177" t="s">
        <v>1002</v>
      </c>
      <c r="C1058" s="180">
        <v>5640</v>
      </c>
      <c r="D1058" s="180"/>
      <c r="E1058" s="181">
        <f t="shared" si="141"/>
        <v>5640</v>
      </c>
      <c r="F1058" s="174">
        <v>0.03</v>
      </c>
      <c r="G1058" s="174">
        <v>0.03</v>
      </c>
      <c r="H1058" s="175">
        <f t="shared" si="142"/>
        <v>0.06</v>
      </c>
      <c r="I1058" s="182">
        <v>0.03</v>
      </c>
      <c r="J1058" s="182">
        <v>0.03</v>
      </c>
      <c r="K1058" s="199">
        <f t="shared" si="140"/>
        <v>0.06</v>
      </c>
    </row>
    <row r="1059" spans="1:11" ht="18.75">
      <c r="A1059" s="186">
        <v>112</v>
      </c>
      <c r="B1059" s="177" t="s">
        <v>1003</v>
      </c>
      <c r="C1059" s="180">
        <v>0.03</v>
      </c>
      <c r="D1059" s="180">
        <v>0.03</v>
      </c>
      <c r="E1059" s="181">
        <f t="shared" si="141"/>
        <v>0.06</v>
      </c>
      <c r="F1059" s="174">
        <v>0.01</v>
      </c>
      <c r="G1059" s="174">
        <v>0</v>
      </c>
      <c r="H1059" s="175">
        <f t="shared" si="142"/>
        <v>0.01</v>
      </c>
      <c r="I1059" s="182">
        <v>0.01</v>
      </c>
      <c r="J1059" s="182"/>
      <c r="K1059" s="199">
        <f t="shared" si="140"/>
        <v>0.01</v>
      </c>
    </row>
    <row r="1060" spans="1:11" ht="18.75">
      <c r="A1060" s="186">
        <v>113</v>
      </c>
      <c r="B1060" s="177" t="s">
        <v>1004</v>
      </c>
      <c r="C1060" s="180">
        <v>140</v>
      </c>
      <c r="D1060" s="180"/>
      <c r="E1060" s="181">
        <f t="shared" si="141"/>
        <v>140</v>
      </c>
      <c r="F1060" s="174">
        <v>0.03</v>
      </c>
      <c r="G1060" s="174">
        <v>0</v>
      </c>
      <c r="H1060" s="175">
        <f t="shared" si="142"/>
        <v>0.03</v>
      </c>
      <c r="I1060" s="182">
        <v>0.03</v>
      </c>
      <c r="J1060" s="182"/>
      <c r="K1060" s="199">
        <f t="shared" si="140"/>
        <v>0.03</v>
      </c>
    </row>
    <row r="1061" spans="1:11" ht="18.75">
      <c r="A1061" s="186">
        <v>114</v>
      </c>
      <c r="B1061" s="177" t="s">
        <v>1005</v>
      </c>
      <c r="C1061" s="180">
        <v>470</v>
      </c>
      <c r="D1061" s="180">
        <v>41</v>
      </c>
      <c r="E1061" s="181">
        <f t="shared" si="141"/>
        <v>511</v>
      </c>
      <c r="F1061" s="174">
        <v>0.03</v>
      </c>
      <c r="G1061" s="174">
        <v>1000</v>
      </c>
      <c r="H1061" s="175">
        <f t="shared" si="142"/>
        <v>1000.03</v>
      </c>
      <c r="I1061" s="182">
        <v>0.03</v>
      </c>
      <c r="J1061" s="182">
        <v>0.03</v>
      </c>
      <c r="K1061" s="199">
        <f t="shared" si="140"/>
        <v>0.06</v>
      </c>
    </row>
    <row r="1062" spans="1:11" ht="18.75">
      <c r="A1062" s="186">
        <v>115</v>
      </c>
      <c r="B1062" s="177" t="s">
        <v>1006</v>
      </c>
      <c r="C1062" s="180">
        <v>2500</v>
      </c>
      <c r="D1062" s="180"/>
      <c r="E1062" s="181">
        <f t="shared" si="141"/>
        <v>2500</v>
      </c>
      <c r="F1062" s="174">
        <v>3000</v>
      </c>
      <c r="G1062" s="174">
        <v>0</v>
      </c>
      <c r="H1062" s="175">
        <f t="shared" si="142"/>
        <v>3000</v>
      </c>
      <c r="I1062" s="182">
        <v>3215.07</v>
      </c>
      <c r="J1062" s="182"/>
      <c r="K1062" s="199">
        <f t="shared" ref="K1062:K1125" si="143">SUM(I1062:J1062)</f>
        <v>3215.07</v>
      </c>
    </row>
    <row r="1063" spans="1:11" ht="18.75">
      <c r="A1063" s="186">
        <v>116</v>
      </c>
      <c r="B1063" s="177" t="s">
        <v>1007</v>
      </c>
      <c r="C1063" s="180">
        <v>17040</v>
      </c>
      <c r="D1063" s="180"/>
      <c r="E1063" s="181">
        <f t="shared" si="141"/>
        <v>17040</v>
      </c>
      <c r="F1063" s="174">
        <v>0.03</v>
      </c>
      <c r="G1063" s="174">
        <v>0.03</v>
      </c>
      <c r="H1063" s="175">
        <f t="shared" si="142"/>
        <v>0.06</v>
      </c>
      <c r="I1063" s="182">
        <v>0.03</v>
      </c>
      <c r="J1063" s="182">
        <v>0.03</v>
      </c>
      <c r="K1063" s="199">
        <f t="shared" si="143"/>
        <v>0.06</v>
      </c>
    </row>
    <row r="1064" spans="1:11" ht="18.75">
      <c r="A1064" s="186">
        <v>117</v>
      </c>
      <c r="B1064" s="177" t="s">
        <v>1008</v>
      </c>
      <c r="C1064" s="180">
        <v>4260</v>
      </c>
      <c r="D1064" s="180"/>
      <c r="E1064" s="181">
        <f t="shared" si="141"/>
        <v>4260</v>
      </c>
      <c r="F1064" s="174">
        <v>50</v>
      </c>
      <c r="G1064" s="174">
        <v>0</v>
      </c>
      <c r="H1064" s="175">
        <f t="shared" si="142"/>
        <v>50</v>
      </c>
      <c r="I1064" s="182">
        <v>65.64</v>
      </c>
      <c r="J1064" s="182"/>
      <c r="K1064" s="199">
        <f t="shared" si="143"/>
        <v>65.64</v>
      </c>
    </row>
    <row r="1065" spans="1:11" ht="18.75">
      <c r="A1065" s="186">
        <v>118</v>
      </c>
      <c r="B1065" s="177" t="s">
        <v>1009</v>
      </c>
      <c r="C1065" s="180">
        <v>3000</v>
      </c>
      <c r="D1065" s="180">
        <v>0.03</v>
      </c>
      <c r="E1065" s="181">
        <f t="shared" si="141"/>
        <v>3000.03</v>
      </c>
      <c r="F1065" s="174">
        <v>1500</v>
      </c>
      <c r="G1065" s="174">
        <v>0.03</v>
      </c>
      <c r="H1065" s="175">
        <f t="shared" si="142"/>
        <v>1500.03</v>
      </c>
      <c r="I1065" s="182">
        <v>123.27</v>
      </c>
      <c r="J1065" s="182">
        <v>0.03</v>
      </c>
      <c r="K1065" s="199">
        <f t="shared" si="143"/>
        <v>123.3</v>
      </c>
    </row>
    <row r="1066" spans="1:11" ht="18.75">
      <c r="A1066" s="186">
        <v>119</v>
      </c>
      <c r="B1066" s="177" t="s">
        <v>1010</v>
      </c>
      <c r="C1066" s="180">
        <v>0.04</v>
      </c>
      <c r="D1066" s="180"/>
      <c r="E1066" s="181">
        <f t="shared" si="141"/>
        <v>0.04</v>
      </c>
      <c r="F1066" s="174">
        <v>1000</v>
      </c>
      <c r="G1066" s="174">
        <v>0</v>
      </c>
      <c r="H1066" s="175">
        <f t="shared" si="142"/>
        <v>1000</v>
      </c>
      <c r="I1066" s="182">
        <v>53.58</v>
      </c>
      <c r="J1066" s="182"/>
      <c r="K1066" s="199">
        <f t="shared" si="143"/>
        <v>53.58</v>
      </c>
    </row>
    <row r="1067" spans="1:11" ht="18.75">
      <c r="A1067" s="186">
        <v>120</v>
      </c>
      <c r="B1067" s="177" t="s">
        <v>1011</v>
      </c>
      <c r="C1067" s="180">
        <v>1513.62</v>
      </c>
      <c r="D1067" s="180"/>
      <c r="E1067" s="181">
        <f t="shared" si="141"/>
        <v>1513.62</v>
      </c>
      <c r="F1067" s="174">
        <v>24000</v>
      </c>
      <c r="G1067" s="174">
        <v>0</v>
      </c>
      <c r="H1067" s="175">
        <f t="shared" si="142"/>
        <v>24000</v>
      </c>
      <c r="I1067" s="182">
        <v>2724.06</v>
      </c>
      <c r="J1067" s="182"/>
      <c r="K1067" s="199">
        <f t="shared" si="143"/>
        <v>2724.06</v>
      </c>
    </row>
    <row r="1068" spans="1:11" ht="18.75">
      <c r="A1068" s="186">
        <v>121</v>
      </c>
      <c r="B1068" s="177" t="s">
        <v>1012</v>
      </c>
      <c r="C1068" s="180">
        <v>27.5</v>
      </c>
      <c r="D1068" s="180">
        <v>0.03</v>
      </c>
      <c r="E1068" s="181">
        <f t="shared" si="141"/>
        <v>27.53</v>
      </c>
      <c r="F1068" s="174">
        <v>6000</v>
      </c>
      <c r="G1068" s="174">
        <v>0</v>
      </c>
      <c r="H1068" s="175">
        <f t="shared" si="142"/>
        <v>6000</v>
      </c>
      <c r="I1068" s="182">
        <v>399.77</v>
      </c>
      <c r="J1068" s="182"/>
      <c r="K1068" s="199">
        <f t="shared" si="143"/>
        <v>399.77</v>
      </c>
    </row>
    <row r="1069" spans="1:11" ht="18.75">
      <c r="A1069" s="186">
        <v>122</v>
      </c>
      <c r="B1069" s="177" t="s">
        <v>1013</v>
      </c>
      <c r="C1069" s="180">
        <v>5095.07</v>
      </c>
      <c r="D1069" s="180"/>
      <c r="E1069" s="181">
        <f t="shared" si="141"/>
        <v>5095.07</v>
      </c>
      <c r="F1069" s="174">
        <v>1250</v>
      </c>
      <c r="G1069" s="174">
        <v>1250</v>
      </c>
      <c r="H1069" s="175">
        <f t="shared" si="142"/>
        <v>2500</v>
      </c>
      <c r="I1069" s="182">
        <v>21622.26</v>
      </c>
      <c r="J1069" s="182">
        <v>0.03</v>
      </c>
      <c r="K1069" s="199">
        <f t="shared" si="143"/>
        <v>21622.289999999997</v>
      </c>
    </row>
    <row r="1070" spans="1:11" ht="18.75">
      <c r="A1070" s="186">
        <v>123</v>
      </c>
      <c r="B1070" s="177" t="s">
        <v>2152</v>
      </c>
      <c r="C1070" s="180">
        <v>1034</v>
      </c>
      <c r="D1070" s="180"/>
      <c r="E1070" s="181">
        <f t="shared" si="141"/>
        <v>1034</v>
      </c>
      <c r="F1070" s="174">
        <v>23000</v>
      </c>
      <c r="G1070" s="174">
        <v>0</v>
      </c>
      <c r="H1070" s="175">
        <f t="shared" si="142"/>
        <v>23000</v>
      </c>
      <c r="I1070" s="182">
        <v>3388.85</v>
      </c>
      <c r="J1070" s="182"/>
      <c r="K1070" s="199">
        <f t="shared" si="143"/>
        <v>3388.85</v>
      </c>
    </row>
    <row r="1071" spans="1:11" ht="18.75">
      <c r="A1071" s="186">
        <v>124</v>
      </c>
      <c r="B1071" s="177" t="s">
        <v>2153</v>
      </c>
      <c r="C1071" s="180"/>
      <c r="D1071" s="180"/>
      <c r="E1071" s="181"/>
      <c r="F1071" s="174"/>
      <c r="G1071" s="174"/>
      <c r="H1071" s="175"/>
      <c r="I1071" s="182">
        <v>0.03</v>
      </c>
      <c r="J1071" s="182"/>
      <c r="K1071" s="199">
        <f t="shared" si="143"/>
        <v>0.03</v>
      </c>
    </row>
    <row r="1072" spans="1:11" ht="18.75">
      <c r="A1072" s="186">
        <v>125</v>
      </c>
      <c r="B1072" s="177" t="s">
        <v>2154</v>
      </c>
      <c r="C1072" s="180">
        <v>500</v>
      </c>
      <c r="D1072" s="180"/>
      <c r="E1072" s="181">
        <f t="shared" si="141"/>
        <v>500</v>
      </c>
      <c r="F1072" s="174">
        <v>1774.97</v>
      </c>
      <c r="G1072" s="174">
        <v>0</v>
      </c>
      <c r="H1072" s="175">
        <f t="shared" si="142"/>
        <v>1774.97</v>
      </c>
      <c r="I1072" s="182">
        <v>2650.33</v>
      </c>
      <c r="J1072" s="182"/>
      <c r="K1072" s="199">
        <f t="shared" si="143"/>
        <v>2650.33</v>
      </c>
    </row>
    <row r="1073" spans="1:11" ht="18.75">
      <c r="A1073" s="186">
        <v>126</v>
      </c>
      <c r="B1073" s="177" t="s">
        <v>2155</v>
      </c>
      <c r="C1073" s="180">
        <v>305</v>
      </c>
      <c r="D1073" s="180">
        <v>0.03</v>
      </c>
      <c r="E1073" s="181">
        <f t="shared" si="141"/>
        <v>305.02999999999997</v>
      </c>
      <c r="F1073" s="174">
        <v>500</v>
      </c>
      <c r="G1073" s="174">
        <v>0</v>
      </c>
      <c r="H1073" s="175">
        <f t="shared" si="142"/>
        <v>500</v>
      </c>
      <c r="I1073" s="182">
        <v>0.03</v>
      </c>
      <c r="J1073" s="182"/>
      <c r="K1073" s="199">
        <f t="shared" si="143"/>
        <v>0.03</v>
      </c>
    </row>
    <row r="1074" spans="1:11" ht="18.75">
      <c r="A1074" s="186">
        <v>127</v>
      </c>
      <c r="B1074" s="177" t="s">
        <v>2156</v>
      </c>
      <c r="C1074" s="180">
        <v>10700.7</v>
      </c>
      <c r="D1074" s="180"/>
      <c r="E1074" s="181">
        <f t="shared" si="141"/>
        <v>10700.7</v>
      </c>
      <c r="F1074" s="174">
        <v>4000</v>
      </c>
      <c r="G1074" s="174">
        <v>0</v>
      </c>
      <c r="H1074" s="175">
        <f t="shared" si="142"/>
        <v>4000</v>
      </c>
      <c r="I1074" s="182">
        <v>0.03</v>
      </c>
      <c r="J1074" s="182"/>
      <c r="K1074" s="199">
        <f t="shared" si="143"/>
        <v>0.03</v>
      </c>
    </row>
    <row r="1075" spans="1:11" ht="18.75">
      <c r="A1075" s="186">
        <v>128</v>
      </c>
      <c r="B1075" s="177" t="s">
        <v>2157</v>
      </c>
      <c r="C1075" s="180">
        <v>23</v>
      </c>
      <c r="D1075" s="180">
        <v>0.03</v>
      </c>
      <c r="E1075" s="181">
        <f t="shared" si="141"/>
        <v>23.03</v>
      </c>
      <c r="F1075" s="174">
        <v>7500</v>
      </c>
      <c r="G1075" s="174">
        <v>0</v>
      </c>
      <c r="H1075" s="175">
        <f t="shared" si="142"/>
        <v>7500</v>
      </c>
      <c r="I1075" s="182">
        <v>6823.93</v>
      </c>
      <c r="J1075" s="182"/>
      <c r="K1075" s="199">
        <f t="shared" si="143"/>
        <v>6823.93</v>
      </c>
    </row>
    <row r="1076" spans="1:11" ht="18.75">
      <c r="A1076" s="186">
        <v>129</v>
      </c>
      <c r="B1076" s="177" t="s">
        <v>2158</v>
      </c>
      <c r="C1076" s="180">
        <v>0.03</v>
      </c>
      <c r="D1076" s="180"/>
      <c r="E1076" s="181">
        <f t="shared" si="141"/>
        <v>0.03</v>
      </c>
      <c r="F1076" s="174">
        <v>13500</v>
      </c>
      <c r="G1076" s="174">
        <v>0</v>
      </c>
      <c r="H1076" s="175">
        <f t="shared" si="142"/>
        <v>13500</v>
      </c>
      <c r="I1076" s="182">
        <v>2159.46</v>
      </c>
      <c r="J1076" s="182"/>
      <c r="K1076" s="199">
        <f t="shared" si="143"/>
        <v>2159.46</v>
      </c>
    </row>
    <row r="1077" spans="1:11" ht="18.75">
      <c r="A1077" s="186">
        <v>130</v>
      </c>
      <c r="B1077" s="177" t="s">
        <v>1609</v>
      </c>
      <c r="C1077" s="180">
        <v>0.03</v>
      </c>
      <c r="D1077" s="180"/>
      <c r="E1077" s="181">
        <f t="shared" si="141"/>
        <v>0.03</v>
      </c>
      <c r="F1077" s="174">
        <v>660</v>
      </c>
      <c r="G1077" s="174">
        <v>0</v>
      </c>
      <c r="H1077" s="175">
        <f t="shared" si="142"/>
        <v>660</v>
      </c>
      <c r="I1077" s="182">
        <v>0.03</v>
      </c>
      <c r="J1077" s="182"/>
      <c r="K1077" s="199">
        <f t="shared" si="143"/>
        <v>0.03</v>
      </c>
    </row>
    <row r="1078" spans="1:11" ht="18.75">
      <c r="A1078" s="186">
        <v>131</v>
      </c>
      <c r="B1078" s="177" t="s">
        <v>1020</v>
      </c>
      <c r="C1078" s="180">
        <v>117</v>
      </c>
      <c r="D1078" s="180"/>
      <c r="E1078" s="181">
        <f t="shared" si="141"/>
        <v>117</v>
      </c>
      <c r="F1078" s="174">
        <v>1701.62</v>
      </c>
      <c r="G1078" s="174">
        <v>0</v>
      </c>
      <c r="H1078" s="175">
        <f t="shared" si="142"/>
        <v>1701.62</v>
      </c>
      <c r="I1078" s="182">
        <v>660</v>
      </c>
      <c r="J1078" s="182"/>
      <c r="K1078" s="199">
        <f t="shared" si="143"/>
        <v>660</v>
      </c>
    </row>
    <row r="1079" spans="1:11" ht="18.75">
      <c r="A1079" s="186">
        <v>132</v>
      </c>
      <c r="B1079" s="177" t="s">
        <v>1021</v>
      </c>
      <c r="C1079" s="180">
        <v>52</v>
      </c>
      <c r="D1079" s="180"/>
      <c r="E1079" s="181">
        <f t="shared" si="141"/>
        <v>52</v>
      </c>
      <c r="F1079" s="174">
        <v>2000</v>
      </c>
      <c r="G1079" s="174">
        <v>2000</v>
      </c>
      <c r="H1079" s="175">
        <f t="shared" si="142"/>
        <v>4000</v>
      </c>
      <c r="I1079" s="182">
        <v>1964.28</v>
      </c>
      <c r="J1079" s="182"/>
      <c r="K1079" s="199">
        <f t="shared" si="143"/>
        <v>1964.28</v>
      </c>
    </row>
    <row r="1080" spans="1:11" ht="18.75">
      <c r="A1080" s="186">
        <v>133</v>
      </c>
      <c r="B1080" s="177" t="s">
        <v>1022</v>
      </c>
      <c r="C1080" s="180">
        <v>564</v>
      </c>
      <c r="D1080" s="180"/>
      <c r="E1080" s="181">
        <f t="shared" si="141"/>
        <v>564</v>
      </c>
      <c r="F1080" s="174">
        <v>5712.79</v>
      </c>
      <c r="G1080" s="174">
        <v>0</v>
      </c>
      <c r="H1080" s="175">
        <f t="shared" si="142"/>
        <v>5712.79</v>
      </c>
      <c r="I1080" s="182">
        <v>1280.01</v>
      </c>
      <c r="J1080" s="182">
        <v>0.03</v>
      </c>
      <c r="K1080" s="199">
        <f t="shared" si="143"/>
        <v>1280.04</v>
      </c>
    </row>
    <row r="1081" spans="1:11" ht="18.75">
      <c r="A1081" s="186">
        <v>134</v>
      </c>
      <c r="B1081" s="177" t="s">
        <v>1023</v>
      </c>
      <c r="C1081" s="180">
        <v>356</v>
      </c>
      <c r="D1081" s="180"/>
      <c r="E1081" s="181">
        <f t="shared" ref="E1081:E1150" si="144">SUM(C1081:D1081)</f>
        <v>356</v>
      </c>
      <c r="F1081" s="174">
        <v>500</v>
      </c>
      <c r="G1081" s="174">
        <v>0</v>
      </c>
      <c r="H1081" s="175">
        <f t="shared" si="142"/>
        <v>500</v>
      </c>
      <c r="I1081" s="182">
        <v>6250.96</v>
      </c>
      <c r="J1081" s="182"/>
      <c r="K1081" s="199">
        <f t="shared" si="143"/>
        <v>6250.96</v>
      </c>
    </row>
    <row r="1082" spans="1:11" ht="18.75">
      <c r="A1082" s="186">
        <v>135</v>
      </c>
      <c r="B1082" s="177" t="s">
        <v>1024</v>
      </c>
      <c r="C1082" s="180">
        <v>1000</v>
      </c>
      <c r="D1082" s="180"/>
      <c r="E1082" s="181">
        <f t="shared" si="144"/>
        <v>1000</v>
      </c>
      <c r="F1082" s="174">
        <v>5000</v>
      </c>
      <c r="G1082" s="174">
        <v>0</v>
      </c>
      <c r="H1082" s="175">
        <f t="shared" ref="H1082:H1128" si="145">SUM(F1082:G1082)</f>
        <v>5000</v>
      </c>
      <c r="I1082" s="182">
        <v>605.47</v>
      </c>
      <c r="J1082" s="182"/>
      <c r="K1082" s="199">
        <f t="shared" si="143"/>
        <v>605.47</v>
      </c>
    </row>
    <row r="1083" spans="1:11" ht="18.75">
      <c r="A1083" s="186">
        <v>136</v>
      </c>
      <c r="B1083" s="177" t="s">
        <v>1025</v>
      </c>
      <c r="C1083" s="180">
        <v>9704.49</v>
      </c>
      <c r="D1083" s="180">
        <v>4983.58</v>
      </c>
      <c r="E1083" s="181">
        <f t="shared" si="144"/>
        <v>14688.07</v>
      </c>
      <c r="F1083" s="174">
        <v>1250</v>
      </c>
      <c r="G1083" s="174">
        <v>1250</v>
      </c>
      <c r="H1083" s="175">
        <f t="shared" si="145"/>
        <v>2500</v>
      </c>
      <c r="I1083" s="182">
        <v>0.03</v>
      </c>
      <c r="J1083" s="182"/>
      <c r="K1083" s="199">
        <f t="shared" si="143"/>
        <v>0.03</v>
      </c>
    </row>
    <row r="1084" spans="1:11" ht="18.75">
      <c r="A1084" s="186">
        <v>137</v>
      </c>
      <c r="B1084" s="177" t="s">
        <v>1026</v>
      </c>
      <c r="C1084" s="180">
        <v>0.03</v>
      </c>
      <c r="D1084" s="180"/>
      <c r="E1084" s="181">
        <f t="shared" si="144"/>
        <v>0.03</v>
      </c>
      <c r="F1084" s="174">
        <v>11883.28</v>
      </c>
      <c r="G1084" s="174">
        <v>0</v>
      </c>
      <c r="H1084" s="175">
        <f t="shared" si="145"/>
        <v>11883.28</v>
      </c>
      <c r="I1084" s="182">
        <v>550.32000000000005</v>
      </c>
      <c r="J1084" s="182">
        <v>0.03</v>
      </c>
      <c r="K1084" s="199">
        <f t="shared" si="143"/>
        <v>550.35</v>
      </c>
    </row>
    <row r="1085" spans="1:11" ht="56.25">
      <c r="A1085" s="186">
        <v>138</v>
      </c>
      <c r="B1085" s="225" t="s">
        <v>2159</v>
      </c>
      <c r="C1085" s="180">
        <v>470</v>
      </c>
      <c r="D1085" s="180">
        <v>36</v>
      </c>
      <c r="E1085" s="181">
        <f t="shared" si="144"/>
        <v>506</v>
      </c>
      <c r="F1085" s="174">
        <v>1000</v>
      </c>
      <c r="G1085" s="174">
        <v>1000</v>
      </c>
      <c r="H1085" s="175">
        <f t="shared" si="145"/>
        <v>2000</v>
      </c>
      <c r="I1085" s="182">
        <v>1920</v>
      </c>
      <c r="J1085" s="182">
        <v>0.03</v>
      </c>
      <c r="K1085" s="199">
        <f t="shared" si="143"/>
        <v>1920.03</v>
      </c>
    </row>
    <row r="1086" spans="1:11" ht="18.75">
      <c r="A1086" s="186">
        <v>139</v>
      </c>
      <c r="B1086" s="177" t="s">
        <v>1028</v>
      </c>
      <c r="C1086" s="180">
        <v>164.5</v>
      </c>
      <c r="D1086" s="180"/>
      <c r="E1086" s="181">
        <f t="shared" si="144"/>
        <v>164.5</v>
      </c>
      <c r="F1086" s="174">
        <v>0.03</v>
      </c>
      <c r="G1086" s="174">
        <v>0.03</v>
      </c>
      <c r="H1086" s="175">
        <f t="shared" si="145"/>
        <v>0.06</v>
      </c>
      <c r="I1086" s="224">
        <v>0.03</v>
      </c>
      <c r="J1086" s="186">
        <v>0.03</v>
      </c>
      <c r="K1086" s="199">
        <f t="shared" si="143"/>
        <v>0.06</v>
      </c>
    </row>
    <row r="1087" spans="1:11" ht="18.75">
      <c r="A1087" s="186">
        <v>140</v>
      </c>
      <c r="B1087" s="177" t="s">
        <v>1029</v>
      </c>
      <c r="C1087" s="180">
        <v>0.01</v>
      </c>
      <c r="D1087" s="180"/>
      <c r="E1087" s="181">
        <f t="shared" si="144"/>
        <v>0.01</v>
      </c>
      <c r="F1087" s="174">
        <v>50</v>
      </c>
      <c r="G1087" s="174">
        <v>0</v>
      </c>
      <c r="H1087" s="175">
        <f t="shared" si="145"/>
        <v>50</v>
      </c>
      <c r="I1087" s="182">
        <v>14.35</v>
      </c>
      <c r="J1087" s="182"/>
      <c r="K1087" s="199">
        <f t="shared" si="143"/>
        <v>14.35</v>
      </c>
    </row>
    <row r="1088" spans="1:11" ht="18.75">
      <c r="A1088" s="186">
        <v>141</v>
      </c>
      <c r="B1088" s="177" t="s">
        <v>1030</v>
      </c>
      <c r="C1088" s="180">
        <v>189</v>
      </c>
      <c r="D1088" s="180">
        <v>0.03</v>
      </c>
      <c r="E1088" s="181">
        <f t="shared" si="144"/>
        <v>189.03</v>
      </c>
      <c r="F1088" s="174">
        <v>0.03</v>
      </c>
      <c r="G1088" s="174">
        <v>0</v>
      </c>
      <c r="H1088" s="175">
        <f t="shared" si="145"/>
        <v>0.03</v>
      </c>
      <c r="I1088" s="182">
        <v>10000</v>
      </c>
      <c r="J1088" s="182"/>
      <c r="K1088" s="199">
        <f t="shared" si="143"/>
        <v>10000</v>
      </c>
    </row>
    <row r="1089" spans="1:11" ht="18.75">
      <c r="A1089" s="186">
        <v>142</v>
      </c>
      <c r="B1089" s="177" t="s">
        <v>1031</v>
      </c>
      <c r="C1089" s="180">
        <v>0.02</v>
      </c>
      <c r="D1089" s="180"/>
      <c r="E1089" s="181">
        <f t="shared" si="144"/>
        <v>0.02</v>
      </c>
      <c r="F1089" s="174">
        <v>34.35</v>
      </c>
      <c r="G1089" s="174">
        <v>0</v>
      </c>
      <c r="H1089" s="175">
        <f t="shared" si="145"/>
        <v>34.35</v>
      </c>
      <c r="I1089" s="182">
        <v>24.23</v>
      </c>
      <c r="J1089" s="182"/>
      <c r="K1089" s="199">
        <f t="shared" si="143"/>
        <v>24.23</v>
      </c>
    </row>
    <row r="1090" spans="1:11" ht="18.75">
      <c r="A1090" s="186">
        <v>143</v>
      </c>
      <c r="B1090" s="177" t="s">
        <v>1032</v>
      </c>
      <c r="C1090" s="180">
        <v>24</v>
      </c>
      <c r="D1090" s="180">
        <v>0.01</v>
      </c>
      <c r="E1090" s="181">
        <f t="shared" si="144"/>
        <v>24.01</v>
      </c>
      <c r="F1090" s="174">
        <v>15.65</v>
      </c>
      <c r="G1090" s="174">
        <v>0</v>
      </c>
      <c r="H1090" s="175">
        <f t="shared" si="145"/>
        <v>15.65</v>
      </c>
      <c r="I1090" s="182">
        <v>11.02</v>
      </c>
      <c r="J1090" s="182"/>
      <c r="K1090" s="199">
        <f t="shared" si="143"/>
        <v>11.02</v>
      </c>
    </row>
    <row r="1091" spans="1:11" ht="18.75">
      <c r="A1091" s="186">
        <v>144</v>
      </c>
      <c r="B1091" s="177" t="s">
        <v>1033</v>
      </c>
      <c r="C1091" s="180">
        <v>-0.01</v>
      </c>
      <c r="D1091" s="180"/>
      <c r="E1091" s="181">
        <f t="shared" si="144"/>
        <v>-0.01</v>
      </c>
      <c r="F1091" s="174">
        <v>25</v>
      </c>
      <c r="G1091" s="174">
        <v>0</v>
      </c>
      <c r="H1091" s="175">
        <f t="shared" si="145"/>
        <v>25</v>
      </c>
      <c r="I1091" s="182">
        <v>27.6</v>
      </c>
      <c r="J1091" s="182"/>
      <c r="K1091" s="199">
        <f t="shared" si="143"/>
        <v>27.6</v>
      </c>
    </row>
    <row r="1092" spans="1:11" ht="18.75">
      <c r="A1092" s="186">
        <v>145</v>
      </c>
      <c r="B1092" s="177" t="s">
        <v>1034</v>
      </c>
      <c r="C1092" s="180">
        <v>-0.01</v>
      </c>
      <c r="D1092" s="180"/>
      <c r="E1092" s="181">
        <f t="shared" si="144"/>
        <v>-0.01</v>
      </c>
      <c r="F1092" s="174">
        <v>250</v>
      </c>
      <c r="G1092" s="174">
        <v>0</v>
      </c>
      <c r="H1092" s="175">
        <f t="shared" si="145"/>
        <v>250</v>
      </c>
      <c r="I1092" s="182">
        <v>200</v>
      </c>
      <c r="J1092" s="182"/>
      <c r="K1092" s="199">
        <f t="shared" si="143"/>
        <v>200</v>
      </c>
    </row>
    <row r="1093" spans="1:11" ht="18.75">
      <c r="A1093" s="186">
        <v>146</v>
      </c>
      <c r="B1093" s="177" t="s">
        <v>1035</v>
      </c>
      <c r="C1093" s="180">
        <v>-6711.15</v>
      </c>
      <c r="D1093" s="180"/>
      <c r="E1093" s="181">
        <f t="shared" si="144"/>
        <v>-6711.15</v>
      </c>
      <c r="F1093" s="174">
        <v>0.03</v>
      </c>
      <c r="G1093" s="174">
        <v>0</v>
      </c>
      <c r="H1093" s="175">
        <f t="shared" si="145"/>
        <v>0.03</v>
      </c>
      <c r="I1093" s="182">
        <v>0.03</v>
      </c>
      <c r="J1093" s="182"/>
      <c r="K1093" s="199">
        <f t="shared" si="143"/>
        <v>0.03</v>
      </c>
    </row>
    <row r="1094" spans="1:11" ht="18.75">
      <c r="A1094" s="186">
        <v>147</v>
      </c>
      <c r="B1094" s="177" t="s">
        <v>1036</v>
      </c>
      <c r="C1094" s="180">
        <v>5528</v>
      </c>
      <c r="D1094" s="180">
        <v>1453</v>
      </c>
      <c r="E1094" s="181">
        <f t="shared" si="144"/>
        <v>6981</v>
      </c>
      <c r="F1094" s="174">
        <v>10000</v>
      </c>
      <c r="G1094" s="174">
        <v>10000</v>
      </c>
      <c r="H1094" s="175">
        <f t="shared" si="145"/>
        <v>20000</v>
      </c>
      <c r="I1094" s="182">
        <v>1320.76</v>
      </c>
      <c r="J1094" s="182">
        <v>0.03</v>
      </c>
      <c r="K1094" s="199">
        <f t="shared" si="143"/>
        <v>1320.79</v>
      </c>
    </row>
    <row r="1095" spans="1:11" ht="18.75">
      <c r="A1095" s="186">
        <v>148</v>
      </c>
      <c r="B1095" s="177" t="s">
        <v>1037</v>
      </c>
      <c r="C1095" s="180">
        <v>700</v>
      </c>
      <c r="D1095" s="180">
        <v>700</v>
      </c>
      <c r="E1095" s="181">
        <f t="shared" si="144"/>
        <v>1400</v>
      </c>
      <c r="F1095" s="174">
        <v>400</v>
      </c>
      <c r="G1095" s="174">
        <v>0</v>
      </c>
      <c r="H1095" s="175">
        <f t="shared" si="145"/>
        <v>400</v>
      </c>
      <c r="I1095" s="182">
        <v>231.91</v>
      </c>
      <c r="J1095" s="182"/>
      <c r="K1095" s="199">
        <f t="shared" si="143"/>
        <v>231.91</v>
      </c>
    </row>
    <row r="1096" spans="1:11" ht="18.75">
      <c r="A1096" s="186">
        <v>149</v>
      </c>
      <c r="B1096" s="177" t="s">
        <v>1038</v>
      </c>
      <c r="C1096" s="180">
        <v>9400</v>
      </c>
      <c r="D1096" s="180">
        <v>4449</v>
      </c>
      <c r="E1096" s="181">
        <f t="shared" si="144"/>
        <v>13849</v>
      </c>
      <c r="F1096" s="174">
        <v>0.03</v>
      </c>
      <c r="G1096" s="174">
        <v>0.03</v>
      </c>
      <c r="H1096" s="175">
        <f t="shared" si="145"/>
        <v>0.06</v>
      </c>
      <c r="I1096" s="182">
        <v>121.06</v>
      </c>
      <c r="J1096" s="182">
        <v>0.03</v>
      </c>
      <c r="K1096" s="199">
        <f t="shared" si="143"/>
        <v>121.09</v>
      </c>
    </row>
    <row r="1097" spans="1:11" ht="56.25">
      <c r="A1097" s="186">
        <v>150</v>
      </c>
      <c r="B1097" s="226" t="s">
        <v>1039</v>
      </c>
      <c r="C1097" s="180">
        <v>300</v>
      </c>
      <c r="D1097" s="180">
        <v>1543.03</v>
      </c>
      <c r="E1097" s="181">
        <f t="shared" si="144"/>
        <v>1843.03</v>
      </c>
      <c r="F1097" s="174">
        <v>15</v>
      </c>
      <c r="G1097" s="174">
        <v>0</v>
      </c>
      <c r="H1097" s="175">
        <f t="shared" si="145"/>
        <v>15</v>
      </c>
      <c r="I1097" s="182">
        <v>15</v>
      </c>
      <c r="J1097" s="182"/>
      <c r="K1097" s="199">
        <f t="shared" si="143"/>
        <v>15</v>
      </c>
    </row>
    <row r="1098" spans="1:11" ht="18.75">
      <c r="A1098" s="186">
        <v>151</v>
      </c>
      <c r="B1098" s="177" t="s">
        <v>1040</v>
      </c>
      <c r="C1098" s="180">
        <v>657</v>
      </c>
      <c r="D1098" s="180">
        <v>3627</v>
      </c>
      <c r="E1098" s="181">
        <f t="shared" si="144"/>
        <v>4284</v>
      </c>
      <c r="F1098" s="174">
        <v>0.01</v>
      </c>
      <c r="G1098" s="174">
        <v>0</v>
      </c>
      <c r="H1098" s="175">
        <f t="shared" si="145"/>
        <v>0.01</v>
      </c>
      <c r="I1098" s="182">
        <v>0.01</v>
      </c>
      <c r="J1098" s="182"/>
      <c r="K1098" s="199">
        <f t="shared" si="143"/>
        <v>0.01</v>
      </c>
    </row>
    <row r="1099" spans="1:11" ht="18.75">
      <c r="A1099" s="186">
        <v>152</v>
      </c>
      <c r="B1099" s="177" t="s">
        <v>1041</v>
      </c>
      <c r="C1099" s="180">
        <v>0.01</v>
      </c>
      <c r="D1099" s="180"/>
      <c r="E1099" s="181">
        <f t="shared" si="144"/>
        <v>0.01</v>
      </c>
      <c r="F1099" s="174">
        <v>200</v>
      </c>
      <c r="G1099" s="174">
        <v>0.03</v>
      </c>
      <c r="H1099" s="175">
        <f t="shared" si="145"/>
        <v>200.03</v>
      </c>
      <c r="I1099" s="182">
        <v>159.59</v>
      </c>
      <c r="J1099" s="182">
        <v>0.03</v>
      </c>
      <c r="K1099" s="199">
        <f t="shared" si="143"/>
        <v>159.62</v>
      </c>
    </row>
    <row r="1100" spans="1:11" ht="18.75">
      <c r="A1100" s="186">
        <v>153</v>
      </c>
      <c r="B1100" s="177" t="s">
        <v>1042</v>
      </c>
      <c r="C1100" s="180">
        <v>0.01</v>
      </c>
      <c r="D1100" s="180"/>
      <c r="E1100" s="181">
        <f t="shared" si="144"/>
        <v>0.01</v>
      </c>
      <c r="F1100" s="174">
        <v>0.02</v>
      </c>
      <c r="G1100" s="174">
        <v>0</v>
      </c>
      <c r="H1100" s="175">
        <f t="shared" si="145"/>
        <v>0.02</v>
      </c>
      <c r="I1100" s="182">
        <v>0.01</v>
      </c>
      <c r="J1100" s="182"/>
      <c r="K1100" s="199">
        <f t="shared" si="143"/>
        <v>0.01</v>
      </c>
    </row>
    <row r="1101" spans="1:11" ht="18.75">
      <c r="A1101" s="186">
        <v>154</v>
      </c>
      <c r="B1101" s="177" t="s">
        <v>1043</v>
      </c>
      <c r="C1101" s="180">
        <v>2800</v>
      </c>
      <c r="D1101" s="180">
        <v>359</v>
      </c>
      <c r="E1101" s="181">
        <f t="shared" si="144"/>
        <v>3159</v>
      </c>
      <c r="F1101" s="174">
        <v>0.01</v>
      </c>
      <c r="G1101" s="174">
        <v>0.01</v>
      </c>
      <c r="H1101" s="175">
        <f t="shared" si="145"/>
        <v>0.02</v>
      </c>
      <c r="I1101" s="182">
        <v>106.91</v>
      </c>
      <c r="J1101" s="182">
        <v>0.01</v>
      </c>
      <c r="K1101" s="199">
        <f t="shared" si="143"/>
        <v>106.92</v>
      </c>
    </row>
    <row r="1102" spans="1:11" ht="18.75">
      <c r="A1102" s="186">
        <v>155</v>
      </c>
      <c r="B1102" s="177" t="s">
        <v>1044</v>
      </c>
      <c r="C1102" s="180">
        <v>14696</v>
      </c>
      <c r="D1102" s="180">
        <v>9500</v>
      </c>
      <c r="E1102" s="181">
        <f t="shared" si="144"/>
        <v>24196</v>
      </c>
      <c r="F1102" s="174">
        <v>-0.01</v>
      </c>
      <c r="G1102" s="174">
        <v>0</v>
      </c>
      <c r="H1102" s="175">
        <f t="shared" si="145"/>
        <v>-0.01</v>
      </c>
      <c r="I1102" s="182">
        <v>-0.01</v>
      </c>
      <c r="J1102" s="182"/>
      <c r="K1102" s="199">
        <f t="shared" si="143"/>
        <v>-0.01</v>
      </c>
    </row>
    <row r="1103" spans="1:11" ht="18.75">
      <c r="A1103" s="186">
        <v>156</v>
      </c>
      <c r="B1103" s="177" t="s">
        <v>1045</v>
      </c>
      <c r="C1103" s="180">
        <v>1033</v>
      </c>
      <c r="D1103" s="180">
        <v>388</v>
      </c>
      <c r="E1103" s="181">
        <f t="shared" si="144"/>
        <v>1421</v>
      </c>
      <c r="F1103" s="174">
        <v>-0.01</v>
      </c>
      <c r="G1103" s="174">
        <v>0</v>
      </c>
      <c r="H1103" s="175">
        <f t="shared" si="145"/>
        <v>-0.01</v>
      </c>
      <c r="I1103" s="182">
        <v>-0.01</v>
      </c>
      <c r="J1103" s="182"/>
      <c r="K1103" s="199">
        <f t="shared" si="143"/>
        <v>-0.01</v>
      </c>
    </row>
    <row r="1104" spans="1:11" ht="18.75">
      <c r="A1104" s="186">
        <v>157</v>
      </c>
      <c r="B1104" s="177" t="s">
        <v>1046</v>
      </c>
      <c r="C1104" s="180">
        <v>340</v>
      </c>
      <c r="D1104" s="180">
        <v>130</v>
      </c>
      <c r="E1104" s="181">
        <f t="shared" si="144"/>
        <v>470</v>
      </c>
      <c r="F1104" s="174">
        <v>-6711.15</v>
      </c>
      <c r="G1104" s="174">
        <v>0</v>
      </c>
      <c r="H1104" s="175">
        <f t="shared" si="145"/>
        <v>-6711.15</v>
      </c>
      <c r="I1104" s="182">
        <v>-0.01</v>
      </c>
      <c r="J1104" s="182"/>
      <c r="K1104" s="199">
        <f t="shared" si="143"/>
        <v>-0.01</v>
      </c>
    </row>
    <row r="1105" spans="1:11" ht="18.75">
      <c r="A1105" s="186">
        <v>158</v>
      </c>
      <c r="B1105" s="177" t="s">
        <v>1047</v>
      </c>
      <c r="C1105" s="180">
        <v>156.5</v>
      </c>
      <c r="D1105" s="180">
        <v>161.5</v>
      </c>
      <c r="E1105" s="181">
        <f t="shared" si="144"/>
        <v>318</v>
      </c>
      <c r="F1105" s="174">
        <v>50</v>
      </c>
      <c r="G1105" s="174">
        <v>0.03</v>
      </c>
      <c r="H1105" s="175">
        <f t="shared" si="145"/>
        <v>50.03</v>
      </c>
      <c r="I1105" s="182">
        <v>325.77999999999997</v>
      </c>
      <c r="J1105" s="182">
        <v>0.03</v>
      </c>
      <c r="K1105" s="199">
        <f t="shared" si="143"/>
        <v>325.80999999999995</v>
      </c>
    </row>
    <row r="1106" spans="1:11" ht="18.75">
      <c r="A1106" s="186">
        <v>159</v>
      </c>
      <c r="B1106" s="177" t="s">
        <v>1048</v>
      </c>
      <c r="C1106" s="180">
        <v>80.3</v>
      </c>
      <c r="D1106" s="180">
        <v>95</v>
      </c>
      <c r="E1106" s="181">
        <f t="shared" si="144"/>
        <v>175.3</v>
      </c>
      <c r="F1106" s="174">
        <v>0.03</v>
      </c>
      <c r="G1106" s="174">
        <v>2900</v>
      </c>
      <c r="H1106" s="175">
        <f t="shared" si="145"/>
        <v>2900.03</v>
      </c>
      <c r="I1106" s="182">
        <v>1412.62</v>
      </c>
      <c r="J1106" s="182">
        <v>0.03</v>
      </c>
      <c r="K1106" s="199">
        <f t="shared" si="143"/>
        <v>1412.6499999999999</v>
      </c>
    </row>
    <row r="1107" spans="1:11" ht="18.75">
      <c r="A1107" s="186">
        <v>160</v>
      </c>
      <c r="B1107" s="177" t="s">
        <v>1613</v>
      </c>
      <c r="C1107" s="180">
        <v>156.5</v>
      </c>
      <c r="D1107" s="180">
        <v>161.5</v>
      </c>
      <c r="E1107" s="181">
        <f t="shared" si="144"/>
        <v>318</v>
      </c>
      <c r="F1107" s="174">
        <v>0.03</v>
      </c>
      <c r="G1107" s="174">
        <v>10000</v>
      </c>
      <c r="H1107" s="175">
        <f t="shared" si="145"/>
        <v>10000.030000000001</v>
      </c>
      <c r="I1107" s="182">
        <v>1280.01</v>
      </c>
      <c r="J1107" s="182">
        <v>0.03</v>
      </c>
      <c r="K1107" s="199">
        <f t="shared" si="143"/>
        <v>1280.04</v>
      </c>
    </row>
    <row r="1108" spans="1:11" ht="18.75">
      <c r="A1108" s="186">
        <v>161</v>
      </c>
      <c r="B1108" s="177" t="s">
        <v>1049</v>
      </c>
      <c r="C1108" s="180">
        <v>2800</v>
      </c>
      <c r="D1108" s="180"/>
      <c r="E1108" s="181">
        <f t="shared" si="144"/>
        <v>2800</v>
      </c>
      <c r="F1108" s="174">
        <v>0.03</v>
      </c>
      <c r="G1108" s="174">
        <v>1500</v>
      </c>
      <c r="H1108" s="175">
        <f t="shared" si="145"/>
        <v>1500.03</v>
      </c>
      <c r="I1108" s="182">
        <v>0.03</v>
      </c>
      <c r="J1108" s="182">
        <v>0.03</v>
      </c>
      <c r="K1108" s="199">
        <f t="shared" si="143"/>
        <v>0.06</v>
      </c>
    </row>
    <row r="1109" spans="1:11" ht="18.75">
      <c r="A1109" s="186">
        <v>162</v>
      </c>
      <c r="B1109" s="177" t="s">
        <v>1050</v>
      </c>
      <c r="C1109" s="180">
        <v>95</v>
      </c>
      <c r="D1109" s="180"/>
      <c r="E1109" s="181">
        <f t="shared" si="144"/>
        <v>95</v>
      </c>
      <c r="F1109" s="174">
        <v>0.03</v>
      </c>
      <c r="G1109" s="174">
        <v>5000</v>
      </c>
      <c r="H1109" s="175">
        <f t="shared" si="145"/>
        <v>5000.03</v>
      </c>
      <c r="I1109" s="182"/>
      <c r="J1109" s="182">
        <v>0.03</v>
      </c>
      <c r="K1109" s="199">
        <f t="shared" si="143"/>
        <v>0.03</v>
      </c>
    </row>
    <row r="1110" spans="1:11" ht="18.75">
      <c r="A1110" s="186">
        <v>163</v>
      </c>
      <c r="B1110" s="177" t="s">
        <v>1051</v>
      </c>
      <c r="C1110" s="180">
        <v>2260</v>
      </c>
      <c r="D1110" s="180"/>
      <c r="E1110" s="181">
        <f t="shared" si="144"/>
        <v>2260</v>
      </c>
      <c r="F1110" s="174">
        <v>0.01</v>
      </c>
      <c r="G1110" s="174">
        <v>0</v>
      </c>
      <c r="H1110" s="175">
        <f t="shared" si="145"/>
        <v>0.01</v>
      </c>
      <c r="I1110" s="182">
        <v>0.01</v>
      </c>
      <c r="J1110" s="182"/>
      <c r="K1110" s="199">
        <f t="shared" si="143"/>
        <v>0.01</v>
      </c>
    </row>
    <row r="1111" spans="1:11" ht="18.75">
      <c r="A1111" s="186">
        <v>164</v>
      </c>
      <c r="B1111" s="177" t="s">
        <v>1052</v>
      </c>
      <c r="C1111" s="180">
        <v>1034</v>
      </c>
      <c r="D1111" s="180"/>
      <c r="E1111" s="181">
        <f t="shared" si="144"/>
        <v>1034</v>
      </c>
      <c r="F1111" s="174">
        <v>0.01</v>
      </c>
      <c r="G1111" s="174">
        <v>0</v>
      </c>
      <c r="H1111" s="175">
        <f t="shared" si="145"/>
        <v>0.01</v>
      </c>
      <c r="I1111" s="182">
        <v>0.01</v>
      </c>
      <c r="J1111" s="182"/>
      <c r="K1111" s="199">
        <f t="shared" si="143"/>
        <v>0.01</v>
      </c>
    </row>
    <row r="1112" spans="1:11" ht="18.75">
      <c r="A1112" s="186">
        <v>165</v>
      </c>
      <c r="B1112" s="177" t="s">
        <v>1611</v>
      </c>
      <c r="C1112" s="180">
        <v>0.03</v>
      </c>
      <c r="D1112" s="180">
        <v>0.03</v>
      </c>
      <c r="E1112" s="181">
        <f t="shared" si="144"/>
        <v>0.06</v>
      </c>
      <c r="F1112" s="174">
        <v>500</v>
      </c>
      <c r="G1112" s="174">
        <v>1500</v>
      </c>
      <c r="H1112" s="175">
        <f t="shared" si="145"/>
        <v>2000</v>
      </c>
      <c r="I1112" s="182">
        <v>1280.01</v>
      </c>
      <c r="J1112" s="182">
        <v>0.03</v>
      </c>
      <c r="K1112" s="199">
        <f t="shared" si="143"/>
        <v>1280.04</v>
      </c>
    </row>
    <row r="1113" spans="1:11" ht="18.75">
      <c r="A1113" s="186">
        <v>166</v>
      </c>
      <c r="B1113" s="177" t="s">
        <v>1612</v>
      </c>
      <c r="C1113" s="180">
        <v>0.01</v>
      </c>
      <c r="D1113" s="180"/>
      <c r="E1113" s="181">
        <f t="shared" si="144"/>
        <v>0.01</v>
      </c>
      <c r="F1113" s="174">
        <v>0.03</v>
      </c>
      <c r="G1113" s="174">
        <v>7500</v>
      </c>
      <c r="H1113" s="175">
        <f t="shared" si="145"/>
        <v>7500.03</v>
      </c>
      <c r="I1113" s="182">
        <v>0.03</v>
      </c>
      <c r="J1113" s="182">
        <v>0.03</v>
      </c>
      <c r="K1113" s="199">
        <f t="shared" si="143"/>
        <v>0.06</v>
      </c>
    </row>
    <row r="1114" spans="1:11" ht="18.75">
      <c r="A1114" s="186">
        <v>167</v>
      </c>
      <c r="B1114" s="177" t="s">
        <v>1614</v>
      </c>
      <c r="C1114" s="180"/>
      <c r="D1114" s="180"/>
      <c r="E1114" s="181"/>
      <c r="F1114" s="174"/>
      <c r="G1114" s="174"/>
      <c r="H1114" s="175"/>
      <c r="I1114" s="182">
        <v>1523.4</v>
      </c>
      <c r="J1114" s="182">
        <v>0.03</v>
      </c>
      <c r="K1114" s="199">
        <f t="shared" si="143"/>
        <v>1523.43</v>
      </c>
    </row>
    <row r="1115" spans="1:11" ht="18.75">
      <c r="A1115" s="186">
        <v>168</v>
      </c>
      <c r="B1115" s="177" t="s">
        <v>1053</v>
      </c>
      <c r="C1115" s="180">
        <v>0.03</v>
      </c>
      <c r="D1115" s="180"/>
      <c r="E1115" s="181">
        <f t="shared" si="144"/>
        <v>0.03</v>
      </c>
      <c r="F1115" s="174">
        <v>1500</v>
      </c>
      <c r="G1115" s="174">
        <v>1500</v>
      </c>
      <c r="H1115" s="175">
        <f t="shared" si="145"/>
        <v>3000</v>
      </c>
      <c r="I1115" s="182">
        <v>1280.01</v>
      </c>
      <c r="J1115" s="182">
        <v>0.03</v>
      </c>
      <c r="K1115" s="199">
        <f t="shared" si="143"/>
        <v>1280.04</v>
      </c>
    </row>
    <row r="1116" spans="1:11" ht="18.75">
      <c r="A1116" s="186">
        <v>169</v>
      </c>
      <c r="B1116" s="177" t="s">
        <v>1615</v>
      </c>
      <c r="C1116" s="180"/>
      <c r="D1116" s="180"/>
      <c r="E1116" s="181"/>
      <c r="F1116" s="174"/>
      <c r="G1116" s="174"/>
      <c r="H1116" s="175"/>
      <c r="I1116" s="182">
        <v>3200</v>
      </c>
      <c r="J1116" s="182">
        <v>0.03</v>
      </c>
      <c r="K1116" s="199">
        <f t="shared" si="143"/>
        <v>3200.03</v>
      </c>
    </row>
    <row r="1117" spans="1:11" ht="18.75">
      <c r="A1117" s="186">
        <v>170</v>
      </c>
      <c r="B1117" s="177" t="s">
        <v>1616</v>
      </c>
      <c r="C1117" s="180"/>
      <c r="D1117" s="180"/>
      <c r="E1117" s="181"/>
      <c r="F1117" s="174"/>
      <c r="G1117" s="174"/>
      <c r="H1117" s="175"/>
      <c r="I1117" s="182">
        <v>3840</v>
      </c>
      <c r="J1117" s="182">
        <v>0.03</v>
      </c>
      <c r="K1117" s="199">
        <f t="shared" si="143"/>
        <v>3840.03</v>
      </c>
    </row>
    <row r="1118" spans="1:11" ht="18.75">
      <c r="A1118" s="186">
        <v>171</v>
      </c>
      <c r="B1118" s="177" t="s">
        <v>1617</v>
      </c>
      <c r="C1118" s="180"/>
      <c r="D1118" s="180"/>
      <c r="E1118" s="181"/>
      <c r="F1118" s="174"/>
      <c r="G1118" s="174"/>
      <c r="H1118" s="175"/>
      <c r="I1118" s="182">
        <v>3840</v>
      </c>
      <c r="J1118" s="182">
        <v>0.03</v>
      </c>
      <c r="K1118" s="199">
        <f t="shared" si="143"/>
        <v>3840.03</v>
      </c>
    </row>
    <row r="1119" spans="1:11" ht="18.75">
      <c r="A1119" s="186">
        <v>172</v>
      </c>
      <c r="B1119" s="177" t="s">
        <v>1618</v>
      </c>
      <c r="C1119" s="180"/>
      <c r="D1119" s="180"/>
      <c r="E1119" s="181"/>
      <c r="F1119" s="174"/>
      <c r="G1119" s="174"/>
      <c r="H1119" s="175"/>
      <c r="I1119" s="182">
        <v>0.03</v>
      </c>
      <c r="J1119" s="182"/>
      <c r="K1119" s="199">
        <f t="shared" si="143"/>
        <v>0.03</v>
      </c>
    </row>
    <row r="1120" spans="1:11" ht="18.75">
      <c r="A1120" s="186">
        <v>173</v>
      </c>
      <c r="B1120" s="177" t="s">
        <v>1054</v>
      </c>
      <c r="C1120" s="180">
        <v>58</v>
      </c>
      <c r="D1120" s="180">
        <v>0.03</v>
      </c>
      <c r="E1120" s="181">
        <f t="shared" si="144"/>
        <v>58.03</v>
      </c>
      <c r="F1120" s="174">
        <v>1500</v>
      </c>
      <c r="G1120" s="174">
        <v>1500</v>
      </c>
      <c r="H1120" s="175">
        <f t="shared" si="145"/>
        <v>3000</v>
      </c>
      <c r="I1120" s="182">
        <v>1536</v>
      </c>
      <c r="J1120" s="182">
        <v>0.03</v>
      </c>
      <c r="K1120" s="199">
        <f t="shared" si="143"/>
        <v>1536.03</v>
      </c>
    </row>
    <row r="1121" spans="1:11" ht="18.75">
      <c r="A1121" s="186">
        <v>174</v>
      </c>
      <c r="B1121" s="177" t="s">
        <v>1055</v>
      </c>
      <c r="C1121" s="180">
        <v>0.03</v>
      </c>
      <c r="D1121" s="180"/>
      <c r="E1121" s="181">
        <f t="shared" si="144"/>
        <v>0.03</v>
      </c>
      <c r="F1121" s="174">
        <v>2000</v>
      </c>
      <c r="G1121" s="174">
        <v>2000</v>
      </c>
      <c r="H1121" s="175">
        <f t="shared" si="145"/>
        <v>4000</v>
      </c>
      <c r="I1121" s="182">
        <v>1920</v>
      </c>
      <c r="J1121" s="182">
        <v>0.03</v>
      </c>
      <c r="K1121" s="199">
        <f t="shared" si="143"/>
        <v>1920.03</v>
      </c>
    </row>
    <row r="1122" spans="1:11" ht="18.75">
      <c r="A1122" s="186">
        <v>175</v>
      </c>
      <c r="B1122" s="177" t="s">
        <v>1056</v>
      </c>
      <c r="C1122" s="180">
        <v>0.03</v>
      </c>
      <c r="D1122" s="180"/>
      <c r="E1122" s="181">
        <f t="shared" si="144"/>
        <v>0.03</v>
      </c>
      <c r="F1122" s="174">
        <v>500</v>
      </c>
      <c r="G1122" s="174">
        <v>500</v>
      </c>
      <c r="H1122" s="175">
        <f t="shared" si="145"/>
        <v>1000</v>
      </c>
      <c r="I1122" s="182">
        <v>127.99</v>
      </c>
      <c r="J1122" s="182">
        <v>0.03</v>
      </c>
      <c r="K1122" s="199">
        <f t="shared" si="143"/>
        <v>128.01999999999998</v>
      </c>
    </row>
    <row r="1123" spans="1:11" ht="18.75">
      <c r="A1123" s="186">
        <v>176</v>
      </c>
      <c r="B1123" s="177" t="s">
        <v>1057</v>
      </c>
      <c r="C1123" s="180">
        <v>0.01</v>
      </c>
      <c r="D1123" s="180"/>
      <c r="E1123" s="181">
        <f t="shared" si="144"/>
        <v>0.01</v>
      </c>
      <c r="F1123" s="174">
        <v>1000</v>
      </c>
      <c r="G1123" s="174">
        <v>1000</v>
      </c>
      <c r="H1123" s="175">
        <f t="shared" si="145"/>
        <v>2000</v>
      </c>
      <c r="I1123" s="182">
        <v>640</v>
      </c>
      <c r="J1123" s="182">
        <v>0.03</v>
      </c>
      <c r="K1123" s="199">
        <f t="shared" si="143"/>
        <v>640.03</v>
      </c>
    </row>
    <row r="1124" spans="1:11" ht="18.75">
      <c r="A1124" s="186">
        <v>177</v>
      </c>
      <c r="B1124" s="177" t="s">
        <v>1058</v>
      </c>
      <c r="C1124" s="180">
        <v>14.4</v>
      </c>
      <c r="D1124" s="180">
        <v>0.03</v>
      </c>
      <c r="E1124" s="181">
        <f t="shared" si="144"/>
        <v>14.43</v>
      </c>
      <c r="F1124" s="174">
        <v>500</v>
      </c>
      <c r="G1124" s="174">
        <v>0</v>
      </c>
      <c r="H1124" s="175">
        <f t="shared" si="145"/>
        <v>500</v>
      </c>
      <c r="I1124" s="182">
        <v>145.77000000000001</v>
      </c>
      <c r="J1124" s="182"/>
      <c r="K1124" s="199">
        <f t="shared" si="143"/>
        <v>145.77000000000001</v>
      </c>
    </row>
    <row r="1125" spans="1:11" ht="18.75">
      <c r="A1125" s="186">
        <v>178</v>
      </c>
      <c r="B1125" s="177" t="s">
        <v>1059</v>
      </c>
      <c r="C1125" s="180">
        <v>2350</v>
      </c>
      <c r="D1125" s="180">
        <v>4490</v>
      </c>
      <c r="E1125" s="181">
        <f t="shared" si="144"/>
        <v>6840</v>
      </c>
      <c r="F1125" s="174">
        <v>200</v>
      </c>
      <c r="G1125" s="174">
        <v>0</v>
      </c>
      <c r="H1125" s="175">
        <f t="shared" si="145"/>
        <v>200</v>
      </c>
      <c r="I1125" s="182">
        <v>0.03</v>
      </c>
      <c r="J1125" s="182"/>
      <c r="K1125" s="199">
        <f t="shared" si="143"/>
        <v>0.03</v>
      </c>
    </row>
    <row r="1126" spans="1:11" ht="18.75">
      <c r="A1126" s="186">
        <v>179</v>
      </c>
      <c r="B1126" s="177" t="s">
        <v>1060</v>
      </c>
      <c r="C1126" s="180">
        <v>2821</v>
      </c>
      <c r="D1126" s="180"/>
      <c r="E1126" s="181">
        <f t="shared" si="144"/>
        <v>2821</v>
      </c>
      <c r="F1126" s="174">
        <v>4594.3900000000003</v>
      </c>
      <c r="G1126" s="174">
        <v>0</v>
      </c>
      <c r="H1126" s="175">
        <f t="shared" si="145"/>
        <v>4594.3900000000003</v>
      </c>
      <c r="I1126" s="182">
        <v>6535.09</v>
      </c>
      <c r="J1126" s="182"/>
      <c r="K1126" s="199">
        <f t="shared" ref="K1126:K1156" si="146">SUM(I1126:J1126)</f>
        <v>6535.09</v>
      </c>
    </row>
    <row r="1127" spans="1:11" ht="18.75">
      <c r="A1127" s="186">
        <v>180</v>
      </c>
      <c r="B1127" s="177" t="s">
        <v>1061</v>
      </c>
      <c r="C1127" s="180">
        <v>0.01</v>
      </c>
      <c r="D1127" s="180"/>
      <c r="E1127" s="181">
        <f t="shared" si="144"/>
        <v>0.01</v>
      </c>
      <c r="F1127" s="174">
        <v>1400</v>
      </c>
      <c r="G1127" s="174">
        <v>0</v>
      </c>
      <c r="H1127" s="175">
        <f t="shared" si="145"/>
        <v>1400</v>
      </c>
      <c r="I1127" s="224">
        <v>2940.24</v>
      </c>
      <c r="J1127" s="186"/>
      <c r="K1127" s="199">
        <f t="shared" si="146"/>
        <v>2940.24</v>
      </c>
    </row>
    <row r="1128" spans="1:11" ht="18.75">
      <c r="A1128" s="186">
        <v>181</v>
      </c>
      <c r="B1128" s="177" t="s">
        <v>1062</v>
      </c>
      <c r="C1128" s="180">
        <v>14</v>
      </c>
      <c r="D1128" s="180">
        <v>0.03</v>
      </c>
      <c r="E1128" s="181">
        <f t="shared" si="144"/>
        <v>14.03</v>
      </c>
      <c r="F1128" s="174">
        <v>2000</v>
      </c>
      <c r="G1128" s="174">
        <v>2000</v>
      </c>
      <c r="H1128" s="175">
        <f t="shared" si="145"/>
        <v>4000</v>
      </c>
      <c r="I1128" s="224">
        <v>3840</v>
      </c>
      <c r="J1128" s="186">
        <v>0.03</v>
      </c>
      <c r="K1128" s="199">
        <f t="shared" si="146"/>
        <v>3840.03</v>
      </c>
    </row>
    <row r="1129" spans="1:11" ht="18.75">
      <c r="A1129" s="186">
        <v>182</v>
      </c>
      <c r="B1129" s="177" t="s">
        <v>1063</v>
      </c>
      <c r="C1129" s="180">
        <v>41.03</v>
      </c>
      <c r="D1129" s="180"/>
      <c r="E1129" s="181">
        <f t="shared" si="144"/>
        <v>41.03</v>
      </c>
      <c r="F1129" s="174">
        <v>0.01</v>
      </c>
      <c r="G1129" s="174">
        <v>0</v>
      </c>
      <c r="H1129" s="175">
        <f>SUM(F1129:G1129)</f>
        <v>0.01</v>
      </c>
      <c r="I1129" s="224">
        <v>0.01</v>
      </c>
      <c r="J1129" s="186"/>
      <c r="K1129" s="199">
        <f t="shared" si="146"/>
        <v>0.01</v>
      </c>
    </row>
    <row r="1130" spans="1:11" ht="18.75">
      <c r="A1130" s="186">
        <v>183</v>
      </c>
      <c r="B1130" s="177" t="s">
        <v>1064</v>
      </c>
      <c r="C1130" s="180">
        <v>13599</v>
      </c>
      <c r="D1130" s="180">
        <v>0.03</v>
      </c>
      <c r="E1130" s="181">
        <f t="shared" si="144"/>
        <v>13599.03</v>
      </c>
      <c r="F1130" s="174">
        <v>2500</v>
      </c>
      <c r="G1130" s="174">
        <v>2500</v>
      </c>
      <c r="H1130" s="175">
        <f t="shared" ref="H1130:H1185" si="147">SUM(F1130:G1130)</f>
        <v>5000</v>
      </c>
      <c r="I1130" s="224">
        <v>97.44</v>
      </c>
      <c r="J1130" s="186">
        <v>0.03</v>
      </c>
      <c r="K1130" s="199">
        <f t="shared" si="146"/>
        <v>97.47</v>
      </c>
    </row>
    <row r="1131" spans="1:11" ht="18.75">
      <c r="A1131" s="186">
        <v>184</v>
      </c>
      <c r="B1131" s="177" t="s">
        <v>1065</v>
      </c>
      <c r="C1131" s="180">
        <v>6711.15</v>
      </c>
      <c r="D1131" s="180"/>
      <c r="E1131" s="181">
        <f t="shared" si="144"/>
        <v>6711.15</v>
      </c>
      <c r="F1131" s="174">
        <v>50</v>
      </c>
      <c r="G1131" s="174">
        <v>0.03</v>
      </c>
      <c r="H1131" s="175">
        <f t="shared" si="147"/>
        <v>50.03</v>
      </c>
      <c r="I1131" s="224">
        <v>62.73</v>
      </c>
      <c r="J1131" s="186">
        <v>0.03</v>
      </c>
      <c r="K1131" s="199">
        <f t="shared" si="146"/>
        <v>62.76</v>
      </c>
    </row>
    <row r="1132" spans="1:11" ht="18.75">
      <c r="A1132" s="186">
        <v>185</v>
      </c>
      <c r="B1132" s="177" t="s">
        <v>1112</v>
      </c>
      <c r="C1132" s="180">
        <v>700</v>
      </c>
      <c r="D1132" s="180"/>
      <c r="E1132" s="181">
        <f t="shared" si="144"/>
        <v>700</v>
      </c>
      <c r="F1132" s="174">
        <v>0.03</v>
      </c>
      <c r="G1132" s="174">
        <v>0</v>
      </c>
      <c r="H1132" s="175">
        <f t="shared" si="147"/>
        <v>0.03</v>
      </c>
      <c r="I1132" s="182">
        <v>1559.34</v>
      </c>
      <c r="J1132" s="182"/>
      <c r="K1132" s="199">
        <f t="shared" si="146"/>
        <v>1559.34</v>
      </c>
    </row>
    <row r="1133" spans="1:11" ht="18.75">
      <c r="A1133" s="186">
        <v>186</v>
      </c>
      <c r="B1133" s="177" t="s">
        <v>1111</v>
      </c>
      <c r="C1133" s="180">
        <v>217</v>
      </c>
      <c r="D1133" s="180"/>
      <c r="E1133" s="181">
        <f t="shared" si="144"/>
        <v>217</v>
      </c>
      <c r="F1133" s="174">
        <v>0.03</v>
      </c>
      <c r="G1133" s="174">
        <v>0</v>
      </c>
      <c r="H1133" s="175">
        <f t="shared" si="147"/>
        <v>0.03</v>
      </c>
      <c r="I1133" s="182">
        <v>0.03</v>
      </c>
      <c r="J1133" s="182"/>
      <c r="K1133" s="199">
        <f t="shared" si="146"/>
        <v>0.03</v>
      </c>
    </row>
    <row r="1134" spans="1:11" ht="18.75">
      <c r="A1134" s="186">
        <v>187</v>
      </c>
      <c r="B1134" s="177" t="s">
        <v>1110</v>
      </c>
      <c r="C1134" s="180">
        <v>94</v>
      </c>
      <c r="D1134" s="180"/>
      <c r="E1134" s="181">
        <f t="shared" si="144"/>
        <v>94</v>
      </c>
      <c r="F1134" s="174">
        <v>0.01</v>
      </c>
      <c r="G1134" s="174">
        <v>0</v>
      </c>
      <c r="H1134" s="175">
        <f t="shared" si="147"/>
        <v>0.01</v>
      </c>
      <c r="I1134" s="182">
        <v>0.01</v>
      </c>
      <c r="J1134" s="182"/>
      <c r="K1134" s="199">
        <f t="shared" si="146"/>
        <v>0.01</v>
      </c>
    </row>
    <row r="1135" spans="1:11" ht="18.75">
      <c r="A1135" s="186">
        <v>188</v>
      </c>
      <c r="B1135" s="177" t="s">
        <v>1109</v>
      </c>
      <c r="C1135" s="180">
        <v>320.02</v>
      </c>
      <c r="D1135" s="180"/>
      <c r="E1135" s="181">
        <f t="shared" si="144"/>
        <v>320.02</v>
      </c>
      <c r="F1135" s="174">
        <v>15</v>
      </c>
      <c r="G1135" s="174">
        <v>0.03</v>
      </c>
      <c r="H1135" s="175">
        <f t="shared" si="147"/>
        <v>15.03</v>
      </c>
      <c r="I1135" s="182">
        <v>30.82</v>
      </c>
      <c r="J1135" s="182">
        <v>0.03</v>
      </c>
      <c r="K1135" s="199">
        <f t="shared" si="146"/>
        <v>30.85</v>
      </c>
    </row>
    <row r="1136" spans="1:11" ht="18.75">
      <c r="A1136" s="186">
        <v>189</v>
      </c>
      <c r="B1136" s="177" t="s">
        <v>1108</v>
      </c>
      <c r="C1136" s="180">
        <v>0.03</v>
      </c>
      <c r="D1136" s="180">
        <v>0.03</v>
      </c>
      <c r="E1136" s="181">
        <f t="shared" si="144"/>
        <v>0.06</v>
      </c>
      <c r="F1136" s="174">
        <v>1500</v>
      </c>
      <c r="G1136" s="174">
        <v>3500</v>
      </c>
      <c r="H1136" s="175">
        <f t="shared" si="147"/>
        <v>5000</v>
      </c>
      <c r="I1136" s="182">
        <v>3840</v>
      </c>
      <c r="J1136" s="182">
        <v>0.03</v>
      </c>
      <c r="K1136" s="199">
        <f t="shared" si="146"/>
        <v>3840.03</v>
      </c>
    </row>
    <row r="1137" spans="1:11" ht="18.75">
      <c r="A1137" s="186">
        <v>190</v>
      </c>
      <c r="B1137" s="177" t="s">
        <v>1107</v>
      </c>
      <c r="C1137" s="180">
        <v>23</v>
      </c>
      <c r="D1137" s="180">
        <v>0.03</v>
      </c>
      <c r="E1137" s="181">
        <f t="shared" si="144"/>
        <v>23.03</v>
      </c>
      <c r="F1137" s="174">
        <v>2500</v>
      </c>
      <c r="G1137" s="174">
        <v>0</v>
      </c>
      <c r="H1137" s="175">
        <f t="shared" si="147"/>
        <v>2500</v>
      </c>
      <c r="I1137" s="182">
        <v>1293.2</v>
      </c>
      <c r="J1137" s="182"/>
      <c r="K1137" s="199">
        <f t="shared" si="146"/>
        <v>1293.2</v>
      </c>
    </row>
    <row r="1138" spans="1:11" ht="18.75">
      <c r="A1138" s="186">
        <v>191</v>
      </c>
      <c r="B1138" s="177" t="s">
        <v>1106</v>
      </c>
      <c r="C1138" s="180">
        <v>0.03</v>
      </c>
      <c r="D1138" s="180">
        <v>0.03</v>
      </c>
      <c r="E1138" s="181">
        <f t="shared" si="144"/>
        <v>0.06</v>
      </c>
      <c r="F1138" s="174">
        <v>0.01</v>
      </c>
      <c r="G1138" s="174">
        <v>0</v>
      </c>
      <c r="H1138" s="175">
        <f t="shared" si="147"/>
        <v>0.01</v>
      </c>
      <c r="I1138" s="182">
        <v>0.01</v>
      </c>
      <c r="J1138" s="182"/>
      <c r="K1138" s="199">
        <f t="shared" si="146"/>
        <v>0.01</v>
      </c>
    </row>
    <row r="1139" spans="1:11" ht="18.75">
      <c r="A1139" s="186">
        <v>192</v>
      </c>
      <c r="B1139" s="177" t="s">
        <v>1105</v>
      </c>
      <c r="C1139" s="180">
        <v>0.02</v>
      </c>
      <c r="D1139" s="180"/>
      <c r="E1139" s="181">
        <f t="shared" si="144"/>
        <v>0.02</v>
      </c>
      <c r="F1139" s="174">
        <v>10</v>
      </c>
      <c r="G1139" s="174">
        <v>0.03</v>
      </c>
      <c r="H1139" s="175">
        <f t="shared" si="147"/>
        <v>10.029999999999999</v>
      </c>
      <c r="I1139" s="182">
        <v>11.01</v>
      </c>
      <c r="J1139" s="182">
        <v>0.03</v>
      </c>
      <c r="K1139" s="199">
        <f t="shared" si="146"/>
        <v>11.04</v>
      </c>
    </row>
    <row r="1140" spans="1:11" ht="18.75">
      <c r="A1140" s="186">
        <v>193</v>
      </c>
      <c r="B1140" s="177" t="s">
        <v>1104</v>
      </c>
      <c r="C1140" s="180">
        <v>0.03</v>
      </c>
      <c r="D1140" s="180"/>
      <c r="E1140" s="181">
        <f t="shared" si="144"/>
        <v>0.03</v>
      </c>
      <c r="F1140" s="174">
        <v>0.06</v>
      </c>
      <c r="G1140" s="174">
        <v>0</v>
      </c>
      <c r="H1140" s="175">
        <f t="shared" si="147"/>
        <v>0.06</v>
      </c>
      <c r="I1140" s="224">
        <v>0.06</v>
      </c>
      <c r="J1140" s="182"/>
      <c r="K1140" s="199">
        <f t="shared" si="146"/>
        <v>0.06</v>
      </c>
    </row>
    <row r="1141" spans="1:11" ht="18.75">
      <c r="A1141" s="186">
        <v>194</v>
      </c>
      <c r="B1141" s="177" t="s">
        <v>1103</v>
      </c>
      <c r="C1141" s="180">
        <v>0.01</v>
      </c>
      <c r="D1141" s="180"/>
      <c r="E1141" s="181">
        <f t="shared" si="144"/>
        <v>0.01</v>
      </c>
      <c r="F1141" s="174">
        <v>0.03</v>
      </c>
      <c r="G1141" s="174">
        <v>0.03</v>
      </c>
      <c r="H1141" s="175">
        <f t="shared" si="147"/>
        <v>0.06</v>
      </c>
      <c r="I1141" s="182">
        <v>16116.86</v>
      </c>
      <c r="J1141" s="182">
        <v>0.03</v>
      </c>
      <c r="K1141" s="199">
        <f t="shared" si="146"/>
        <v>16116.890000000001</v>
      </c>
    </row>
    <row r="1142" spans="1:11" ht="18.75">
      <c r="A1142" s="186">
        <v>195</v>
      </c>
      <c r="B1142" s="177" t="s">
        <v>1621</v>
      </c>
      <c r="C1142" s="180">
        <v>0.01</v>
      </c>
      <c r="D1142" s="180"/>
      <c r="E1142" s="181">
        <f t="shared" si="144"/>
        <v>0.01</v>
      </c>
      <c r="F1142" s="174">
        <v>6711.15</v>
      </c>
      <c r="G1142" s="174">
        <v>0</v>
      </c>
      <c r="H1142" s="175">
        <f t="shared" si="147"/>
        <v>6711.15</v>
      </c>
      <c r="I1142" s="182">
        <v>0.01</v>
      </c>
      <c r="J1142" s="182"/>
      <c r="K1142" s="199">
        <f t="shared" si="146"/>
        <v>0.01</v>
      </c>
    </row>
    <row r="1143" spans="1:11" ht="18.75">
      <c r="A1143" s="186">
        <v>196</v>
      </c>
      <c r="B1143" s="177" t="s">
        <v>1102</v>
      </c>
      <c r="C1143" s="180">
        <v>705</v>
      </c>
      <c r="D1143" s="180">
        <v>673</v>
      </c>
      <c r="E1143" s="181">
        <f t="shared" si="144"/>
        <v>1378</v>
      </c>
      <c r="F1143" s="174">
        <v>1080</v>
      </c>
      <c r="G1143" s="174">
        <v>0</v>
      </c>
      <c r="H1143" s="175">
        <f t="shared" si="147"/>
        <v>1080</v>
      </c>
      <c r="I1143" s="182">
        <v>1188</v>
      </c>
      <c r="J1143" s="182"/>
      <c r="K1143" s="199">
        <f t="shared" si="146"/>
        <v>1188</v>
      </c>
    </row>
    <row r="1144" spans="1:11" ht="18.75">
      <c r="A1144" s="186">
        <v>197</v>
      </c>
      <c r="B1144" s="177" t="s">
        <v>1101</v>
      </c>
      <c r="C1144" s="180">
        <v>1787</v>
      </c>
      <c r="D1144" s="180">
        <v>0.01</v>
      </c>
      <c r="E1144" s="181">
        <f t="shared" si="144"/>
        <v>1787.01</v>
      </c>
      <c r="F1144" s="174">
        <v>260</v>
      </c>
      <c r="G1144" s="174">
        <v>0</v>
      </c>
      <c r="H1144" s="175">
        <f t="shared" si="147"/>
        <v>260</v>
      </c>
      <c r="I1144" s="182">
        <v>285</v>
      </c>
      <c r="J1144" s="182"/>
      <c r="K1144" s="199">
        <f t="shared" si="146"/>
        <v>285</v>
      </c>
    </row>
    <row r="1145" spans="1:11" ht="18.75">
      <c r="A1145" s="186">
        <v>198</v>
      </c>
      <c r="B1145" s="177" t="s">
        <v>1100</v>
      </c>
      <c r="C1145" s="180">
        <v>470</v>
      </c>
      <c r="D1145" s="180">
        <v>449</v>
      </c>
      <c r="E1145" s="181">
        <f t="shared" si="144"/>
        <v>919</v>
      </c>
      <c r="F1145" s="174">
        <v>150</v>
      </c>
      <c r="G1145" s="174">
        <v>0</v>
      </c>
      <c r="H1145" s="175">
        <f t="shared" si="147"/>
        <v>150</v>
      </c>
      <c r="I1145" s="182">
        <v>215.91</v>
      </c>
      <c r="J1145" s="182"/>
      <c r="K1145" s="199">
        <f t="shared" si="146"/>
        <v>215.91</v>
      </c>
    </row>
    <row r="1146" spans="1:11" ht="18.75">
      <c r="A1146" s="186">
        <v>199</v>
      </c>
      <c r="B1146" s="177" t="s">
        <v>1099</v>
      </c>
      <c r="C1146" s="180">
        <v>600</v>
      </c>
      <c r="D1146" s="180">
        <v>500</v>
      </c>
      <c r="E1146" s="181">
        <f t="shared" si="144"/>
        <v>1100</v>
      </c>
      <c r="F1146" s="174">
        <v>25.02</v>
      </c>
      <c r="G1146" s="174">
        <v>0</v>
      </c>
      <c r="H1146" s="175">
        <f t="shared" si="147"/>
        <v>25.02</v>
      </c>
      <c r="I1146" s="182">
        <v>33.04</v>
      </c>
      <c r="J1146" s="182"/>
      <c r="K1146" s="199">
        <f t="shared" si="146"/>
        <v>33.04</v>
      </c>
    </row>
    <row r="1147" spans="1:11" ht="18.75">
      <c r="A1147" s="186">
        <v>200</v>
      </c>
      <c r="B1147" s="177" t="s">
        <v>1619</v>
      </c>
      <c r="C1147" s="180">
        <v>3760</v>
      </c>
      <c r="D1147" s="180"/>
      <c r="E1147" s="181">
        <f t="shared" si="144"/>
        <v>3760</v>
      </c>
      <c r="F1147" s="174">
        <v>0.03</v>
      </c>
      <c r="G1147" s="174">
        <v>0.03</v>
      </c>
      <c r="H1147" s="175">
        <f t="shared" si="147"/>
        <v>0.06</v>
      </c>
      <c r="I1147" s="182">
        <v>220.13</v>
      </c>
      <c r="J1147" s="182">
        <v>0.03</v>
      </c>
      <c r="K1147" s="199">
        <f t="shared" si="146"/>
        <v>220.16</v>
      </c>
    </row>
    <row r="1148" spans="1:11" ht="18.75">
      <c r="A1148" s="186">
        <v>201</v>
      </c>
      <c r="B1148" s="177" t="s">
        <v>1620</v>
      </c>
      <c r="C1148" s="180"/>
      <c r="D1148" s="180"/>
      <c r="E1148" s="181"/>
      <c r="F1148" s="174"/>
      <c r="G1148" s="174"/>
      <c r="H1148" s="175"/>
      <c r="I1148" s="182">
        <v>5487</v>
      </c>
      <c r="J1148" s="182">
        <v>0.03</v>
      </c>
      <c r="K1148" s="199">
        <f t="shared" si="146"/>
        <v>5487.03</v>
      </c>
    </row>
    <row r="1149" spans="1:11" ht="18.75">
      <c r="A1149" s="186">
        <v>202</v>
      </c>
      <c r="B1149" s="177" t="s">
        <v>1098</v>
      </c>
      <c r="C1149" s="180">
        <v>24</v>
      </c>
      <c r="D1149" s="180"/>
      <c r="E1149" s="181">
        <f t="shared" si="144"/>
        <v>24</v>
      </c>
      <c r="F1149" s="174">
        <v>200</v>
      </c>
      <c r="G1149" s="174">
        <v>0</v>
      </c>
      <c r="H1149" s="175">
        <f t="shared" si="147"/>
        <v>200</v>
      </c>
      <c r="I1149" s="182">
        <v>19199.990000000002</v>
      </c>
      <c r="J1149" s="182">
        <v>0.03</v>
      </c>
      <c r="K1149" s="199">
        <f t="shared" si="146"/>
        <v>19200.02</v>
      </c>
    </row>
    <row r="1150" spans="1:11" ht="18.75">
      <c r="A1150" s="186">
        <v>203</v>
      </c>
      <c r="B1150" s="177" t="s">
        <v>1097</v>
      </c>
      <c r="C1150" s="180">
        <v>14.35</v>
      </c>
      <c r="D1150" s="180">
        <v>0.01</v>
      </c>
      <c r="E1150" s="181">
        <f t="shared" si="144"/>
        <v>14.36</v>
      </c>
      <c r="F1150" s="174">
        <v>50</v>
      </c>
      <c r="G1150" s="174">
        <v>0.03</v>
      </c>
      <c r="H1150" s="175">
        <f t="shared" si="147"/>
        <v>50.03</v>
      </c>
      <c r="I1150" s="182">
        <v>65</v>
      </c>
      <c r="J1150" s="182">
        <v>0.03</v>
      </c>
      <c r="K1150" s="199">
        <f t="shared" si="146"/>
        <v>65.03</v>
      </c>
    </row>
    <row r="1151" spans="1:11" ht="18.75">
      <c r="A1151" s="186">
        <v>204</v>
      </c>
      <c r="B1151" s="177" t="s">
        <v>1096</v>
      </c>
      <c r="C1151" s="180">
        <v>450</v>
      </c>
      <c r="D1151" s="180"/>
      <c r="E1151" s="181">
        <f t="shared" ref="E1151:E1171" si="148">SUM(C1151:D1151)</f>
        <v>450</v>
      </c>
      <c r="F1151" s="174">
        <v>0.03</v>
      </c>
      <c r="G1151" s="174">
        <v>0.03</v>
      </c>
      <c r="H1151" s="175">
        <f t="shared" si="147"/>
        <v>0.06</v>
      </c>
      <c r="I1151" s="182">
        <v>96.86</v>
      </c>
      <c r="J1151" s="182">
        <v>0.03</v>
      </c>
      <c r="K1151" s="199">
        <f t="shared" si="146"/>
        <v>96.89</v>
      </c>
    </row>
    <row r="1152" spans="1:11" ht="18.75">
      <c r="A1152" s="186">
        <v>205</v>
      </c>
      <c r="B1152" s="177" t="s">
        <v>1095</v>
      </c>
      <c r="C1152" s="180">
        <v>3000</v>
      </c>
      <c r="D1152" s="180"/>
      <c r="E1152" s="181">
        <f t="shared" si="148"/>
        <v>3000</v>
      </c>
      <c r="F1152" s="174">
        <v>3750</v>
      </c>
      <c r="G1152" s="174">
        <v>3750</v>
      </c>
      <c r="H1152" s="175">
        <f t="shared" si="147"/>
        <v>7500</v>
      </c>
      <c r="I1152" s="182">
        <v>0.03</v>
      </c>
      <c r="J1152" s="182">
        <v>0.03</v>
      </c>
      <c r="K1152" s="199">
        <f t="shared" si="146"/>
        <v>0.06</v>
      </c>
    </row>
    <row r="1153" spans="1:11" ht="18.75">
      <c r="A1153" s="186">
        <v>206</v>
      </c>
      <c r="B1153" s="177" t="s">
        <v>1094</v>
      </c>
      <c r="C1153" s="180">
        <v>9.4</v>
      </c>
      <c r="D1153" s="180"/>
      <c r="E1153" s="181">
        <f t="shared" si="148"/>
        <v>9.4</v>
      </c>
      <c r="F1153" s="174">
        <v>0.03</v>
      </c>
      <c r="G1153" s="174">
        <v>0</v>
      </c>
      <c r="H1153" s="175">
        <f t="shared" si="147"/>
        <v>0.03</v>
      </c>
      <c r="I1153" s="182">
        <v>38495.25</v>
      </c>
      <c r="J1153" s="182"/>
      <c r="K1153" s="199">
        <f t="shared" si="146"/>
        <v>38495.25</v>
      </c>
    </row>
    <row r="1154" spans="1:11" ht="18.75">
      <c r="A1154" s="186">
        <v>207</v>
      </c>
      <c r="B1154" s="177" t="s">
        <v>1093</v>
      </c>
      <c r="C1154" s="180">
        <v>1200</v>
      </c>
      <c r="D1154" s="180"/>
      <c r="E1154" s="181">
        <f t="shared" si="148"/>
        <v>1200</v>
      </c>
      <c r="F1154" s="174">
        <v>0.01</v>
      </c>
      <c r="G1154" s="174">
        <v>0</v>
      </c>
      <c r="H1154" s="175">
        <f t="shared" si="147"/>
        <v>0.01</v>
      </c>
      <c r="I1154" s="182">
        <v>0.01</v>
      </c>
      <c r="J1154" s="182"/>
      <c r="K1154" s="199">
        <f t="shared" si="146"/>
        <v>0.01</v>
      </c>
    </row>
    <row r="1155" spans="1:11" ht="18.75">
      <c r="A1155" s="186">
        <v>208</v>
      </c>
      <c r="B1155" s="177" t="s">
        <v>1092</v>
      </c>
      <c r="C1155" s="180">
        <v>26446</v>
      </c>
      <c r="D1155" s="180"/>
      <c r="E1155" s="181">
        <f t="shared" si="148"/>
        <v>26446</v>
      </c>
      <c r="F1155" s="174">
        <v>0.01</v>
      </c>
      <c r="G1155" s="174">
        <v>0</v>
      </c>
      <c r="H1155" s="175">
        <f t="shared" si="147"/>
        <v>0.01</v>
      </c>
      <c r="I1155" s="182">
        <v>0.01</v>
      </c>
      <c r="J1155" s="182"/>
      <c r="K1155" s="199">
        <f t="shared" si="146"/>
        <v>0.01</v>
      </c>
    </row>
    <row r="1156" spans="1:11" ht="18.75">
      <c r="A1156" s="186">
        <v>209</v>
      </c>
      <c r="B1156" s="177" t="s">
        <v>1091</v>
      </c>
      <c r="C1156" s="180">
        <v>10000</v>
      </c>
      <c r="D1156" s="180"/>
      <c r="E1156" s="181">
        <f t="shared" si="148"/>
        <v>10000</v>
      </c>
      <c r="F1156" s="174">
        <v>0.03</v>
      </c>
      <c r="G1156" s="174">
        <v>0</v>
      </c>
      <c r="H1156" s="175">
        <f t="shared" si="147"/>
        <v>0.03</v>
      </c>
      <c r="I1156" s="182">
        <v>2308.71</v>
      </c>
      <c r="J1156" s="182">
        <v>0.01</v>
      </c>
      <c r="K1156" s="199">
        <f t="shared" si="146"/>
        <v>2308.7200000000003</v>
      </c>
    </row>
    <row r="1157" spans="1:11" ht="18.75">
      <c r="A1157" s="186">
        <v>210</v>
      </c>
      <c r="B1157" s="177" t="s">
        <v>1090</v>
      </c>
      <c r="C1157" s="180">
        <v>23</v>
      </c>
      <c r="D1157" s="180"/>
      <c r="E1157" s="181">
        <f t="shared" si="148"/>
        <v>23</v>
      </c>
      <c r="F1157" s="174">
        <v>1787</v>
      </c>
      <c r="G1157" s="174">
        <v>0</v>
      </c>
      <c r="H1157" s="175">
        <f t="shared" si="147"/>
        <v>1787</v>
      </c>
      <c r="I1157" s="186"/>
      <c r="J1157" s="182"/>
      <c r="K1157" s="199"/>
    </row>
    <row r="1158" spans="1:11" ht="18.75">
      <c r="A1158" s="186">
        <v>211</v>
      </c>
      <c r="B1158" s="177" t="s">
        <v>1089</v>
      </c>
      <c r="C1158" s="180">
        <v>71</v>
      </c>
      <c r="D1158" s="180"/>
      <c r="E1158" s="181">
        <f t="shared" si="148"/>
        <v>71</v>
      </c>
      <c r="F1158" s="174">
        <v>0.03</v>
      </c>
      <c r="G1158" s="174">
        <v>0</v>
      </c>
      <c r="H1158" s="175">
        <f t="shared" si="147"/>
        <v>0.03</v>
      </c>
      <c r="I1158" s="182"/>
      <c r="J1158" s="182"/>
      <c r="K1158" s="199"/>
    </row>
    <row r="1159" spans="1:11" ht="18.75">
      <c r="A1159" s="186">
        <v>212</v>
      </c>
      <c r="B1159" s="177" t="s">
        <v>1088</v>
      </c>
      <c r="C1159" s="180">
        <v>4092.01</v>
      </c>
      <c r="D1159" s="180"/>
      <c r="E1159" s="181">
        <f t="shared" si="148"/>
        <v>4092.01</v>
      </c>
      <c r="F1159" s="174">
        <v>400</v>
      </c>
      <c r="G1159" s="174">
        <v>600</v>
      </c>
      <c r="H1159" s="175">
        <f t="shared" si="147"/>
        <v>1000</v>
      </c>
      <c r="I1159" s="182"/>
      <c r="J1159" s="182"/>
      <c r="K1159" s="199"/>
    </row>
    <row r="1160" spans="1:11" ht="18.75">
      <c r="A1160" s="186">
        <v>213</v>
      </c>
      <c r="B1160" s="177" t="s">
        <v>2160</v>
      </c>
      <c r="C1160" s="180">
        <v>353</v>
      </c>
      <c r="D1160" s="180"/>
      <c r="E1160" s="181">
        <f t="shared" si="148"/>
        <v>353</v>
      </c>
      <c r="F1160" s="174">
        <v>3925</v>
      </c>
      <c r="G1160" s="174">
        <v>0</v>
      </c>
      <c r="H1160" s="175">
        <f t="shared" si="147"/>
        <v>3925</v>
      </c>
      <c r="I1160" s="182">
        <v>2400</v>
      </c>
      <c r="J1160" s="182"/>
      <c r="K1160" s="199">
        <f t="shared" ref="K1160:K1186" si="149">SUM(I1160:J1160)</f>
        <v>2400</v>
      </c>
    </row>
    <row r="1161" spans="1:11" ht="18.75">
      <c r="A1161" s="186">
        <v>214</v>
      </c>
      <c r="B1161" s="177" t="s">
        <v>1086</v>
      </c>
      <c r="C1161" s="180">
        <v>115.2</v>
      </c>
      <c r="D1161" s="180"/>
      <c r="E1161" s="181">
        <f t="shared" si="148"/>
        <v>115.2</v>
      </c>
      <c r="F1161" s="174">
        <v>0.01</v>
      </c>
      <c r="G1161" s="174">
        <v>0</v>
      </c>
      <c r="H1161" s="175">
        <f t="shared" si="147"/>
        <v>0.01</v>
      </c>
      <c r="I1161" s="182">
        <v>0.01</v>
      </c>
      <c r="J1161" s="182"/>
      <c r="K1161" s="199">
        <f t="shared" si="149"/>
        <v>0.01</v>
      </c>
    </row>
    <row r="1162" spans="1:11" ht="18.75">
      <c r="A1162" s="186">
        <v>215</v>
      </c>
      <c r="B1162" s="177" t="s">
        <v>1085</v>
      </c>
      <c r="C1162" s="180">
        <v>24</v>
      </c>
      <c r="D1162" s="180"/>
      <c r="E1162" s="181">
        <f t="shared" si="148"/>
        <v>24</v>
      </c>
      <c r="F1162" s="174">
        <v>50</v>
      </c>
      <c r="G1162" s="174">
        <v>0.01</v>
      </c>
      <c r="H1162" s="175">
        <f t="shared" si="147"/>
        <v>50.01</v>
      </c>
      <c r="I1162" s="182">
        <v>0.03</v>
      </c>
      <c r="J1162" s="182">
        <v>0.01</v>
      </c>
      <c r="K1162" s="199">
        <f t="shared" si="149"/>
        <v>0.04</v>
      </c>
    </row>
    <row r="1163" spans="1:11" ht="18.75">
      <c r="A1163" s="186">
        <v>216</v>
      </c>
      <c r="B1163" s="177" t="s">
        <v>1623</v>
      </c>
      <c r="C1163" s="180"/>
      <c r="D1163" s="180"/>
      <c r="E1163" s="181"/>
      <c r="F1163" s="174"/>
      <c r="G1163" s="174"/>
      <c r="H1163" s="175"/>
      <c r="I1163" s="182">
        <v>46731.01</v>
      </c>
      <c r="J1163" s="182">
        <v>0.03</v>
      </c>
      <c r="K1163" s="199">
        <f t="shared" si="149"/>
        <v>46731.040000000001</v>
      </c>
    </row>
    <row r="1164" spans="1:11" ht="18.75">
      <c r="A1164" s="186">
        <v>217</v>
      </c>
      <c r="B1164" s="177" t="s">
        <v>1084</v>
      </c>
      <c r="C1164" s="180">
        <v>0.01</v>
      </c>
      <c r="D1164" s="180"/>
      <c r="E1164" s="181">
        <f t="shared" si="148"/>
        <v>0.01</v>
      </c>
      <c r="F1164" s="174">
        <v>500</v>
      </c>
      <c r="G1164" s="174">
        <v>0</v>
      </c>
      <c r="H1164" s="175">
        <f t="shared" si="147"/>
        <v>500</v>
      </c>
      <c r="I1164" s="182">
        <v>550</v>
      </c>
      <c r="J1164" s="182"/>
      <c r="K1164" s="199">
        <f t="shared" si="149"/>
        <v>550</v>
      </c>
    </row>
    <row r="1165" spans="1:11" ht="18.75">
      <c r="A1165" s="186">
        <v>218</v>
      </c>
      <c r="B1165" s="177" t="s">
        <v>1083</v>
      </c>
      <c r="C1165" s="180">
        <v>9.4</v>
      </c>
      <c r="D1165" s="180"/>
      <c r="E1165" s="181">
        <f t="shared" si="148"/>
        <v>9.4</v>
      </c>
      <c r="F1165" s="174">
        <v>3450</v>
      </c>
      <c r="G1165" s="174">
        <v>0</v>
      </c>
      <c r="H1165" s="175">
        <f t="shared" si="147"/>
        <v>3450</v>
      </c>
      <c r="I1165" s="182">
        <v>3622.5</v>
      </c>
      <c r="J1165" s="182"/>
      <c r="K1165" s="199">
        <f t="shared" si="149"/>
        <v>3622.5</v>
      </c>
    </row>
    <row r="1166" spans="1:11" ht="18.75">
      <c r="A1166" s="186">
        <v>219</v>
      </c>
      <c r="B1166" s="177" t="s">
        <v>1082</v>
      </c>
      <c r="C1166" s="180">
        <v>0.03</v>
      </c>
      <c r="D1166" s="180">
        <v>1500</v>
      </c>
      <c r="E1166" s="181">
        <f t="shared" si="148"/>
        <v>1500.03</v>
      </c>
      <c r="F1166" s="174">
        <v>0.01</v>
      </c>
      <c r="G1166" s="174">
        <v>0</v>
      </c>
      <c r="H1166" s="175">
        <f t="shared" si="147"/>
        <v>0.01</v>
      </c>
      <c r="I1166" s="182">
        <v>0.01</v>
      </c>
      <c r="J1166" s="182"/>
      <c r="K1166" s="199">
        <f t="shared" si="149"/>
        <v>0.01</v>
      </c>
    </row>
    <row r="1167" spans="1:11" ht="18.75">
      <c r="A1167" s="186">
        <v>220</v>
      </c>
      <c r="B1167" s="177" t="s">
        <v>1081</v>
      </c>
      <c r="C1167" s="180">
        <v>940</v>
      </c>
      <c r="D1167" s="180"/>
      <c r="E1167" s="181">
        <f t="shared" si="148"/>
        <v>940</v>
      </c>
      <c r="F1167" s="174">
        <v>2200</v>
      </c>
      <c r="G1167" s="174">
        <v>0</v>
      </c>
      <c r="H1167" s="175">
        <f t="shared" si="147"/>
        <v>2200</v>
      </c>
      <c r="I1167" s="182">
        <v>2200</v>
      </c>
      <c r="J1167" s="182"/>
      <c r="K1167" s="199">
        <f t="shared" si="149"/>
        <v>2200</v>
      </c>
    </row>
    <row r="1168" spans="1:11" ht="18.75">
      <c r="A1168" s="186">
        <v>221</v>
      </c>
      <c r="B1168" s="177" t="s">
        <v>1622</v>
      </c>
      <c r="C1168" s="180">
        <v>0.03</v>
      </c>
      <c r="D1168" s="180">
        <v>0.03</v>
      </c>
      <c r="E1168" s="181">
        <f t="shared" si="148"/>
        <v>0.06</v>
      </c>
      <c r="F1168" s="174">
        <v>36407.24</v>
      </c>
      <c r="G1168" s="174">
        <v>0</v>
      </c>
      <c r="H1168" s="175">
        <f t="shared" si="147"/>
        <v>36407.24</v>
      </c>
      <c r="I1168" s="182">
        <v>38823.06</v>
      </c>
      <c r="J1168" s="182"/>
      <c r="K1168" s="199">
        <f t="shared" si="149"/>
        <v>38823.06</v>
      </c>
    </row>
    <row r="1169" spans="1:11" ht="18.75">
      <c r="A1169" s="186">
        <v>222</v>
      </c>
      <c r="B1169" s="177" t="s">
        <v>1080</v>
      </c>
      <c r="C1169" s="180">
        <v>47.1</v>
      </c>
      <c r="D1169" s="180"/>
      <c r="E1169" s="181">
        <f t="shared" si="148"/>
        <v>47.1</v>
      </c>
      <c r="F1169" s="174">
        <v>6500</v>
      </c>
      <c r="G1169" s="174">
        <v>0</v>
      </c>
      <c r="H1169" s="175">
        <f t="shared" si="147"/>
        <v>6500</v>
      </c>
      <c r="I1169" s="182">
        <v>2595.23</v>
      </c>
      <c r="J1169" s="182"/>
      <c r="K1169" s="199">
        <f t="shared" si="149"/>
        <v>2595.23</v>
      </c>
    </row>
    <row r="1170" spans="1:11" ht="18.75">
      <c r="A1170" s="186">
        <v>223</v>
      </c>
      <c r="B1170" s="177" t="s">
        <v>1079</v>
      </c>
      <c r="C1170" s="180">
        <v>0.01</v>
      </c>
      <c r="D1170" s="180">
        <v>0.01</v>
      </c>
      <c r="E1170" s="181">
        <f t="shared" si="148"/>
        <v>0.02</v>
      </c>
      <c r="F1170" s="174">
        <v>35</v>
      </c>
      <c r="G1170" s="174">
        <v>0</v>
      </c>
      <c r="H1170" s="175">
        <f t="shared" si="147"/>
        <v>35</v>
      </c>
      <c r="I1170" s="182">
        <v>14.35</v>
      </c>
      <c r="J1170" s="182"/>
      <c r="K1170" s="199">
        <f t="shared" si="149"/>
        <v>14.35</v>
      </c>
    </row>
    <row r="1171" spans="1:11" ht="18.75">
      <c r="A1171" s="186">
        <v>224</v>
      </c>
      <c r="B1171" s="177" t="s">
        <v>1077</v>
      </c>
      <c r="C1171" s="180">
        <v>470</v>
      </c>
      <c r="D1171" s="180"/>
      <c r="E1171" s="181">
        <f t="shared" si="148"/>
        <v>470</v>
      </c>
      <c r="F1171" s="174">
        <v>75</v>
      </c>
      <c r="G1171" s="174">
        <v>0</v>
      </c>
      <c r="H1171" s="175">
        <f t="shared" si="147"/>
        <v>75</v>
      </c>
      <c r="I1171" s="182">
        <v>96.32</v>
      </c>
      <c r="J1171" s="182"/>
      <c r="K1171" s="199">
        <f t="shared" si="149"/>
        <v>96.32</v>
      </c>
    </row>
    <row r="1172" spans="1:11" ht="18.75">
      <c r="A1172" s="186">
        <v>225</v>
      </c>
      <c r="B1172" s="206" t="s">
        <v>1078</v>
      </c>
      <c r="C1172" s="180"/>
      <c r="D1172" s="180"/>
      <c r="E1172" s="180"/>
      <c r="F1172" s="174">
        <v>2500</v>
      </c>
      <c r="G1172" s="174">
        <v>0</v>
      </c>
      <c r="H1172" s="175">
        <f t="shared" si="147"/>
        <v>2500</v>
      </c>
      <c r="I1172" s="224">
        <v>662.6</v>
      </c>
      <c r="J1172" s="182"/>
      <c r="K1172" s="199">
        <f t="shared" si="149"/>
        <v>662.6</v>
      </c>
    </row>
    <row r="1173" spans="1:11" ht="18.75">
      <c r="A1173" s="186">
        <v>226</v>
      </c>
      <c r="B1173" s="177" t="s">
        <v>1074</v>
      </c>
      <c r="C1173" s="180"/>
      <c r="D1173" s="180"/>
      <c r="E1173" s="180"/>
      <c r="F1173" s="174">
        <v>3790.01</v>
      </c>
      <c r="G1173" s="174">
        <v>0</v>
      </c>
      <c r="H1173" s="175">
        <f t="shared" si="147"/>
        <v>3790.01</v>
      </c>
      <c r="I1173" s="182">
        <v>3367.51</v>
      </c>
      <c r="J1173" s="182"/>
      <c r="K1173" s="199">
        <f t="shared" si="149"/>
        <v>3367.51</v>
      </c>
    </row>
    <row r="1174" spans="1:11" ht="18.75">
      <c r="A1174" s="186">
        <v>227</v>
      </c>
      <c r="B1174" s="206" t="s">
        <v>1075</v>
      </c>
      <c r="C1174" s="180"/>
      <c r="D1174" s="180"/>
      <c r="E1174" s="180"/>
      <c r="F1174" s="174">
        <v>400</v>
      </c>
      <c r="G1174" s="174">
        <v>0</v>
      </c>
      <c r="H1174" s="175">
        <f t="shared" si="147"/>
        <v>400</v>
      </c>
      <c r="I1174" s="182">
        <v>650</v>
      </c>
      <c r="J1174" s="182"/>
      <c r="K1174" s="199">
        <f t="shared" si="149"/>
        <v>650</v>
      </c>
    </row>
    <row r="1175" spans="1:11" ht="56.25">
      <c r="A1175" s="186">
        <v>228</v>
      </c>
      <c r="B1175" s="227" t="s">
        <v>1076</v>
      </c>
      <c r="C1175" s="180"/>
      <c r="D1175" s="180"/>
      <c r="E1175" s="180"/>
      <c r="F1175" s="174">
        <v>115.2</v>
      </c>
      <c r="G1175" s="174">
        <v>0</v>
      </c>
      <c r="H1175" s="175">
        <f t="shared" si="147"/>
        <v>115.2</v>
      </c>
      <c r="I1175" s="182">
        <v>0.03</v>
      </c>
      <c r="J1175" s="182"/>
      <c r="K1175" s="199">
        <f t="shared" si="149"/>
        <v>0.03</v>
      </c>
    </row>
    <row r="1176" spans="1:11" ht="18.75">
      <c r="A1176" s="186">
        <v>229</v>
      </c>
      <c r="B1176" s="177" t="s">
        <v>2110</v>
      </c>
      <c r="C1176" s="180"/>
      <c r="D1176" s="180"/>
      <c r="E1176" s="180"/>
      <c r="F1176" s="174">
        <v>50</v>
      </c>
      <c r="G1176" s="174">
        <v>0</v>
      </c>
      <c r="H1176" s="175">
        <f t="shared" si="147"/>
        <v>50</v>
      </c>
      <c r="I1176" s="182">
        <v>50</v>
      </c>
      <c r="J1176" s="182"/>
      <c r="K1176" s="199">
        <f t="shared" si="149"/>
        <v>50</v>
      </c>
    </row>
    <row r="1177" spans="1:11" ht="18.75">
      <c r="A1177" s="186">
        <v>230</v>
      </c>
      <c r="B1177" s="177" t="s">
        <v>1073</v>
      </c>
      <c r="C1177" s="180"/>
      <c r="D1177" s="180"/>
      <c r="E1177" s="180"/>
      <c r="F1177" s="174">
        <v>0.01</v>
      </c>
      <c r="G1177" s="174">
        <v>0</v>
      </c>
      <c r="H1177" s="175">
        <f t="shared" si="147"/>
        <v>0.01</v>
      </c>
      <c r="I1177" s="182">
        <v>0.01</v>
      </c>
      <c r="J1177" s="182"/>
      <c r="K1177" s="199">
        <f t="shared" si="149"/>
        <v>0.01</v>
      </c>
    </row>
    <row r="1178" spans="1:11" ht="18.75">
      <c r="A1178" s="186">
        <v>231</v>
      </c>
      <c r="B1178" s="177" t="s">
        <v>1072</v>
      </c>
      <c r="C1178" s="180"/>
      <c r="D1178" s="180"/>
      <c r="E1178" s="180"/>
      <c r="F1178" s="174">
        <v>0.01</v>
      </c>
      <c r="G1178" s="174">
        <v>0</v>
      </c>
      <c r="H1178" s="175">
        <f t="shared" si="147"/>
        <v>0.01</v>
      </c>
      <c r="I1178" s="182">
        <v>0.01</v>
      </c>
      <c r="J1178" s="182"/>
      <c r="K1178" s="199">
        <f t="shared" si="149"/>
        <v>0.01</v>
      </c>
    </row>
    <row r="1179" spans="1:11" ht="18.75">
      <c r="A1179" s="186">
        <v>232</v>
      </c>
      <c r="B1179" s="177" t="s">
        <v>1071</v>
      </c>
      <c r="C1179" s="180"/>
      <c r="D1179" s="180"/>
      <c r="E1179" s="180"/>
      <c r="F1179" s="174">
        <v>500</v>
      </c>
      <c r="G1179" s="174">
        <v>1500</v>
      </c>
      <c r="H1179" s="175">
        <f t="shared" si="147"/>
        <v>2000</v>
      </c>
      <c r="I1179" s="182">
        <v>0.03</v>
      </c>
      <c r="J1179" s="182">
        <v>0.03</v>
      </c>
      <c r="K1179" s="199">
        <f t="shared" si="149"/>
        <v>0.06</v>
      </c>
    </row>
    <row r="1180" spans="1:11" ht="18.75">
      <c r="A1180" s="186">
        <v>233</v>
      </c>
      <c r="B1180" s="177" t="s">
        <v>1070</v>
      </c>
      <c r="C1180" s="180"/>
      <c r="D1180" s="180"/>
      <c r="E1180" s="180"/>
      <c r="F1180" s="174">
        <v>400</v>
      </c>
      <c r="G1180" s="174">
        <v>0</v>
      </c>
      <c r="H1180" s="175">
        <f t="shared" si="147"/>
        <v>400</v>
      </c>
      <c r="I1180" s="182">
        <v>1656.52</v>
      </c>
      <c r="J1180" s="182"/>
      <c r="K1180" s="199">
        <f t="shared" si="149"/>
        <v>1656.52</v>
      </c>
    </row>
    <row r="1181" spans="1:11" ht="18.75">
      <c r="A1181" s="186"/>
      <c r="B1181" s="177" t="s">
        <v>1624</v>
      </c>
      <c r="C1181" s="180"/>
      <c r="D1181" s="180"/>
      <c r="E1181" s="180"/>
      <c r="F1181" s="174"/>
      <c r="G1181" s="174"/>
      <c r="H1181" s="175"/>
      <c r="I1181" s="182">
        <v>1280.01</v>
      </c>
      <c r="J1181" s="182">
        <v>0.03</v>
      </c>
      <c r="K1181" s="199">
        <f t="shared" si="149"/>
        <v>1280.04</v>
      </c>
    </row>
    <row r="1182" spans="1:11" ht="18.75">
      <c r="A1182" s="186">
        <v>234</v>
      </c>
      <c r="B1182" s="177" t="s">
        <v>1069</v>
      </c>
      <c r="C1182" s="180"/>
      <c r="D1182" s="180"/>
      <c r="E1182" s="180"/>
      <c r="F1182" s="174">
        <v>0.03</v>
      </c>
      <c r="G1182" s="174">
        <v>0.03</v>
      </c>
      <c r="H1182" s="175">
        <f t="shared" si="147"/>
        <v>0.06</v>
      </c>
      <c r="I1182" s="182">
        <v>0.03</v>
      </c>
      <c r="J1182" s="182">
        <v>0.03</v>
      </c>
      <c r="K1182" s="199">
        <f t="shared" si="149"/>
        <v>0.06</v>
      </c>
    </row>
    <row r="1183" spans="1:11" ht="18.75">
      <c r="A1183" s="186">
        <v>235</v>
      </c>
      <c r="B1183" s="177" t="s">
        <v>1068</v>
      </c>
      <c r="C1183" s="180"/>
      <c r="D1183" s="180"/>
      <c r="E1183" s="180"/>
      <c r="F1183" s="174">
        <v>0.03</v>
      </c>
      <c r="G1183" s="174">
        <v>0</v>
      </c>
      <c r="H1183" s="175">
        <f t="shared" si="147"/>
        <v>0.03</v>
      </c>
      <c r="I1183" s="182">
        <v>0.03</v>
      </c>
      <c r="J1183" s="182"/>
      <c r="K1183" s="199">
        <f t="shared" si="149"/>
        <v>0.03</v>
      </c>
    </row>
    <row r="1184" spans="1:11" ht="18.75">
      <c r="A1184" s="186">
        <v>236</v>
      </c>
      <c r="B1184" s="177" t="s">
        <v>1067</v>
      </c>
      <c r="C1184" s="180"/>
      <c r="D1184" s="180"/>
      <c r="E1184" s="180"/>
      <c r="F1184" s="174">
        <v>0.01</v>
      </c>
      <c r="G1184" s="174">
        <v>0.01</v>
      </c>
      <c r="H1184" s="175">
        <f t="shared" si="147"/>
        <v>0.02</v>
      </c>
      <c r="I1184" s="182">
        <v>0.01</v>
      </c>
      <c r="J1184" s="182">
        <v>0.01</v>
      </c>
      <c r="K1184" s="199">
        <f t="shared" si="149"/>
        <v>0.02</v>
      </c>
    </row>
    <row r="1185" spans="1:11" ht="18.75">
      <c r="A1185" s="186">
        <v>237</v>
      </c>
      <c r="B1185" s="177" t="s">
        <v>1066</v>
      </c>
      <c r="C1185" s="180"/>
      <c r="D1185" s="180"/>
      <c r="E1185" s="180"/>
      <c r="F1185" s="174">
        <v>0.03</v>
      </c>
      <c r="G1185" s="174">
        <v>0</v>
      </c>
      <c r="H1185" s="175">
        <f t="shared" si="147"/>
        <v>0.03</v>
      </c>
      <c r="I1185" s="182">
        <v>0.03</v>
      </c>
      <c r="J1185" s="182"/>
      <c r="K1185" s="199">
        <f t="shared" si="149"/>
        <v>0.03</v>
      </c>
    </row>
    <row r="1186" spans="1:11" ht="18.75">
      <c r="A1186" s="186"/>
      <c r="B1186" s="179" t="s">
        <v>120</v>
      </c>
      <c r="C1186" s="181">
        <f>SUM(C948:C1185)</f>
        <v>414144.03000000055</v>
      </c>
      <c r="D1186" s="181">
        <f>SUM(D948:D1185)</f>
        <v>85600.049999999945</v>
      </c>
      <c r="E1186" s="181">
        <f>SUM(E948:E1185)</f>
        <v>499744.08000000083</v>
      </c>
      <c r="F1186" s="178">
        <v>460868.09</v>
      </c>
      <c r="G1186" s="178">
        <v>179972.19</v>
      </c>
      <c r="H1186" s="175">
        <f>SUM(F1186:G1186)</f>
        <v>640840.28</v>
      </c>
      <c r="I1186" s="198">
        <f>SUM(I948:I1185)</f>
        <v>673356.43000000122</v>
      </c>
      <c r="J1186" s="199">
        <f>SUM(J948:J1185)</f>
        <v>2.8099999999999956</v>
      </c>
      <c r="K1186" s="199">
        <f t="shared" si="149"/>
        <v>673359.24000000127</v>
      </c>
    </row>
    <row r="1187" spans="1:11" s="208" customFormat="1" ht="18.75">
      <c r="A1187" s="198">
        <v>8</v>
      </c>
      <c r="B1187" s="179" t="s">
        <v>1113</v>
      </c>
      <c r="C1187" s="181"/>
      <c r="D1187" s="181"/>
      <c r="E1187" s="181"/>
      <c r="F1187" s="178"/>
      <c r="G1187" s="178"/>
      <c r="H1187" s="175"/>
      <c r="I1187" s="199"/>
      <c r="J1187" s="199"/>
      <c r="K1187" s="199"/>
    </row>
    <row r="1188" spans="1:11" ht="18.75">
      <c r="A1188" s="186">
        <v>1</v>
      </c>
      <c r="B1188" s="177" t="s">
        <v>2161</v>
      </c>
      <c r="C1188" s="180">
        <v>10602.4</v>
      </c>
      <c r="D1188" s="180">
        <v>16397.599999999999</v>
      </c>
      <c r="E1188" s="181">
        <f>SUM(C1188:D1188)</f>
        <v>27000</v>
      </c>
      <c r="F1188" s="174">
        <v>23580.799999999999</v>
      </c>
      <c r="G1188" s="174">
        <v>35371.199999999997</v>
      </c>
      <c r="H1188" s="175">
        <f>SUM(F1188:G1188)</f>
        <v>58952</v>
      </c>
      <c r="I1188" s="182">
        <v>14096.6</v>
      </c>
      <c r="J1188" s="182">
        <v>21144.91</v>
      </c>
      <c r="K1188" s="199">
        <f>SUM(I1188:J1188)</f>
        <v>35241.51</v>
      </c>
    </row>
    <row r="1189" spans="1:11" ht="18.75">
      <c r="A1189" s="186">
        <v>2</v>
      </c>
      <c r="B1189" s="177" t="s">
        <v>1115</v>
      </c>
      <c r="C1189" s="180">
        <v>3060.02</v>
      </c>
      <c r="D1189" s="180"/>
      <c r="E1189" s="181">
        <f>SUM(C1189:D1189)</f>
        <v>3060.02</v>
      </c>
      <c r="F1189" s="174">
        <v>2725.16</v>
      </c>
      <c r="G1189" s="174">
        <v>0</v>
      </c>
      <c r="H1189" s="175">
        <f>SUM(F1189:G1189)</f>
        <v>2725.16</v>
      </c>
      <c r="I1189" s="182">
        <v>3425.19</v>
      </c>
      <c r="J1189" s="182"/>
      <c r="K1189" s="199">
        <f>SUM(I1189:J1189)</f>
        <v>3425.19</v>
      </c>
    </row>
    <row r="1190" spans="1:11" ht="18.75">
      <c r="A1190" s="186">
        <v>3</v>
      </c>
      <c r="B1190" s="177" t="s">
        <v>1116</v>
      </c>
      <c r="C1190" s="180">
        <v>10000</v>
      </c>
      <c r="D1190" s="180"/>
      <c r="E1190" s="181">
        <f>SUM(C1190:D1190)</f>
        <v>10000</v>
      </c>
      <c r="F1190" s="174">
        <v>13000</v>
      </c>
      <c r="G1190" s="174">
        <v>0</v>
      </c>
      <c r="H1190" s="175">
        <f>SUM(F1190:G1190)</f>
        <v>13000</v>
      </c>
      <c r="I1190" s="182">
        <v>40000</v>
      </c>
      <c r="J1190" s="182"/>
      <c r="K1190" s="199">
        <f>SUM(I1190:J1190)</f>
        <v>40000</v>
      </c>
    </row>
    <row r="1191" spans="1:11" ht="18.75">
      <c r="A1191" s="186"/>
      <c r="B1191" s="179" t="s">
        <v>121</v>
      </c>
      <c r="C1191" s="181">
        <f>SUM(C1188:C1190)</f>
        <v>23662.42</v>
      </c>
      <c r="D1191" s="181">
        <f>SUM(D1188:D1190)</f>
        <v>16397.599999999999</v>
      </c>
      <c r="E1191" s="181">
        <f>SUM(C1191:D1191)</f>
        <v>40060.019999999997</v>
      </c>
      <c r="F1191" s="178">
        <v>39305.96</v>
      </c>
      <c r="G1191" s="178">
        <v>35371.199999999997</v>
      </c>
      <c r="H1191" s="175">
        <f>SUM(F1191:G1191)</f>
        <v>74677.16</v>
      </c>
      <c r="I1191" s="199">
        <f>SUM(I1188:I1190)</f>
        <v>57521.79</v>
      </c>
      <c r="J1191" s="199">
        <f>SUM(J1188:J1190)</f>
        <v>21144.91</v>
      </c>
      <c r="K1191" s="199">
        <f>SUM(I1191:J1191)</f>
        <v>78666.7</v>
      </c>
    </row>
    <row r="1192" spans="1:11" s="208" customFormat="1" ht="18.75">
      <c r="A1192" s="198">
        <v>9</v>
      </c>
      <c r="B1192" s="179" t="s">
        <v>2111</v>
      </c>
      <c r="C1192" s="181"/>
      <c r="D1192" s="181"/>
      <c r="E1192" s="181"/>
      <c r="F1192" s="178"/>
      <c r="G1192" s="178"/>
      <c r="H1192" s="175"/>
      <c r="I1192" s="199"/>
      <c r="J1192" s="199"/>
      <c r="K1192" s="199"/>
    </row>
    <row r="1193" spans="1:11" ht="18.75">
      <c r="A1193" s="186">
        <v>1</v>
      </c>
      <c r="B1193" s="177" t="s">
        <v>1117</v>
      </c>
      <c r="C1193" s="180">
        <v>282.69</v>
      </c>
      <c r="D1193" s="180"/>
      <c r="E1193" s="181">
        <f t="shared" ref="E1193:E1201" si="150">SUM(C1193:D1193)</f>
        <v>282.69</v>
      </c>
      <c r="F1193" s="174">
        <v>274.69</v>
      </c>
      <c r="G1193" s="174">
        <v>0</v>
      </c>
      <c r="H1193" s="175">
        <f>SUM(F1193:G1193)</f>
        <v>274.69</v>
      </c>
      <c r="I1193" s="182">
        <v>220</v>
      </c>
      <c r="J1193" s="182"/>
      <c r="K1193" s="199">
        <f t="shared" ref="K1193:K1201" si="151">SUM(I1193:J1193)</f>
        <v>220</v>
      </c>
    </row>
    <row r="1194" spans="1:11" ht="18.75">
      <c r="A1194" s="186">
        <v>2</v>
      </c>
      <c r="B1194" s="177" t="s">
        <v>1118</v>
      </c>
      <c r="C1194" s="180">
        <v>417.31</v>
      </c>
      <c r="D1194" s="180"/>
      <c r="E1194" s="181">
        <f t="shared" si="150"/>
        <v>417.31</v>
      </c>
      <c r="F1194" s="174">
        <v>417.31</v>
      </c>
      <c r="G1194" s="174">
        <v>0</v>
      </c>
      <c r="H1194" s="175">
        <f t="shared" ref="H1194:H1201" si="152">SUM(F1194:G1194)</f>
        <v>417.31</v>
      </c>
      <c r="I1194" s="182">
        <v>410.01</v>
      </c>
      <c r="J1194" s="182"/>
      <c r="K1194" s="199">
        <f t="shared" si="151"/>
        <v>410.01</v>
      </c>
    </row>
    <row r="1195" spans="1:11" ht="18.75">
      <c r="A1195" s="186">
        <v>3</v>
      </c>
      <c r="B1195" s="177" t="s">
        <v>1119</v>
      </c>
      <c r="C1195" s="180">
        <v>36.11</v>
      </c>
      <c r="D1195" s="180"/>
      <c r="E1195" s="181">
        <f t="shared" si="150"/>
        <v>36.11</v>
      </c>
      <c r="F1195" s="174">
        <v>40.98</v>
      </c>
      <c r="G1195" s="174">
        <v>0</v>
      </c>
      <c r="H1195" s="175">
        <f t="shared" si="152"/>
        <v>40.98</v>
      </c>
      <c r="I1195" s="182">
        <v>5330.36</v>
      </c>
      <c r="J1195" s="182"/>
      <c r="K1195" s="199">
        <f t="shared" si="151"/>
        <v>5330.36</v>
      </c>
    </row>
    <row r="1196" spans="1:11" ht="18.75">
      <c r="A1196" s="186">
        <v>4</v>
      </c>
      <c r="B1196" s="177" t="s">
        <v>1120</v>
      </c>
      <c r="C1196" s="180">
        <v>250</v>
      </c>
      <c r="D1196" s="180"/>
      <c r="E1196" s="181">
        <f t="shared" si="150"/>
        <v>250</v>
      </c>
      <c r="F1196" s="174">
        <v>243.16</v>
      </c>
      <c r="G1196" s="174">
        <v>0</v>
      </c>
      <c r="H1196" s="175">
        <f t="shared" si="152"/>
        <v>243.16</v>
      </c>
      <c r="I1196" s="182">
        <v>203.55</v>
      </c>
      <c r="J1196" s="182"/>
      <c r="K1196" s="199">
        <f t="shared" si="151"/>
        <v>203.55</v>
      </c>
    </row>
    <row r="1197" spans="1:11" ht="18.75">
      <c r="A1197" s="186">
        <v>5</v>
      </c>
      <c r="B1197" s="177" t="s">
        <v>1121</v>
      </c>
      <c r="C1197" s="180">
        <v>25000</v>
      </c>
      <c r="D1197" s="180"/>
      <c r="E1197" s="181">
        <f t="shared" si="150"/>
        <v>25000</v>
      </c>
      <c r="F1197" s="174">
        <v>25000</v>
      </c>
      <c r="G1197" s="174">
        <v>0</v>
      </c>
      <c r="H1197" s="175">
        <f t="shared" si="152"/>
        <v>25000</v>
      </c>
      <c r="I1197" s="182">
        <v>25600</v>
      </c>
      <c r="J1197" s="182"/>
      <c r="K1197" s="199">
        <f t="shared" si="151"/>
        <v>25600</v>
      </c>
    </row>
    <row r="1198" spans="1:11" ht="18.75">
      <c r="A1198" s="186">
        <v>6</v>
      </c>
      <c r="B1198" s="177" t="s">
        <v>1122</v>
      </c>
      <c r="C1198" s="180">
        <v>148.9</v>
      </c>
      <c r="D1198" s="180"/>
      <c r="E1198" s="181">
        <f t="shared" si="150"/>
        <v>148.9</v>
      </c>
      <c r="F1198" s="174">
        <v>178.9</v>
      </c>
      <c r="G1198" s="174">
        <v>0</v>
      </c>
      <c r="H1198" s="175">
        <f t="shared" si="152"/>
        <v>178.9</v>
      </c>
      <c r="I1198" s="182">
        <v>196.9</v>
      </c>
      <c r="J1198" s="182"/>
      <c r="K1198" s="199">
        <f t="shared" si="151"/>
        <v>196.9</v>
      </c>
    </row>
    <row r="1199" spans="1:11" ht="18.75">
      <c r="A1199" s="186">
        <v>7</v>
      </c>
      <c r="B1199" s="177" t="s">
        <v>1123</v>
      </c>
      <c r="C1199" s="180">
        <v>37870</v>
      </c>
      <c r="D1199" s="180"/>
      <c r="E1199" s="181">
        <f t="shared" si="150"/>
        <v>37870</v>
      </c>
      <c r="F1199" s="174">
        <v>37841.96</v>
      </c>
      <c r="G1199" s="174">
        <v>0</v>
      </c>
      <c r="H1199" s="175">
        <f t="shared" si="152"/>
        <v>37841.96</v>
      </c>
      <c r="I1199" s="182">
        <v>49792.32</v>
      </c>
      <c r="J1199" s="182"/>
      <c r="K1199" s="199">
        <f t="shared" si="151"/>
        <v>49792.32</v>
      </c>
    </row>
    <row r="1200" spans="1:11" ht="18.75">
      <c r="A1200" s="186">
        <v>8</v>
      </c>
      <c r="B1200" s="177" t="s">
        <v>1124</v>
      </c>
      <c r="C1200" s="180">
        <v>140</v>
      </c>
      <c r="D1200" s="180"/>
      <c r="E1200" s="181">
        <f t="shared" si="150"/>
        <v>140</v>
      </c>
      <c r="F1200" s="174">
        <v>148</v>
      </c>
      <c r="G1200" s="174">
        <v>0</v>
      </c>
      <c r="H1200" s="175">
        <f t="shared" si="152"/>
        <v>148</v>
      </c>
      <c r="I1200" s="182">
        <v>648</v>
      </c>
      <c r="J1200" s="182"/>
      <c r="K1200" s="199">
        <f t="shared" si="151"/>
        <v>648</v>
      </c>
    </row>
    <row r="1201" spans="1:11" s="208" customFormat="1" ht="18.75">
      <c r="A1201" s="198"/>
      <c r="B1201" s="179" t="s">
        <v>122</v>
      </c>
      <c r="C1201" s="181">
        <f>SUM(C1193:C1200)</f>
        <v>64145.01</v>
      </c>
      <c r="D1201" s="181"/>
      <c r="E1201" s="181">
        <f t="shared" si="150"/>
        <v>64145.01</v>
      </c>
      <c r="F1201" s="178">
        <v>64145</v>
      </c>
      <c r="G1201" s="178">
        <v>0</v>
      </c>
      <c r="H1201" s="175">
        <f t="shared" si="152"/>
        <v>64145</v>
      </c>
      <c r="I1201" s="199">
        <f>SUM(I1193:I1200)</f>
        <v>82401.14</v>
      </c>
      <c r="J1201" s="199"/>
      <c r="K1201" s="199">
        <f t="shared" si="151"/>
        <v>82401.14</v>
      </c>
    </row>
    <row r="1202" spans="1:11" s="208" customFormat="1" ht="18.75">
      <c r="A1202" s="198">
        <v>10</v>
      </c>
      <c r="B1202" s="179" t="s">
        <v>1125</v>
      </c>
      <c r="C1202" s="181"/>
      <c r="D1202" s="181"/>
      <c r="E1202" s="181"/>
      <c r="F1202" s="178"/>
      <c r="G1202" s="178"/>
      <c r="H1202" s="175"/>
      <c r="I1202" s="199"/>
      <c r="J1202" s="199"/>
      <c r="K1202" s="199"/>
    </row>
    <row r="1203" spans="1:11" ht="18.75">
      <c r="A1203" s="186">
        <v>1</v>
      </c>
      <c r="B1203" s="177" t="s">
        <v>1126</v>
      </c>
      <c r="C1203" s="180">
        <v>5</v>
      </c>
      <c r="D1203" s="180"/>
      <c r="E1203" s="181">
        <f t="shared" ref="E1203:E1244" si="153">SUM(C1203:D1203)</f>
        <v>5</v>
      </c>
      <c r="F1203" s="174">
        <v>5</v>
      </c>
      <c r="G1203" s="174">
        <v>0</v>
      </c>
      <c r="H1203" s="175">
        <f>SUM(F1203:G1203)</f>
        <v>5</v>
      </c>
      <c r="I1203" s="182">
        <v>5</v>
      </c>
      <c r="J1203" s="182"/>
      <c r="K1203" s="199">
        <f>SUM(I1203:J1203)</f>
        <v>5</v>
      </c>
    </row>
    <row r="1204" spans="1:11" ht="18.75">
      <c r="A1204" s="186">
        <v>2</v>
      </c>
      <c r="B1204" s="177" t="s">
        <v>1127</v>
      </c>
      <c r="C1204" s="180">
        <v>0.01</v>
      </c>
      <c r="D1204" s="180"/>
      <c r="E1204" s="181">
        <f t="shared" si="153"/>
        <v>0.01</v>
      </c>
      <c r="F1204" s="174">
        <v>0.01</v>
      </c>
      <c r="G1204" s="174">
        <v>0</v>
      </c>
      <c r="H1204" s="175">
        <f t="shared" ref="H1204:H1217" si="154">SUM(F1204:G1204)</f>
        <v>0.01</v>
      </c>
      <c r="I1204" s="182"/>
      <c r="J1204" s="182"/>
      <c r="K1204" s="199"/>
    </row>
    <row r="1205" spans="1:11" ht="18.75">
      <c r="A1205" s="186">
        <v>3</v>
      </c>
      <c r="B1205" s="177" t="s">
        <v>1128</v>
      </c>
      <c r="C1205" s="180">
        <v>0.01</v>
      </c>
      <c r="D1205" s="180"/>
      <c r="E1205" s="181">
        <f t="shared" si="153"/>
        <v>0.01</v>
      </c>
      <c r="F1205" s="174">
        <v>0.01</v>
      </c>
      <c r="G1205" s="174">
        <v>0</v>
      </c>
      <c r="H1205" s="175">
        <f t="shared" si="154"/>
        <v>0.01</v>
      </c>
      <c r="I1205" s="182">
        <v>20000</v>
      </c>
      <c r="J1205" s="182"/>
      <c r="K1205" s="199">
        <f t="shared" ref="K1205:K1216" si="155">SUM(I1205:J1205)</f>
        <v>20000</v>
      </c>
    </row>
    <row r="1206" spans="1:11" ht="18.75">
      <c r="A1206" s="186">
        <v>4</v>
      </c>
      <c r="B1206" s="177" t="s">
        <v>1129</v>
      </c>
      <c r="C1206" s="180">
        <v>699.99</v>
      </c>
      <c r="D1206" s="180">
        <v>0.01</v>
      </c>
      <c r="E1206" s="181">
        <f t="shared" si="153"/>
        <v>700</v>
      </c>
      <c r="F1206" s="174">
        <v>3692.02</v>
      </c>
      <c r="G1206" s="174">
        <v>2543.25</v>
      </c>
      <c r="H1206" s="175">
        <f t="shared" si="154"/>
        <v>6235.27</v>
      </c>
      <c r="I1206" s="182">
        <v>3720</v>
      </c>
      <c r="J1206" s="182">
        <v>2480</v>
      </c>
      <c r="K1206" s="199">
        <f t="shared" si="155"/>
        <v>6200</v>
      </c>
    </row>
    <row r="1207" spans="1:11" s="208" customFormat="1" ht="18.75">
      <c r="A1207" s="186">
        <v>5</v>
      </c>
      <c r="B1207" s="177" t="s">
        <v>1130</v>
      </c>
      <c r="C1207" s="180">
        <v>5</v>
      </c>
      <c r="D1207" s="180"/>
      <c r="E1207" s="181">
        <f t="shared" si="153"/>
        <v>5</v>
      </c>
      <c r="F1207" s="174">
        <v>5</v>
      </c>
      <c r="G1207" s="174">
        <v>0</v>
      </c>
      <c r="H1207" s="175">
        <f t="shared" si="154"/>
        <v>5</v>
      </c>
      <c r="I1207" s="182">
        <v>5</v>
      </c>
      <c r="J1207" s="199"/>
      <c r="K1207" s="199">
        <f t="shared" si="155"/>
        <v>5</v>
      </c>
    </row>
    <row r="1208" spans="1:11" ht="18.75">
      <c r="A1208" s="186">
        <v>6</v>
      </c>
      <c r="B1208" s="177" t="s">
        <v>1131</v>
      </c>
      <c r="C1208" s="180">
        <v>0.01</v>
      </c>
      <c r="D1208" s="180"/>
      <c r="E1208" s="181">
        <f t="shared" si="153"/>
        <v>0.01</v>
      </c>
      <c r="F1208" s="174">
        <v>0.01</v>
      </c>
      <c r="G1208" s="174">
        <v>0</v>
      </c>
      <c r="H1208" s="175">
        <f t="shared" si="154"/>
        <v>0.01</v>
      </c>
      <c r="I1208" s="182">
        <v>250</v>
      </c>
      <c r="J1208" s="182"/>
      <c r="K1208" s="199">
        <f t="shared" si="155"/>
        <v>250</v>
      </c>
    </row>
    <row r="1209" spans="1:11" ht="18.75">
      <c r="A1209" s="186">
        <v>7</v>
      </c>
      <c r="B1209" s="177" t="s">
        <v>1132</v>
      </c>
      <c r="C1209" s="180">
        <v>4000</v>
      </c>
      <c r="D1209" s="180"/>
      <c r="E1209" s="181">
        <f t="shared" si="153"/>
        <v>4000</v>
      </c>
      <c r="F1209" s="174">
        <v>3500</v>
      </c>
      <c r="G1209" s="174">
        <v>0</v>
      </c>
      <c r="H1209" s="175">
        <f t="shared" si="154"/>
        <v>3500</v>
      </c>
      <c r="I1209" s="182">
        <v>3500</v>
      </c>
      <c r="J1209" s="182"/>
      <c r="K1209" s="199">
        <f t="shared" si="155"/>
        <v>3500</v>
      </c>
    </row>
    <row r="1210" spans="1:11" ht="18.75">
      <c r="A1210" s="186">
        <v>8</v>
      </c>
      <c r="B1210" s="177" t="s">
        <v>1133</v>
      </c>
      <c r="C1210" s="180">
        <v>4500</v>
      </c>
      <c r="D1210" s="180"/>
      <c r="E1210" s="181">
        <f t="shared" si="153"/>
        <v>4500</v>
      </c>
      <c r="F1210" s="174">
        <v>2500</v>
      </c>
      <c r="G1210" s="174">
        <v>0</v>
      </c>
      <c r="H1210" s="175">
        <f t="shared" si="154"/>
        <v>2500</v>
      </c>
      <c r="I1210" s="182">
        <v>4000</v>
      </c>
      <c r="J1210" s="182"/>
      <c r="K1210" s="199">
        <f t="shared" si="155"/>
        <v>4000</v>
      </c>
    </row>
    <row r="1211" spans="1:11" ht="18.75">
      <c r="A1211" s="186">
        <v>9</v>
      </c>
      <c r="B1211" s="177" t="s">
        <v>1134</v>
      </c>
      <c r="C1211" s="180">
        <v>1289.06</v>
      </c>
      <c r="D1211" s="180"/>
      <c r="E1211" s="181">
        <f t="shared" si="153"/>
        <v>1289.06</v>
      </c>
      <c r="F1211" s="174">
        <v>1264.56</v>
      </c>
      <c r="G1211" s="174">
        <v>0</v>
      </c>
      <c r="H1211" s="175">
        <f t="shared" si="154"/>
        <v>1264.56</v>
      </c>
      <c r="I1211" s="182">
        <v>1401.21</v>
      </c>
      <c r="J1211" s="182"/>
      <c r="K1211" s="199">
        <f t="shared" si="155"/>
        <v>1401.21</v>
      </c>
    </row>
    <row r="1212" spans="1:11" s="208" customFormat="1" ht="18.75">
      <c r="A1212" s="186">
        <v>10</v>
      </c>
      <c r="B1212" s="177" t="s">
        <v>1135</v>
      </c>
      <c r="C1212" s="180">
        <v>50</v>
      </c>
      <c r="D1212" s="180"/>
      <c r="E1212" s="181">
        <f t="shared" si="153"/>
        <v>50</v>
      </c>
      <c r="F1212" s="174">
        <v>50</v>
      </c>
      <c r="G1212" s="174">
        <v>0</v>
      </c>
      <c r="H1212" s="175">
        <f t="shared" si="154"/>
        <v>50</v>
      </c>
      <c r="I1212" s="182">
        <v>0.01</v>
      </c>
      <c r="J1212" s="199"/>
      <c r="K1212" s="199">
        <f t="shared" si="155"/>
        <v>0.01</v>
      </c>
    </row>
    <row r="1213" spans="1:11" ht="18.75">
      <c r="A1213" s="186">
        <v>11</v>
      </c>
      <c r="B1213" s="177" t="s">
        <v>1136</v>
      </c>
      <c r="C1213" s="180">
        <v>3300</v>
      </c>
      <c r="D1213" s="180"/>
      <c r="E1213" s="181">
        <f t="shared" si="153"/>
        <v>3300</v>
      </c>
      <c r="F1213" s="174">
        <v>900</v>
      </c>
      <c r="G1213" s="174">
        <v>0</v>
      </c>
      <c r="H1213" s="175">
        <f t="shared" si="154"/>
        <v>900</v>
      </c>
      <c r="I1213" s="182">
        <v>335.84</v>
      </c>
      <c r="J1213" s="182"/>
      <c r="K1213" s="199">
        <f t="shared" si="155"/>
        <v>335.84</v>
      </c>
    </row>
    <row r="1214" spans="1:11" ht="18.75">
      <c r="A1214" s="186">
        <v>12</v>
      </c>
      <c r="B1214" s="177" t="s">
        <v>1625</v>
      </c>
      <c r="C1214" s="180">
        <v>4900</v>
      </c>
      <c r="D1214" s="180"/>
      <c r="E1214" s="181">
        <f t="shared" si="153"/>
        <v>4900</v>
      </c>
      <c r="F1214" s="174">
        <v>3400</v>
      </c>
      <c r="G1214" s="174">
        <v>0</v>
      </c>
      <c r="H1214" s="175">
        <f t="shared" si="154"/>
        <v>3400</v>
      </c>
      <c r="I1214" s="182">
        <v>41000.03</v>
      </c>
      <c r="J1214" s="182"/>
      <c r="K1214" s="199">
        <f t="shared" si="155"/>
        <v>41000.03</v>
      </c>
    </row>
    <row r="1215" spans="1:11" ht="18.75">
      <c r="A1215" s="186">
        <v>13</v>
      </c>
      <c r="B1215" s="177" t="s">
        <v>1137</v>
      </c>
      <c r="C1215" s="180">
        <v>0.01</v>
      </c>
      <c r="D1215" s="180"/>
      <c r="E1215" s="181">
        <f t="shared" si="153"/>
        <v>0.01</v>
      </c>
      <c r="F1215" s="174">
        <v>0.01</v>
      </c>
      <c r="G1215" s="174">
        <v>0</v>
      </c>
      <c r="H1215" s="175">
        <f t="shared" si="154"/>
        <v>0.01</v>
      </c>
      <c r="I1215" s="182">
        <v>0.01</v>
      </c>
      <c r="J1215" s="182"/>
      <c r="K1215" s="199">
        <f t="shared" si="155"/>
        <v>0.01</v>
      </c>
    </row>
    <row r="1216" spans="1:11" ht="18.75">
      <c r="A1216" s="186">
        <v>14</v>
      </c>
      <c r="B1216" s="177" t="s">
        <v>1138</v>
      </c>
      <c r="C1216" s="180">
        <v>0.01</v>
      </c>
      <c r="D1216" s="180"/>
      <c r="E1216" s="181">
        <f t="shared" si="153"/>
        <v>0.01</v>
      </c>
      <c r="F1216" s="174">
        <v>0.01</v>
      </c>
      <c r="G1216" s="174">
        <v>0</v>
      </c>
      <c r="H1216" s="175">
        <f t="shared" si="154"/>
        <v>0.01</v>
      </c>
      <c r="I1216" s="182">
        <v>0.01</v>
      </c>
      <c r="J1216" s="182"/>
      <c r="K1216" s="199">
        <f t="shared" si="155"/>
        <v>0.01</v>
      </c>
    </row>
    <row r="1217" spans="1:11" ht="18.75">
      <c r="A1217" s="186">
        <v>15</v>
      </c>
      <c r="B1217" s="177" t="s">
        <v>1139</v>
      </c>
      <c r="C1217" s="180">
        <v>0.01</v>
      </c>
      <c r="D1217" s="180"/>
      <c r="E1217" s="181">
        <f t="shared" si="153"/>
        <v>0.01</v>
      </c>
      <c r="F1217" s="174">
        <v>0.01</v>
      </c>
      <c r="G1217" s="174">
        <v>0</v>
      </c>
      <c r="H1217" s="175">
        <f t="shared" si="154"/>
        <v>0.01</v>
      </c>
      <c r="I1217" s="182"/>
      <c r="J1217" s="182"/>
      <c r="K1217" s="199"/>
    </row>
    <row r="1218" spans="1:11" ht="18.75">
      <c r="A1218" s="186">
        <v>16</v>
      </c>
      <c r="B1218" s="177" t="s">
        <v>1140</v>
      </c>
      <c r="C1218" s="180">
        <v>3998.99</v>
      </c>
      <c r="D1218" s="180"/>
      <c r="E1218" s="181">
        <f t="shared" si="153"/>
        <v>3998.99</v>
      </c>
      <c r="F1218" s="174">
        <v>2000</v>
      </c>
      <c r="G1218" s="174">
        <v>0</v>
      </c>
      <c r="H1218" s="175">
        <f>SUM(F1218:G1218)</f>
        <v>2000</v>
      </c>
      <c r="I1218" s="182">
        <v>4000</v>
      </c>
      <c r="J1218" s="182"/>
      <c r="K1218" s="199">
        <f t="shared" ref="K1218:K1245" si="156">SUM(I1218:J1218)</f>
        <v>4000</v>
      </c>
    </row>
    <row r="1219" spans="1:11" ht="18.75">
      <c r="A1219" s="186">
        <v>17</v>
      </c>
      <c r="B1219" s="177" t="s">
        <v>1141</v>
      </c>
      <c r="C1219" s="180">
        <v>0.02</v>
      </c>
      <c r="D1219" s="180"/>
      <c r="E1219" s="181">
        <f t="shared" si="153"/>
        <v>0.02</v>
      </c>
      <c r="F1219" s="174">
        <v>0.02</v>
      </c>
      <c r="G1219" s="174">
        <v>0</v>
      </c>
      <c r="H1219" s="175">
        <f t="shared" ref="H1219:H1245" si="157">SUM(F1219:G1219)</f>
        <v>0.02</v>
      </c>
      <c r="I1219" s="182">
        <v>0.02</v>
      </c>
      <c r="J1219" s="182"/>
      <c r="K1219" s="199">
        <f t="shared" si="156"/>
        <v>0.02</v>
      </c>
    </row>
    <row r="1220" spans="1:11" ht="18.75">
      <c r="A1220" s="186">
        <v>18</v>
      </c>
      <c r="B1220" s="177" t="s">
        <v>1142</v>
      </c>
      <c r="C1220" s="180">
        <v>90</v>
      </c>
      <c r="D1220" s="180"/>
      <c r="E1220" s="181">
        <f t="shared" si="153"/>
        <v>90</v>
      </c>
      <c r="F1220" s="174">
        <v>84.24</v>
      </c>
      <c r="G1220" s="174">
        <v>0</v>
      </c>
      <c r="H1220" s="175">
        <f t="shared" si="157"/>
        <v>84.24</v>
      </c>
      <c r="I1220" s="182">
        <v>30.01</v>
      </c>
      <c r="J1220" s="182"/>
      <c r="K1220" s="199">
        <f t="shared" si="156"/>
        <v>30.01</v>
      </c>
    </row>
    <row r="1221" spans="1:11" ht="18.75">
      <c r="A1221" s="186">
        <v>19</v>
      </c>
      <c r="B1221" s="177" t="s">
        <v>1143</v>
      </c>
      <c r="C1221" s="180">
        <v>32500</v>
      </c>
      <c r="D1221" s="180"/>
      <c r="E1221" s="181">
        <f t="shared" si="153"/>
        <v>32500</v>
      </c>
      <c r="F1221" s="174">
        <v>20000</v>
      </c>
      <c r="G1221" s="174">
        <v>0</v>
      </c>
      <c r="H1221" s="175">
        <f t="shared" si="157"/>
        <v>20000</v>
      </c>
      <c r="I1221" s="182">
        <v>25000</v>
      </c>
      <c r="J1221" s="182"/>
      <c r="K1221" s="199">
        <f t="shared" si="156"/>
        <v>25000</v>
      </c>
    </row>
    <row r="1222" spans="1:11" ht="18.75">
      <c r="A1222" s="186">
        <v>20</v>
      </c>
      <c r="B1222" s="177" t="s">
        <v>1144</v>
      </c>
      <c r="C1222" s="180">
        <v>256.75</v>
      </c>
      <c r="D1222" s="180">
        <v>0.02</v>
      </c>
      <c r="E1222" s="181">
        <f t="shared" si="153"/>
        <v>256.77</v>
      </c>
      <c r="F1222" s="174">
        <v>3523.58</v>
      </c>
      <c r="G1222" s="174">
        <v>7553.23</v>
      </c>
      <c r="H1222" s="175">
        <f t="shared" si="157"/>
        <v>11076.81</v>
      </c>
      <c r="I1222" s="182">
        <v>3330.37</v>
      </c>
      <c r="J1222" s="182">
        <v>1499.61</v>
      </c>
      <c r="K1222" s="199">
        <f t="shared" si="156"/>
        <v>4829.9799999999996</v>
      </c>
    </row>
    <row r="1223" spans="1:11" ht="18.75">
      <c r="A1223" s="186">
        <v>21</v>
      </c>
      <c r="B1223" s="177" t="s">
        <v>1145</v>
      </c>
      <c r="C1223" s="180">
        <v>86600</v>
      </c>
      <c r="D1223" s="180"/>
      <c r="E1223" s="181">
        <f t="shared" si="153"/>
        <v>86600</v>
      </c>
      <c r="F1223" s="174">
        <v>1445</v>
      </c>
      <c r="G1223" s="174">
        <v>0</v>
      </c>
      <c r="H1223" s="175">
        <f t="shared" si="157"/>
        <v>1445</v>
      </c>
      <c r="I1223" s="182">
        <v>1496.5</v>
      </c>
      <c r="J1223" s="182"/>
      <c r="K1223" s="199">
        <f t="shared" si="156"/>
        <v>1496.5</v>
      </c>
    </row>
    <row r="1224" spans="1:11" ht="18.75">
      <c r="A1224" s="186">
        <v>22</v>
      </c>
      <c r="B1224" s="177" t="s">
        <v>1146</v>
      </c>
      <c r="C1224" s="180">
        <v>250</v>
      </c>
      <c r="D1224" s="180"/>
      <c r="E1224" s="181">
        <f t="shared" si="153"/>
        <v>250</v>
      </c>
      <c r="F1224" s="174">
        <v>88500</v>
      </c>
      <c r="G1224" s="174">
        <v>0</v>
      </c>
      <c r="H1224" s="175">
        <f t="shared" si="157"/>
        <v>88500</v>
      </c>
      <c r="I1224" s="182">
        <v>81300.03</v>
      </c>
      <c r="J1224" s="182"/>
      <c r="K1224" s="199">
        <f t="shared" si="156"/>
        <v>81300.03</v>
      </c>
    </row>
    <row r="1225" spans="1:11" ht="18.75">
      <c r="A1225" s="186">
        <v>23</v>
      </c>
      <c r="B1225" s="177" t="s">
        <v>1147</v>
      </c>
      <c r="C1225" s="180">
        <v>17500</v>
      </c>
      <c r="D1225" s="180"/>
      <c r="E1225" s="181">
        <f t="shared" si="153"/>
        <v>17500</v>
      </c>
      <c r="F1225" s="174">
        <v>700</v>
      </c>
      <c r="G1225" s="174">
        <v>0</v>
      </c>
      <c r="H1225" s="175">
        <f t="shared" si="157"/>
        <v>700</v>
      </c>
      <c r="I1225" s="182">
        <v>95</v>
      </c>
      <c r="J1225" s="182"/>
      <c r="K1225" s="199">
        <f t="shared" si="156"/>
        <v>95</v>
      </c>
    </row>
    <row r="1226" spans="1:11" ht="18.75">
      <c r="A1226" s="186">
        <v>24</v>
      </c>
      <c r="B1226" s="177" t="s">
        <v>1148</v>
      </c>
      <c r="C1226" s="180">
        <v>435</v>
      </c>
      <c r="D1226" s="180"/>
      <c r="E1226" s="181">
        <f t="shared" si="153"/>
        <v>435</v>
      </c>
      <c r="F1226" s="174">
        <v>24000</v>
      </c>
      <c r="G1226" s="174">
        <v>0</v>
      </c>
      <c r="H1226" s="175">
        <f t="shared" si="157"/>
        <v>24000</v>
      </c>
      <c r="I1226" s="182">
        <v>35408.67</v>
      </c>
      <c r="J1226" s="182"/>
      <c r="K1226" s="199">
        <f t="shared" si="156"/>
        <v>35408.67</v>
      </c>
    </row>
    <row r="1227" spans="1:11" ht="18.75">
      <c r="A1227" s="186">
        <v>25</v>
      </c>
      <c r="B1227" s="177" t="s">
        <v>1149</v>
      </c>
      <c r="C1227" s="180">
        <v>3528</v>
      </c>
      <c r="D1227" s="180"/>
      <c r="E1227" s="181">
        <f t="shared" si="153"/>
        <v>3528</v>
      </c>
      <c r="F1227" s="174">
        <v>400</v>
      </c>
      <c r="G1227" s="174">
        <v>0</v>
      </c>
      <c r="H1227" s="175">
        <f t="shared" si="157"/>
        <v>400</v>
      </c>
      <c r="I1227" s="182">
        <v>50</v>
      </c>
      <c r="J1227" s="182"/>
      <c r="K1227" s="199">
        <f t="shared" si="156"/>
        <v>50</v>
      </c>
    </row>
    <row r="1228" spans="1:11" ht="18.75">
      <c r="A1228" s="186">
        <v>26</v>
      </c>
      <c r="B1228" s="177" t="s">
        <v>1150</v>
      </c>
      <c r="C1228" s="180">
        <v>10</v>
      </c>
      <c r="D1228" s="180"/>
      <c r="E1228" s="181">
        <f t="shared" si="153"/>
        <v>10</v>
      </c>
      <c r="F1228" s="174">
        <v>4000</v>
      </c>
      <c r="G1228" s="174">
        <v>0</v>
      </c>
      <c r="H1228" s="175">
        <f t="shared" si="157"/>
        <v>4000</v>
      </c>
      <c r="I1228" s="182">
        <v>12939</v>
      </c>
      <c r="J1228" s="182"/>
      <c r="K1228" s="199">
        <f t="shared" si="156"/>
        <v>12939</v>
      </c>
    </row>
    <row r="1229" spans="1:11" ht="18.75">
      <c r="A1229" s="186">
        <v>27</v>
      </c>
      <c r="B1229" s="177" t="s">
        <v>1151</v>
      </c>
      <c r="C1229" s="180">
        <v>1500.06</v>
      </c>
      <c r="D1229" s="180"/>
      <c r="E1229" s="181">
        <f t="shared" si="153"/>
        <v>1500.06</v>
      </c>
      <c r="F1229" s="174">
        <v>5</v>
      </c>
      <c r="G1229" s="174">
        <v>0</v>
      </c>
      <c r="H1229" s="175">
        <f t="shared" si="157"/>
        <v>5</v>
      </c>
      <c r="I1229" s="182">
        <v>5</v>
      </c>
      <c r="J1229" s="182"/>
      <c r="K1229" s="199">
        <f t="shared" si="156"/>
        <v>5</v>
      </c>
    </row>
    <row r="1230" spans="1:11" ht="18.75">
      <c r="A1230" s="186">
        <v>28</v>
      </c>
      <c r="B1230" s="177" t="s">
        <v>1152</v>
      </c>
      <c r="C1230" s="180">
        <v>1500</v>
      </c>
      <c r="D1230" s="180"/>
      <c r="E1230" s="181">
        <f t="shared" si="153"/>
        <v>1500</v>
      </c>
      <c r="F1230" s="174">
        <v>600</v>
      </c>
      <c r="G1230" s="174">
        <v>0</v>
      </c>
      <c r="H1230" s="175">
        <f t="shared" si="157"/>
        <v>600</v>
      </c>
      <c r="I1230" s="182">
        <v>14200.02</v>
      </c>
      <c r="J1230" s="182"/>
      <c r="K1230" s="199">
        <f t="shared" si="156"/>
        <v>14200.02</v>
      </c>
    </row>
    <row r="1231" spans="1:11" ht="18.75">
      <c r="A1231" s="186">
        <v>29</v>
      </c>
      <c r="B1231" s="177" t="s">
        <v>1153</v>
      </c>
      <c r="C1231" s="180">
        <v>300</v>
      </c>
      <c r="D1231" s="180"/>
      <c r="E1231" s="181">
        <f t="shared" si="153"/>
        <v>300</v>
      </c>
      <c r="F1231" s="174">
        <v>3000</v>
      </c>
      <c r="G1231" s="174">
        <v>0</v>
      </c>
      <c r="H1231" s="175">
        <f t="shared" si="157"/>
        <v>3000</v>
      </c>
      <c r="I1231" s="182">
        <v>13167.34</v>
      </c>
      <c r="J1231" s="182"/>
      <c r="K1231" s="199">
        <f t="shared" si="156"/>
        <v>13167.34</v>
      </c>
    </row>
    <row r="1232" spans="1:11" ht="18.75">
      <c r="A1232" s="186">
        <v>30</v>
      </c>
      <c r="B1232" s="177" t="s">
        <v>1154</v>
      </c>
      <c r="C1232" s="180">
        <v>55</v>
      </c>
      <c r="D1232" s="180"/>
      <c r="E1232" s="181">
        <f t="shared" si="153"/>
        <v>55</v>
      </c>
      <c r="F1232" s="174">
        <v>500</v>
      </c>
      <c r="G1232" s="174">
        <v>0</v>
      </c>
      <c r="H1232" s="175">
        <f t="shared" si="157"/>
        <v>500</v>
      </c>
      <c r="I1232" s="182">
        <v>700</v>
      </c>
      <c r="J1232" s="182"/>
      <c r="K1232" s="199">
        <f t="shared" si="156"/>
        <v>700</v>
      </c>
    </row>
    <row r="1233" spans="1:11" ht="18.75">
      <c r="A1233" s="186">
        <v>31</v>
      </c>
      <c r="B1233" s="177" t="s">
        <v>1155</v>
      </c>
      <c r="C1233" s="180">
        <v>600</v>
      </c>
      <c r="D1233" s="180"/>
      <c r="E1233" s="181">
        <f t="shared" si="153"/>
        <v>600</v>
      </c>
      <c r="F1233" s="174">
        <v>50</v>
      </c>
      <c r="G1233" s="174">
        <v>0</v>
      </c>
      <c r="H1233" s="175">
        <f t="shared" si="157"/>
        <v>50</v>
      </c>
      <c r="I1233" s="182">
        <v>50</v>
      </c>
      <c r="J1233" s="182"/>
      <c r="K1233" s="199">
        <f t="shared" si="156"/>
        <v>50</v>
      </c>
    </row>
    <row r="1234" spans="1:11" ht="18.75">
      <c r="A1234" s="186">
        <v>32</v>
      </c>
      <c r="B1234" s="177" t="s">
        <v>1156</v>
      </c>
      <c r="C1234" s="180">
        <v>508</v>
      </c>
      <c r="D1234" s="180"/>
      <c r="E1234" s="181">
        <f t="shared" si="153"/>
        <v>508</v>
      </c>
      <c r="F1234" s="174">
        <v>50</v>
      </c>
      <c r="G1234" s="174">
        <v>0</v>
      </c>
      <c r="H1234" s="175">
        <f t="shared" si="157"/>
        <v>50</v>
      </c>
      <c r="I1234" s="182">
        <v>50</v>
      </c>
      <c r="J1234" s="182"/>
      <c r="K1234" s="199">
        <f t="shared" si="156"/>
        <v>50</v>
      </c>
    </row>
    <row r="1235" spans="1:11" ht="18.75">
      <c r="A1235" s="186">
        <v>33</v>
      </c>
      <c r="B1235" s="177" t="s">
        <v>1157</v>
      </c>
      <c r="C1235" s="180">
        <v>2000</v>
      </c>
      <c r="D1235" s="180"/>
      <c r="E1235" s="181">
        <f t="shared" si="153"/>
        <v>2000</v>
      </c>
      <c r="F1235" s="174">
        <v>325</v>
      </c>
      <c r="G1235" s="174">
        <v>0</v>
      </c>
      <c r="H1235" s="175">
        <f t="shared" si="157"/>
        <v>325</v>
      </c>
      <c r="I1235" s="182">
        <v>390</v>
      </c>
      <c r="J1235" s="182"/>
      <c r="K1235" s="199">
        <f t="shared" si="156"/>
        <v>390</v>
      </c>
    </row>
    <row r="1236" spans="1:11" ht="18.75">
      <c r="A1236" s="186">
        <v>34</v>
      </c>
      <c r="B1236" s="177" t="s">
        <v>1158</v>
      </c>
      <c r="C1236" s="180">
        <v>2000</v>
      </c>
      <c r="D1236" s="180"/>
      <c r="E1236" s="181">
        <f t="shared" si="153"/>
        <v>2000</v>
      </c>
      <c r="F1236" s="174">
        <v>2000</v>
      </c>
      <c r="G1236" s="174">
        <v>0</v>
      </c>
      <c r="H1236" s="175">
        <f t="shared" si="157"/>
        <v>2000</v>
      </c>
      <c r="I1236" s="182">
        <v>2487.7800000000002</v>
      </c>
      <c r="J1236" s="182"/>
      <c r="K1236" s="199">
        <f t="shared" si="156"/>
        <v>2487.7800000000002</v>
      </c>
    </row>
    <row r="1237" spans="1:11" ht="18.75">
      <c r="A1237" s="186">
        <v>35</v>
      </c>
      <c r="B1237" s="177" t="s">
        <v>1159</v>
      </c>
      <c r="C1237" s="180">
        <v>19499</v>
      </c>
      <c r="D1237" s="180"/>
      <c r="E1237" s="181">
        <f t="shared" si="153"/>
        <v>19499</v>
      </c>
      <c r="F1237" s="174">
        <v>2419.1999999999998</v>
      </c>
      <c r="G1237" s="174">
        <v>0</v>
      </c>
      <c r="H1237" s="175">
        <f t="shared" si="157"/>
        <v>2419.1999999999998</v>
      </c>
      <c r="I1237" s="182">
        <v>8000.03</v>
      </c>
      <c r="J1237" s="182"/>
      <c r="K1237" s="199">
        <f t="shared" si="156"/>
        <v>8000.03</v>
      </c>
    </row>
    <row r="1238" spans="1:11" ht="18.75">
      <c r="A1238" s="186">
        <v>36</v>
      </c>
      <c r="B1238" s="177" t="s">
        <v>1160</v>
      </c>
      <c r="C1238" s="180">
        <v>700</v>
      </c>
      <c r="D1238" s="180"/>
      <c r="E1238" s="181">
        <f t="shared" si="153"/>
        <v>700</v>
      </c>
      <c r="F1238" s="174">
        <v>13206.43</v>
      </c>
      <c r="G1238" s="174">
        <v>0</v>
      </c>
      <c r="H1238" s="175">
        <f t="shared" si="157"/>
        <v>13206.43</v>
      </c>
      <c r="I1238" s="182">
        <v>22600.01</v>
      </c>
      <c r="J1238" s="182"/>
      <c r="K1238" s="199">
        <f t="shared" si="156"/>
        <v>22600.01</v>
      </c>
    </row>
    <row r="1239" spans="1:11" ht="18.75">
      <c r="A1239" s="186">
        <v>37</v>
      </c>
      <c r="B1239" s="177" t="s">
        <v>1161</v>
      </c>
      <c r="C1239" s="180">
        <v>3021.61</v>
      </c>
      <c r="D1239" s="180"/>
      <c r="E1239" s="181">
        <f t="shared" si="153"/>
        <v>3021.61</v>
      </c>
      <c r="F1239" s="174">
        <v>1000</v>
      </c>
      <c r="G1239" s="174">
        <v>0</v>
      </c>
      <c r="H1239" s="175">
        <f t="shared" si="157"/>
        <v>1000</v>
      </c>
      <c r="I1239" s="182">
        <v>100</v>
      </c>
      <c r="J1239" s="182"/>
      <c r="K1239" s="199">
        <f t="shared" si="156"/>
        <v>100</v>
      </c>
    </row>
    <row r="1240" spans="1:11" ht="18.75">
      <c r="A1240" s="186">
        <v>38</v>
      </c>
      <c r="B1240" s="177" t="s">
        <v>1162</v>
      </c>
      <c r="C1240" s="180">
        <v>767.98</v>
      </c>
      <c r="D1240" s="180"/>
      <c r="E1240" s="181">
        <f t="shared" si="153"/>
        <v>767.98</v>
      </c>
      <c r="F1240" s="174">
        <v>2645.27</v>
      </c>
      <c r="G1240" s="174">
        <v>0</v>
      </c>
      <c r="H1240" s="175">
        <f t="shared" si="157"/>
        <v>2645.27</v>
      </c>
      <c r="I1240" s="182">
        <v>2564.88</v>
      </c>
      <c r="J1240" s="182"/>
      <c r="K1240" s="199">
        <f t="shared" si="156"/>
        <v>2564.88</v>
      </c>
    </row>
    <row r="1241" spans="1:11" ht="18.75">
      <c r="A1241" s="186">
        <v>39</v>
      </c>
      <c r="B1241" s="177" t="s">
        <v>1163</v>
      </c>
      <c r="C1241" s="180">
        <v>937.07</v>
      </c>
      <c r="D1241" s="180"/>
      <c r="E1241" s="181">
        <f t="shared" si="153"/>
        <v>937.07</v>
      </c>
      <c r="F1241" s="174">
        <v>741.02</v>
      </c>
      <c r="G1241" s="174">
        <v>0</v>
      </c>
      <c r="H1241" s="175">
        <f t="shared" si="157"/>
        <v>741.02</v>
      </c>
      <c r="I1241" s="182">
        <v>681.96</v>
      </c>
      <c r="J1241" s="182"/>
      <c r="K1241" s="199">
        <f t="shared" si="156"/>
        <v>681.96</v>
      </c>
    </row>
    <row r="1242" spans="1:11" ht="18.75">
      <c r="A1242" s="186">
        <v>40</v>
      </c>
      <c r="B1242" s="177" t="s">
        <v>1164</v>
      </c>
      <c r="C1242" s="180">
        <v>0.01</v>
      </c>
      <c r="D1242" s="180"/>
      <c r="E1242" s="181">
        <f t="shared" si="153"/>
        <v>0.01</v>
      </c>
      <c r="F1242" s="174">
        <v>1000</v>
      </c>
      <c r="G1242" s="174">
        <v>0</v>
      </c>
      <c r="H1242" s="175">
        <f t="shared" si="157"/>
        <v>1000</v>
      </c>
      <c r="I1242" s="182">
        <v>1100</v>
      </c>
      <c r="J1242" s="182"/>
      <c r="K1242" s="199">
        <f t="shared" si="156"/>
        <v>1100</v>
      </c>
    </row>
    <row r="1243" spans="1:11" ht="18.75">
      <c r="A1243" s="186">
        <v>41</v>
      </c>
      <c r="B1243" s="177" t="s">
        <v>1165</v>
      </c>
      <c r="C1243" s="180">
        <v>4004.95</v>
      </c>
      <c r="D1243" s="180"/>
      <c r="E1243" s="181">
        <f t="shared" si="153"/>
        <v>4004.95</v>
      </c>
      <c r="F1243" s="174">
        <v>0.01</v>
      </c>
      <c r="G1243" s="174">
        <v>0</v>
      </c>
      <c r="H1243" s="175">
        <f t="shared" si="157"/>
        <v>0.01</v>
      </c>
      <c r="I1243" s="182">
        <v>11000</v>
      </c>
      <c r="J1243" s="182"/>
      <c r="K1243" s="199">
        <f t="shared" si="156"/>
        <v>11000</v>
      </c>
    </row>
    <row r="1244" spans="1:11" ht="18.75">
      <c r="A1244" s="186">
        <v>42</v>
      </c>
      <c r="B1244" s="177" t="s">
        <v>1166</v>
      </c>
      <c r="C1244" s="181"/>
      <c r="D1244" s="181">
        <f>SUM(D1203:D1243)</f>
        <v>0.03</v>
      </c>
      <c r="E1244" s="181">
        <f t="shared" si="153"/>
        <v>0.03</v>
      </c>
      <c r="F1244" s="174">
        <v>4500</v>
      </c>
      <c r="G1244" s="174">
        <v>0</v>
      </c>
      <c r="H1244" s="175">
        <f t="shared" si="157"/>
        <v>4500</v>
      </c>
      <c r="I1244" s="182">
        <v>8000</v>
      </c>
      <c r="J1244" s="182"/>
      <c r="K1244" s="199">
        <f t="shared" si="156"/>
        <v>8000</v>
      </c>
    </row>
    <row r="1245" spans="1:11" ht="18.75">
      <c r="A1245" s="186"/>
      <c r="B1245" s="179" t="s">
        <v>123</v>
      </c>
      <c r="C1245" s="181">
        <f>SUM(C1203:C1244)</f>
        <v>201311.55000000002</v>
      </c>
      <c r="D1245" s="181">
        <f>SUM(D1203:D1244)</f>
        <v>0.06</v>
      </c>
      <c r="E1245" s="181">
        <f>SUM(E1203:E1244)</f>
        <v>201311.61000000002</v>
      </c>
      <c r="F1245" s="178">
        <v>192011.41</v>
      </c>
      <c r="G1245" s="178">
        <v>10096.48</v>
      </c>
      <c r="H1245" s="175">
        <f t="shared" si="157"/>
        <v>202107.89</v>
      </c>
      <c r="I1245" s="199">
        <f>SUM(I1203:I1244)</f>
        <v>322963.73000000004</v>
      </c>
      <c r="J1245" s="199">
        <f>SUM(J1203:J1244)</f>
        <v>3979.6099999999997</v>
      </c>
      <c r="K1245" s="199">
        <f t="shared" si="156"/>
        <v>326943.34000000003</v>
      </c>
    </row>
    <row r="1246" spans="1:11" ht="18.75">
      <c r="A1246" s="198">
        <v>11</v>
      </c>
      <c r="B1246" s="179" t="s">
        <v>1167</v>
      </c>
      <c r="C1246" s="180"/>
      <c r="D1246" s="180"/>
      <c r="E1246" s="180"/>
      <c r="F1246" s="174"/>
      <c r="G1246" s="174"/>
      <c r="H1246" s="175"/>
      <c r="I1246" s="182"/>
      <c r="J1246" s="182"/>
      <c r="K1246" s="199"/>
    </row>
    <row r="1247" spans="1:11" ht="18.75">
      <c r="A1247" s="186">
        <v>1</v>
      </c>
      <c r="B1247" s="177" t="s">
        <v>536</v>
      </c>
      <c r="C1247" s="180"/>
      <c r="D1247" s="180"/>
      <c r="E1247" s="180"/>
      <c r="F1247" s="174">
        <v>0</v>
      </c>
      <c r="G1247" s="174">
        <v>0.04</v>
      </c>
      <c r="H1247" s="175">
        <f>SUM(F1247:G1247)</f>
        <v>0.04</v>
      </c>
      <c r="I1247" s="182"/>
      <c r="J1247" s="182">
        <v>0.04</v>
      </c>
      <c r="K1247" s="199">
        <f>SUM(J1247)</f>
        <v>0.04</v>
      </c>
    </row>
    <row r="1248" spans="1:11" ht="18.75">
      <c r="A1248" s="186">
        <v>2</v>
      </c>
      <c r="B1248" s="177" t="s">
        <v>1168</v>
      </c>
      <c r="C1248" s="180"/>
      <c r="D1248" s="180"/>
      <c r="E1248" s="180"/>
      <c r="F1248" s="174">
        <v>0</v>
      </c>
      <c r="G1248" s="174">
        <v>0</v>
      </c>
      <c r="H1248" s="175">
        <f>SUM(F1248:G1248)</f>
        <v>0</v>
      </c>
      <c r="I1248" s="182"/>
      <c r="J1248" s="182"/>
      <c r="K1248" s="199"/>
    </row>
    <row r="1249" spans="1:11" ht="18.75">
      <c r="A1249" s="186"/>
      <c r="B1249" s="179" t="s">
        <v>124</v>
      </c>
      <c r="C1249" s="181"/>
      <c r="D1249" s="181"/>
      <c r="E1249" s="181"/>
      <c r="F1249" s="178">
        <v>0</v>
      </c>
      <c r="G1249" s="178">
        <v>0.04</v>
      </c>
      <c r="H1249" s="175">
        <f>SUM(F1249:G1249)</f>
        <v>0.04</v>
      </c>
      <c r="I1249" s="199"/>
      <c r="J1249" s="199">
        <f>SUM(J1247:J1248)</f>
        <v>0.04</v>
      </c>
      <c r="K1249" s="199">
        <f>SUM(J1249)</f>
        <v>0.04</v>
      </c>
    </row>
    <row r="1250" spans="1:11" ht="18.75">
      <c r="A1250" s="198">
        <v>12</v>
      </c>
      <c r="B1250" s="179" t="s">
        <v>534</v>
      </c>
      <c r="C1250" s="180"/>
      <c r="D1250" s="180"/>
      <c r="E1250" s="180"/>
      <c r="F1250" s="174"/>
      <c r="G1250" s="174"/>
      <c r="H1250" s="175"/>
      <c r="I1250" s="182"/>
      <c r="J1250" s="182"/>
      <c r="K1250" s="199"/>
    </row>
    <row r="1251" spans="1:11" ht="18.75">
      <c r="A1251" s="186">
        <v>1</v>
      </c>
      <c r="B1251" s="177" t="s">
        <v>1169</v>
      </c>
      <c r="C1251" s="180">
        <v>37500</v>
      </c>
      <c r="D1251" s="180">
        <v>82500</v>
      </c>
      <c r="E1251" s="181">
        <f>SUM(C1251:D1251)</f>
        <v>120000</v>
      </c>
      <c r="F1251" s="174">
        <v>31837.07</v>
      </c>
      <c r="G1251" s="174">
        <v>47755.6</v>
      </c>
      <c r="H1251" s="175">
        <f>SUM(F1251:G1251)</f>
        <v>79592.67</v>
      </c>
      <c r="I1251" s="182">
        <v>65000</v>
      </c>
      <c r="J1251" s="182">
        <v>97500</v>
      </c>
      <c r="K1251" s="199">
        <f>SUM(I1251:J1251)</f>
        <v>162500</v>
      </c>
    </row>
    <row r="1252" spans="1:11" ht="18.75">
      <c r="A1252" s="186"/>
      <c r="B1252" s="179" t="s">
        <v>11</v>
      </c>
      <c r="C1252" s="181">
        <f>SUM(C1251)</f>
        <v>37500</v>
      </c>
      <c r="D1252" s="181">
        <f>SUM(D1251)</f>
        <v>82500</v>
      </c>
      <c r="E1252" s="181">
        <f>SUM(C1252:D1252)</f>
        <v>120000</v>
      </c>
      <c r="F1252" s="178">
        <v>31837.07</v>
      </c>
      <c r="G1252" s="178">
        <v>47755.6</v>
      </c>
      <c r="H1252" s="175">
        <f>SUM(F1252:G1252)</f>
        <v>79592.67</v>
      </c>
      <c r="I1252" s="199">
        <f>SUM(I1251)</f>
        <v>65000</v>
      </c>
      <c r="J1252" s="199">
        <f>SUM(J1251)</f>
        <v>97500</v>
      </c>
      <c r="K1252" s="199">
        <f>SUM(I1252:J1252)</f>
        <v>162500</v>
      </c>
    </row>
    <row r="1253" spans="1:11" ht="18.75">
      <c r="A1253" s="198">
        <v>13</v>
      </c>
      <c r="B1253" s="179" t="s">
        <v>1170</v>
      </c>
      <c r="C1253" s="180"/>
      <c r="D1253" s="180"/>
      <c r="E1253" s="181"/>
      <c r="F1253" s="174"/>
      <c r="G1253" s="174"/>
      <c r="H1253" s="175"/>
      <c r="I1253" s="182"/>
      <c r="J1253" s="182"/>
      <c r="K1253" s="199"/>
    </row>
    <row r="1254" spans="1:11" ht="18.75">
      <c r="A1254" s="186">
        <v>1</v>
      </c>
      <c r="B1254" s="177" t="s">
        <v>1171</v>
      </c>
      <c r="C1254" s="180">
        <v>200</v>
      </c>
      <c r="D1254" s="180"/>
      <c r="E1254" s="181">
        <f>SUM(C1254:D1254)</f>
        <v>200</v>
      </c>
      <c r="F1254" s="174">
        <v>200</v>
      </c>
      <c r="G1254" s="174">
        <v>0</v>
      </c>
      <c r="H1254" s="175">
        <f>SUM(F1254:G1254)</f>
        <v>200</v>
      </c>
      <c r="I1254" s="182">
        <v>68.760000000000005</v>
      </c>
      <c r="J1254" s="182"/>
      <c r="K1254" s="199">
        <f>SUM(I1254:J1254)</f>
        <v>68.760000000000005</v>
      </c>
    </row>
    <row r="1255" spans="1:11" ht="18.75">
      <c r="A1255" s="186"/>
      <c r="B1255" s="179" t="s">
        <v>125</v>
      </c>
      <c r="C1255" s="181">
        <f>SUM(C1254)</f>
        <v>200</v>
      </c>
      <c r="D1255" s="180"/>
      <c r="E1255" s="181">
        <f>SUM(C1255:D1255)</f>
        <v>200</v>
      </c>
      <c r="F1255" s="178">
        <v>200</v>
      </c>
      <c r="G1255" s="178">
        <v>0</v>
      </c>
      <c r="H1255" s="175">
        <f>SUM(F1255:G1255)</f>
        <v>200</v>
      </c>
      <c r="I1255" s="199">
        <f>SUM(I1254)</f>
        <v>68.760000000000005</v>
      </c>
      <c r="J1255" s="182"/>
      <c r="K1255" s="199">
        <f>SUM(I1255:J1255)</f>
        <v>68.760000000000005</v>
      </c>
    </row>
    <row r="1256" spans="1:11" ht="18.75">
      <c r="A1256" s="198">
        <v>14</v>
      </c>
      <c r="B1256" s="179" t="s">
        <v>1172</v>
      </c>
      <c r="C1256" s="180"/>
      <c r="D1256" s="180"/>
      <c r="E1256" s="181"/>
      <c r="F1256" s="174"/>
      <c r="G1256" s="174"/>
      <c r="H1256" s="175"/>
      <c r="I1256" s="182"/>
      <c r="J1256" s="182"/>
      <c r="K1256" s="199"/>
    </row>
    <row r="1257" spans="1:11" ht="18.75">
      <c r="A1257" s="186">
        <v>1</v>
      </c>
      <c r="B1257" s="177" t="s">
        <v>2162</v>
      </c>
      <c r="C1257" s="180">
        <v>525.02</v>
      </c>
      <c r="D1257" s="180"/>
      <c r="E1257" s="181">
        <f t="shared" ref="E1257:E1270" si="158">SUM(C1257:D1257)</f>
        <v>525.02</v>
      </c>
      <c r="F1257" s="174">
        <v>5000</v>
      </c>
      <c r="G1257" s="174">
        <v>0</v>
      </c>
      <c r="H1257" s="175">
        <f>SUM(F1257:G1257)</f>
        <v>5000</v>
      </c>
      <c r="I1257" s="182">
        <v>4950</v>
      </c>
      <c r="J1257" s="182"/>
      <c r="K1257" s="199">
        <f t="shared" ref="K1257:K1270" si="159">SUM(I1257:J1257)</f>
        <v>4950</v>
      </c>
    </row>
    <row r="1258" spans="1:11" ht="18.75">
      <c r="A1258" s="186">
        <v>2</v>
      </c>
      <c r="B1258" s="177" t="s">
        <v>2163</v>
      </c>
      <c r="C1258" s="180"/>
      <c r="D1258" s="180"/>
      <c r="E1258" s="181"/>
      <c r="F1258" s="174"/>
      <c r="G1258" s="174"/>
      <c r="H1258" s="175"/>
      <c r="I1258" s="182">
        <v>5000</v>
      </c>
      <c r="J1258" s="182"/>
      <c r="K1258" s="199">
        <f t="shared" si="159"/>
        <v>5000</v>
      </c>
    </row>
    <row r="1259" spans="1:11" ht="18.75">
      <c r="A1259" s="186">
        <v>2</v>
      </c>
      <c r="B1259" s="177" t="s">
        <v>1628</v>
      </c>
      <c r="C1259" s="180">
        <v>5605.42</v>
      </c>
      <c r="D1259" s="180"/>
      <c r="E1259" s="181">
        <f t="shared" si="158"/>
        <v>5605.42</v>
      </c>
      <c r="F1259" s="174">
        <v>5633.51</v>
      </c>
      <c r="G1259" s="174">
        <v>0</v>
      </c>
      <c r="H1259" s="175">
        <f t="shared" ref="H1259:H1270" si="160">SUM(F1259:G1259)</f>
        <v>5633.51</v>
      </c>
      <c r="I1259" s="182">
        <v>10878.31</v>
      </c>
      <c r="J1259" s="182"/>
      <c r="K1259" s="199">
        <f t="shared" si="159"/>
        <v>10878.31</v>
      </c>
    </row>
    <row r="1260" spans="1:11" ht="18.75">
      <c r="A1260" s="186">
        <v>3</v>
      </c>
      <c r="B1260" s="177" t="s">
        <v>1173</v>
      </c>
      <c r="C1260" s="180">
        <v>135</v>
      </c>
      <c r="D1260" s="180"/>
      <c r="E1260" s="181">
        <f t="shared" si="158"/>
        <v>135</v>
      </c>
      <c r="F1260" s="174">
        <v>135</v>
      </c>
      <c r="G1260" s="174">
        <v>0</v>
      </c>
      <c r="H1260" s="175">
        <f t="shared" si="160"/>
        <v>135</v>
      </c>
      <c r="I1260" s="182">
        <v>2784</v>
      </c>
      <c r="J1260" s="182"/>
      <c r="K1260" s="199">
        <f t="shared" si="159"/>
        <v>2784</v>
      </c>
    </row>
    <row r="1261" spans="1:11" ht="18.75">
      <c r="A1261" s="186">
        <v>4</v>
      </c>
      <c r="B1261" s="177" t="s">
        <v>1174</v>
      </c>
      <c r="C1261" s="180">
        <v>2722.5</v>
      </c>
      <c r="D1261" s="180"/>
      <c r="E1261" s="181">
        <f t="shared" si="158"/>
        <v>2722.5</v>
      </c>
      <c r="F1261" s="174">
        <v>2924.63</v>
      </c>
      <c r="G1261" s="174">
        <v>0</v>
      </c>
      <c r="H1261" s="175">
        <f t="shared" si="160"/>
        <v>2924.63</v>
      </c>
      <c r="I1261" s="182">
        <v>2448.9</v>
      </c>
      <c r="J1261" s="182"/>
      <c r="K1261" s="199">
        <f t="shared" si="159"/>
        <v>2448.9</v>
      </c>
    </row>
    <row r="1262" spans="1:11" ht="18.75">
      <c r="A1262" s="186">
        <v>5</v>
      </c>
      <c r="B1262" s="177" t="s">
        <v>1175</v>
      </c>
      <c r="C1262" s="180">
        <v>4120.8500000000004</v>
      </c>
      <c r="D1262" s="180"/>
      <c r="E1262" s="181">
        <f t="shared" si="158"/>
        <v>4120.8500000000004</v>
      </c>
      <c r="F1262" s="174">
        <v>4406.97</v>
      </c>
      <c r="G1262" s="174">
        <v>0</v>
      </c>
      <c r="H1262" s="175">
        <f t="shared" si="160"/>
        <v>4406.97</v>
      </c>
      <c r="I1262" s="182">
        <v>4393.83</v>
      </c>
      <c r="J1262" s="182"/>
      <c r="K1262" s="199">
        <f t="shared" si="159"/>
        <v>4393.83</v>
      </c>
    </row>
    <row r="1263" spans="1:11" ht="18.75">
      <c r="A1263" s="186">
        <v>6</v>
      </c>
      <c r="B1263" s="177" t="s">
        <v>1176</v>
      </c>
      <c r="C1263" s="180">
        <v>0.02</v>
      </c>
      <c r="D1263" s="180"/>
      <c r="E1263" s="181">
        <f t="shared" si="158"/>
        <v>0.02</v>
      </c>
      <c r="F1263" s="174">
        <v>3600</v>
      </c>
      <c r="G1263" s="174">
        <v>1237696.28</v>
      </c>
      <c r="H1263" s="175">
        <f t="shared" si="160"/>
        <v>1241296.28</v>
      </c>
      <c r="I1263" s="182">
        <v>2832</v>
      </c>
      <c r="J1263" s="182"/>
      <c r="K1263" s="199">
        <f t="shared" si="159"/>
        <v>2832</v>
      </c>
    </row>
    <row r="1264" spans="1:11" ht="18.75">
      <c r="A1264" s="186">
        <v>7</v>
      </c>
      <c r="B1264" s="177" t="s">
        <v>1177</v>
      </c>
      <c r="C1264" s="180">
        <v>0.02</v>
      </c>
      <c r="D1264" s="180"/>
      <c r="E1264" s="181">
        <f t="shared" si="158"/>
        <v>0.02</v>
      </c>
      <c r="F1264" s="174">
        <v>3200</v>
      </c>
      <c r="G1264" s="174">
        <v>0</v>
      </c>
      <c r="H1264" s="175">
        <f t="shared" si="160"/>
        <v>3200</v>
      </c>
      <c r="I1264" s="182">
        <v>1538</v>
      </c>
      <c r="J1264" s="182"/>
      <c r="K1264" s="199">
        <f t="shared" si="159"/>
        <v>1538</v>
      </c>
    </row>
    <row r="1265" spans="1:11" ht="18.75">
      <c r="A1265" s="186">
        <v>8</v>
      </c>
      <c r="B1265" s="177" t="s">
        <v>1178</v>
      </c>
      <c r="C1265" s="180">
        <v>4052.59</v>
      </c>
      <c r="D1265" s="180"/>
      <c r="E1265" s="181">
        <f t="shared" si="158"/>
        <v>4052.59</v>
      </c>
      <c r="F1265" s="174">
        <v>5578.51</v>
      </c>
      <c r="G1265" s="174">
        <v>0</v>
      </c>
      <c r="H1265" s="175">
        <f t="shared" si="160"/>
        <v>5578.51</v>
      </c>
      <c r="I1265" s="182">
        <v>10270.15</v>
      </c>
      <c r="J1265" s="182"/>
      <c r="K1265" s="199">
        <f t="shared" si="159"/>
        <v>10270.15</v>
      </c>
    </row>
    <row r="1266" spans="1:11" ht="18.75">
      <c r="A1266" s="186">
        <v>9</v>
      </c>
      <c r="B1266" s="177" t="s">
        <v>1179</v>
      </c>
      <c r="C1266" s="180">
        <v>0.02</v>
      </c>
      <c r="D1266" s="180"/>
      <c r="E1266" s="181">
        <f t="shared" si="158"/>
        <v>0.02</v>
      </c>
      <c r="F1266" s="174">
        <v>3200.5</v>
      </c>
      <c r="G1266" s="174">
        <v>0</v>
      </c>
      <c r="H1266" s="175">
        <f t="shared" si="160"/>
        <v>3200.5</v>
      </c>
      <c r="I1266" s="182">
        <v>2832</v>
      </c>
      <c r="J1266" s="182"/>
      <c r="K1266" s="199">
        <f t="shared" si="159"/>
        <v>2832</v>
      </c>
    </row>
    <row r="1267" spans="1:11" s="208" customFormat="1" ht="18.75">
      <c r="A1267" s="186">
        <v>10</v>
      </c>
      <c r="B1267" s="177" t="s">
        <v>1180</v>
      </c>
      <c r="C1267" s="180">
        <v>367.52</v>
      </c>
      <c r="D1267" s="180"/>
      <c r="E1267" s="181">
        <f t="shared" si="158"/>
        <v>367.52</v>
      </c>
      <c r="F1267" s="174">
        <v>360.39</v>
      </c>
      <c r="G1267" s="174">
        <v>0</v>
      </c>
      <c r="H1267" s="175">
        <f t="shared" si="160"/>
        <v>360.39</v>
      </c>
      <c r="I1267" s="182">
        <v>308.8</v>
      </c>
      <c r="J1267" s="199"/>
      <c r="K1267" s="199">
        <f t="shared" si="159"/>
        <v>308.8</v>
      </c>
    </row>
    <row r="1268" spans="1:11" ht="18.75">
      <c r="A1268" s="186">
        <v>11</v>
      </c>
      <c r="B1268" s="177" t="s">
        <v>1181</v>
      </c>
      <c r="C1268" s="180">
        <v>788.95</v>
      </c>
      <c r="D1268" s="180"/>
      <c r="E1268" s="181">
        <f t="shared" si="158"/>
        <v>788.95</v>
      </c>
      <c r="F1268" s="174">
        <v>1218.18</v>
      </c>
      <c r="G1268" s="174">
        <v>0</v>
      </c>
      <c r="H1268" s="175">
        <f t="shared" si="160"/>
        <v>1218.18</v>
      </c>
      <c r="I1268" s="182">
        <v>2811.67</v>
      </c>
      <c r="J1268" s="182"/>
      <c r="K1268" s="199">
        <f t="shared" si="159"/>
        <v>2811.67</v>
      </c>
    </row>
    <row r="1269" spans="1:11" ht="18.75">
      <c r="A1269" s="186">
        <v>12</v>
      </c>
      <c r="B1269" s="177" t="s">
        <v>1182</v>
      </c>
      <c r="C1269" s="180">
        <v>182.03</v>
      </c>
      <c r="D1269" s="180"/>
      <c r="E1269" s="181">
        <f t="shared" si="158"/>
        <v>182.03</v>
      </c>
      <c r="F1269" s="174">
        <v>180.11</v>
      </c>
      <c r="G1269" s="174">
        <v>0</v>
      </c>
      <c r="H1269" s="175">
        <f t="shared" si="160"/>
        <v>180.11</v>
      </c>
      <c r="I1269" s="182">
        <v>173.2</v>
      </c>
      <c r="J1269" s="182"/>
      <c r="K1269" s="199">
        <f t="shared" si="159"/>
        <v>173.2</v>
      </c>
    </row>
    <row r="1270" spans="1:11" ht="18.75">
      <c r="A1270" s="186"/>
      <c r="B1270" s="179" t="s">
        <v>126</v>
      </c>
      <c r="C1270" s="181">
        <f>SUM(C1257:C1269)</f>
        <v>18499.940000000002</v>
      </c>
      <c r="D1270" s="180"/>
      <c r="E1270" s="181">
        <f t="shared" si="158"/>
        <v>18499.940000000002</v>
      </c>
      <c r="F1270" s="178">
        <v>35437.800000000003</v>
      </c>
      <c r="G1270" s="178">
        <v>0</v>
      </c>
      <c r="H1270" s="175">
        <f t="shared" si="160"/>
        <v>35437.800000000003</v>
      </c>
      <c r="I1270" s="199">
        <f>SUM(I1257:I1269)</f>
        <v>51220.86</v>
      </c>
      <c r="J1270" s="182"/>
      <c r="K1270" s="199">
        <f t="shared" si="159"/>
        <v>51220.86</v>
      </c>
    </row>
    <row r="1271" spans="1:11" s="208" customFormat="1" ht="18.75">
      <c r="A1271" s="198">
        <v>15</v>
      </c>
      <c r="B1271" s="179" t="s">
        <v>2112</v>
      </c>
      <c r="C1271" s="180"/>
      <c r="D1271" s="180"/>
      <c r="E1271" s="180"/>
      <c r="F1271" s="174"/>
      <c r="G1271" s="174"/>
      <c r="H1271" s="175"/>
      <c r="I1271" s="199"/>
      <c r="J1271" s="199"/>
      <c r="K1271" s="199"/>
    </row>
    <row r="1272" spans="1:11" ht="18.75">
      <c r="A1272" s="186">
        <v>1</v>
      </c>
      <c r="B1272" s="177" t="s">
        <v>1183</v>
      </c>
      <c r="C1272" s="180"/>
      <c r="D1272" s="180"/>
      <c r="E1272" s="180"/>
      <c r="F1272" s="174">
        <v>0</v>
      </c>
      <c r="G1272" s="174">
        <v>0</v>
      </c>
      <c r="H1272" s="175">
        <f>SUM(F1272:G1272)</f>
        <v>0</v>
      </c>
      <c r="I1272" s="182">
        <v>0.05</v>
      </c>
      <c r="J1272" s="182"/>
      <c r="K1272" s="199">
        <f>SUM(I1272:J1272)</f>
        <v>0.05</v>
      </c>
    </row>
    <row r="1273" spans="1:11" ht="18.75">
      <c r="A1273" s="186"/>
      <c r="B1273" s="179" t="s">
        <v>127</v>
      </c>
      <c r="C1273" s="181"/>
      <c r="D1273" s="181"/>
      <c r="E1273" s="181"/>
      <c r="F1273" s="178">
        <v>0</v>
      </c>
      <c r="G1273" s="178">
        <v>0</v>
      </c>
      <c r="H1273" s="175">
        <f>SUM(F1273:G1273)</f>
        <v>0</v>
      </c>
      <c r="I1273" s="199">
        <f>SUM(I1272)</f>
        <v>0.05</v>
      </c>
      <c r="J1273" s="199"/>
      <c r="K1273" s="199">
        <f>SUM(I1273:J1273)</f>
        <v>0.05</v>
      </c>
    </row>
    <row r="1274" spans="1:11" s="208" customFormat="1" ht="18.75">
      <c r="A1274" s="198">
        <v>16</v>
      </c>
      <c r="B1274" s="179" t="s">
        <v>228</v>
      </c>
      <c r="C1274" s="180"/>
      <c r="D1274" s="180"/>
      <c r="E1274" s="180"/>
      <c r="F1274" s="174"/>
      <c r="G1274" s="174"/>
      <c r="H1274" s="175"/>
      <c r="I1274" s="199"/>
      <c r="J1274" s="199"/>
      <c r="K1274" s="199"/>
    </row>
    <row r="1275" spans="1:11" ht="18.75">
      <c r="A1275" s="186">
        <v>1</v>
      </c>
      <c r="B1275" s="177" t="s">
        <v>1184</v>
      </c>
      <c r="C1275" s="180">
        <v>0</v>
      </c>
      <c r="D1275" s="180">
        <v>7500.01</v>
      </c>
      <c r="E1275" s="181">
        <f>SUM(D1275)</f>
        <v>7500.01</v>
      </c>
      <c r="F1275" s="174">
        <v>0</v>
      </c>
      <c r="G1275" s="174">
        <v>4000.01</v>
      </c>
      <c r="H1275" s="175">
        <f>SUM(F1275:G1275)</f>
        <v>4000.01</v>
      </c>
      <c r="I1275" s="182"/>
      <c r="J1275" s="182">
        <v>10500</v>
      </c>
      <c r="K1275" s="199">
        <f>SUM(J1275)</f>
        <v>10500</v>
      </c>
    </row>
    <row r="1276" spans="1:11" ht="18.75">
      <c r="A1276" s="186"/>
      <c r="B1276" s="179" t="s">
        <v>128</v>
      </c>
      <c r="C1276" s="181">
        <f>SUM(C1275)</f>
        <v>0</v>
      </c>
      <c r="D1276" s="181">
        <f>SUM(D1275)</f>
        <v>7500.01</v>
      </c>
      <c r="E1276" s="181">
        <f>SUM(D1276)</f>
        <v>7500.01</v>
      </c>
      <c r="F1276" s="178">
        <v>0</v>
      </c>
      <c r="G1276" s="178">
        <v>4000.01</v>
      </c>
      <c r="H1276" s="175">
        <f>SUM(F1276:G1276)</f>
        <v>4000.01</v>
      </c>
      <c r="I1276" s="199"/>
      <c r="J1276" s="199">
        <f>SUM(J1275)</f>
        <v>10500</v>
      </c>
      <c r="K1276" s="199">
        <f>SUM(J1276)</f>
        <v>10500</v>
      </c>
    </row>
    <row r="1277" spans="1:11" s="208" customFormat="1" ht="18.75">
      <c r="A1277" s="198">
        <v>17</v>
      </c>
      <c r="B1277" s="179" t="s">
        <v>1185</v>
      </c>
      <c r="C1277" s="180"/>
      <c r="D1277" s="180"/>
      <c r="E1277" s="180"/>
      <c r="F1277" s="174"/>
      <c r="G1277" s="174"/>
      <c r="H1277" s="175"/>
      <c r="I1277" s="199"/>
      <c r="J1277" s="199"/>
      <c r="K1277" s="199"/>
    </row>
    <row r="1278" spans="1:11" ht="18.75">
      <c r="A1278" s="186">
        <v>1</v>
      </c>
      <c r="B1278" s="177" t="s">
        <v>1186</v>
      </c>
      <c r="C1278" s="180">
        <v>5000</v>
      </c>
      <c r="D1278" s="180"/>
      <c r="E1278" s="181">
        <f>SUM(C1278:D1278)</f>
        <v>5000</v>
      </c>
      <c r="F1278" s="174">
        <v>5134.57</v>
      </c>
      <c r="G1278" s="174">
        <v>0</v>
      </c>
      <c r="H1278" s="175">
        <f>SUM(F1278:G1278)</f>
        <v>5134.57</v>
      </c>
      <c r="I1278" s="182">
        <v>20128.54</v>
      </c>
      <c r="J1278" s="182"/>
      <c r="K1278" s="199">
        <f>SUM(I1278:J1278)</f>
        <v>20128.54</v>
      </c>
    </row>
    <row r="1279" spans="1:11" ht="18.75">
      <c r="A1279" s="186">
        <v>2</v>
      </c>
      <c r="B1279" s="177" t="s">
        <v>1187</v>
      </c>
      <c r="C1279" s="180"/>
      <c r="D1279" s="180"/>
      <c r="E1279" s="180"/>
      <c r="F1279" s="174">
        <v>395.55</v>
      </c>
      <c r="G1279" s="174">
        <v>0</v>
      </c>
      <c r="H1279" s="175">
        <f t="shared" ref="H1279:H1323" si="161">SUM(F1279:G1279)</f>
        <v>395.55</v>
      </c>
      <c r="I1279" s="182">
        <v>400</v>
      </c>
      <c r="J1279" s="182"/>
      <c r="K1279" s="199">
        <f>SUM(I1279:J1279)</f>
        <v>400</v>
      </c>
    </row>
    <row r="1280" spans="1:11" ht="18.75">
      <c r="A1280" s="186">
        <v>3</v>
      </c>
      <c r="B1280" s="177" t="s">
        <v>1188</v>
      </c>
      <c r="C1280" s="180">
        <v>268.27999999999997</v>
      </c>
      <c r="D1280" s="180"/>
      <c r="E1280" s="181">
        <f>SUM(C1280:D1280)</f>
        <v>268.27999999999997</v>
      </c>
      <c r="F1280" s="174">
        <v>0</v>
      </c>
      <c r="G1280" s="174">
        <v>7.0000000000000007E-2</v>
      </c>
      <c r="H1280" s="175">
        <f t="shared" si="161"/>
        <v>7.0000000000000007E-2</v>
      </c>
      <c r="I1280" s="182"/>
      <c r="J1280" s="182">
        <v>0.03</v>
      </c>
      <c r="K1280" s="199">
        <f>SUM(I1280:J1280)</f>
        <v>0.03</v>
      </c>
    </row>
    <row r="1281" spans="1:11" ht="18.75">
      <c r="A1281" s="186"/>
      <c r="B1281" s="179" t="s">
        <v>129</v>
      </c>
      <c r="C1281" s="181">
        <f>SUM(C1278:C1280)</f>
        <v>5268.28</v>
      </c>
      <c r="D1281" s="180"/>
      <c r="E1281" s="181">
        <f>SUM(C1281:D1281)</f>
        <v>5268.28</v>
      </c>
      <c r="F1281" s="178">
        <v>5530.12</v>
      </c>
      <c r="G1281" s="178">
        <v>7.0000000000000007E-2</v>
      </c>
      <c r="H1281" s="175">
        <f t="shared" si="161"/>
        <v>5530.19</v>
      </c>
      <c r="I1281" s="199">
        <f>SUM(I1278:I1280)</f>
        <v>20528.54</v>
      </c>
      <c r="J1281" s="199">
        <f>SUM(J1278:J1280)</f>
        <v>0.03</v>
      </c>
      <c r="K1281" s="199">
        <f>SUM(I1281:J1281)</f>
        <v>20528.57</v>
      </c>
    </row>
    <row r="1282" spans="1:11" s="208" customFormat="1" ht="18.75">
      <c r="A1282" s="198">
        <v>18</v>
      </c>
      <c r="B1282" s="179" t="s">
        <v>1189</v>
      </c>
      <c r="C1282" s="181"/>
      <c r="D1282" s="181"/>
      <c r="E1282" s="181"/>
      <c r="F1282" s="178"/>
      <c r="G1282" s="178"/>
      <c r="H1282" s="175">
        <f t="shared" si="161"/>
        <v>0</v>
      </c>
      <c r="I1282" s="199"/>
      <c r="J1282" s="199"/>
      <c r="K1282" s="199"/>
    </row>
    <row r="1283" spans="1:11" ht="18.75">
      <c r="A1283" s="186">
        <v>1</v>
      </c>
      <c r="B1283" s="177" t="s">
        <v>1190</v>
      </c>
      <c r="C1283" s="180">
        <v>126</v>
      </c>
      <c r="D1283" s="180"/>
      <c r="E1283" s="181">
        <f t="shared" ref="E1283:E1288" si="162">SUM(C1283:D1283)</f>
        <v>126</v>
      </c>
      <c r="F1283" s="174">
        <v>0.02</v>
      </c>
      <c r="G1283" s="174">
        <v>0</v>
      </c>
      <c r="H1283" s="175">
        <f t="shared" si="161"/>
        <v>0.02</v>
      </c>
      <c r="I1283" s="182">
        <v>1050</v>
      </c>
      <c r="J1283" s="182"/>
      <c r="K1283" s="199">
        <f t="shared" ref="K1283:K1288" si="163">SUM(I1283:J1283)</f>
        <v>1050</v>
      </c>
    </row>
    <row r="1284" spans="1:11" ht="18.75">
      <c r="A1284" s="186">
        <v>2</v>
      </c>
      <c r="B1284" s="177" t="s">
        <v>1119</v>
      </c>
      <c r="C1284" s="180">
        <v>1980.31</v>
      </c>
      <c r="D1284" s="180"/>
      <c r="E1284" s="181">
        <f t="shared" si="162"/>
        <v>1980.31</v>
      </c>
      <c r="F1284" s="174">
        <v>32.08</v>
      </c>
      <c r="G1284" s="174">
        <v>0</v>
      </c>
      <c r="H1284" s="175">
        <f t="shared" si="161"/>
        <v>32.08</v>
      </c>
      <c r="I1284" s="182">
        <v>36.200000000000003</v>
      </c>
      <c r="J1284" s="182"/>
      <c r="K1284" s="199">
        <f t="shared" si="163"/>
        <v>36.200000000000003</v>
      </c>
    </row>
    <row r="1285" spans="1:11" ht="18.75">
      <c r="A1285" s="186">
        <v>3</v>
      </c>
      <c r="B1285" s="177" t="s">
        <v>420</v>
      </c>
      <c r="C1285" s="180">
        <v>2493.61</v>
      </c>
      <c r="D1285" s="180">
        <v>2493.3000000000002</v>
      </c>
      <c r="E1285" s="181">
        <f t="shared" si="162"/>
        <v>4986.91</v>
      </c>
      <c r="F1285" s="174">
        <v>6078.1</v>
      </c>
      <c r="G1285" s="174">
        <v>5618.83</v>
      </c>
      <c r="H1285" s="175">
        <f t="shared" si="161"/>
        <v>11696.93</v>
      </c>
      <c r="I1285" s="182">
        <v>5603.71</v>
      </c>
      <c r="J1285" s="182">
        <v>5522.1</v>
      </c>
      <c r="K1285" s="199">
        <f t="shared" si="163"/>
        <v>11125.810000000001</v>
      </c>
    </row>
    <row r="1286" spans="1:11" ht="18.75">
      <c r="A1286" s="186">
        <v>4</v>
      </c>
      <c r="B1286" s="177" t="s">
        <v>1191</v>
      </c>
      <c r="C1286" s="180">
        <v>922.87</v>
      </c>
      <c r="D1286" s="180"/>
      <c r="E1286" s="181">
        <f t="shared" si="162"/>
        <v>922.87</v>
      </c>
      <c r="F1286" s="174">
        <v>50.1</v>
      </c>
      <c r="G1286" s="174">
        <v>0</v>
      </c>
      <c r="H1286" s="175">
        <f t="shared" si="161"/>
        <v>50.1</v>
      </c>
      <c r="I1286" s="182">
        <v>51.01</v>
      </c>
      <c r="J1286" s="182"/>
      <c r="K1286" s="199">
        <f t="shared" si="163"/>
        <v>51.01</v>
      </c>
    </row>
    <row r="1287" spans="1:11" ht="18.75">
      <c r="A1287" s="186">
        <v>5</v>
      </c>
      <c r="B1287" s="177" t="s">
        <v>1192</v>
      </c>
      <c r="C1287" s="180">
        <v>126</v>
      </c>
      <c r="D1287" s="180"/>
      <c r="E1287" s="181">
        <f t="shared" si="162"/>
        <v>126</v>
      </c>
      <c r="F1287" s="174">
        <v>0.02</v>
      </c>
      <c r="G1287" s="174">
        <v>0</v>
      </c>
      <c r="H1287" s="175">
        <f t="shared" si="161"/>
        <v>0.02</v>
      </c>
      <c r="I1287" s="182">
        <v>2450</v>
      </c>
      <c r="J1287" s="182"/>
      <c r="K1287" s="199">
        <f t="shared" si="163"/>
        <v>2450</v>
      </c>
    </row>
    <row r="1288" spans="1:11" ht="18.75">
      <c r="A1288" s="186"/>
      <c r="B1288" s="179" t="s">
        <v>130</v>
      </c>
      <c r="C1288" s="181">
        <f>SUM(C1283:C1287)</f>
        <v>5648.79</v>
      </c>
      <c r="D1288" s="181">
        <f>SUM(D1283:D1287)</f>
        <v>2493.3000000000002</v>
      </c>
      <c r="E1288" s="181">
        <f t="shared" si="162"/>
        <v>8142.09</v>
      </c>
      <c r="F1288" s="178">
        <v>6160.32</v>
      </c>
      <c r="G1288" s="178">
        <v>5618.83</v>
      </c>
      <c r="H1288" s="175">
        <f t="shared" si="161"/>
        <v>11779.15</v>
      </c>
      <c r="I1288" s="199">
        <f>SUM(I1283:I1287)</f>
        <v>9190.92</v>
      </c>
      <c r="J1288" s="199">
        <f>SUM(J1283:J1287)</f>
        <v>5522.1</v>
      </c>
      <c r="K1288" s="199">
        <f t="shared" si="163"/>
        <v>14713.02</v>
      </c>
    </row>
    <row r="1289" spans="1:11" s="208" customFormat="1" ht="18.75">
      <c r="A1289" s="198">
        <v>19</v>
      </c>
      <c r="B1289" s="179" t="s">
        <v>1193</v>
      </c>
      <c r="C1289" s="181"/>
      <c r="D1289" s="181"/>
      <c r="E1289" s="181"/>
      <c r="F1289" s="178"/>
      <c r="G1289" s="178"/>
      <c r="H1289" s="175">
        <f t="shared" si="161"/>
        <v>0</v>
      </c>
      <c r="I1289" s="199"/>
      <c r="J1289" s="199"/>
      <c r="K1289" s="199"/>
    </row>
    <row r="1290" spans="1:11" ht="18.75">
      <c r="A1290" s="186">
        <v>1</v>
      </c>
      <c r="B1290" s="177" t="s">
        <v>1194</v>
      </c>
      <c r="C1290" s="180">
        <v>167.33</v>
      </c>
      <c r="D1290" s="180"/>
      <c r="E1290" s="181">
        <f>SUM(C1290:D1290)</f>
        <v>167.33</v>
      </c>
      <c r="F1290" s="174">
        <v>180.16</v>
      </c>
      <c r="G1290" s="174">
        <v>0</v>
      </c>
      <c r="H1290" s="175">
        <f t="shared" si="161"/>
        <v>180.16</v>
      </c>
      <c r="I1290" s="182">
        <v>191.5</v>
      </c>
      <c r="J1290" s="182"/>
      <c r="K1290" s="199">
        <f>SUM(I1290:J1290)</f>
        <v>191.5</v>
      </c>
    </row>
    <row r="1291" spans="1:11" s="208" customFormat="1" ht="18.75">
      <c r="A1291" s="198">
        <v>2</v>
      </c>
      <c r="B1291" s="177" t="s">
        <v>1195</v>
      </c>
      <c r="C1291" s="180">
        <v>231.21</v>
      </c>
      <c r="D1291" s="180"/>
      <c r="E1291" s="181">
        <f>SUM(C1291:D1291)</f>
        <v>231.21</v>
      </c>
      <c r="F1291" s="174">
        <v>302.68</v>
      </c>
      <c r="G1291" s="174">
        <v>0</v>
      </c>
      <c r="H1291" s="175">
        <f t="shared" si="161"/>
        <v>302.68</v>
      </c>
      <c r="I1291" s="182">
        <v>269.55</v>
      </c>
      <c r="J1291" s="199"/>
      <c r="K1291" s="199">
        <f>SUM(I1291:J1291)</f>
        <v>269.55</v>
      </c>
    </row>
    <row r="1292" spans="1:11" ht="18.75">
      <c r="A1292" s="186">
        <v>3</v>
      </c>
      <c r="B1292" s="177" t="s">
        <v>1119</v>
      </c>
      <c r="C1292" s="180">
        <v>489.32</v>
      </c>
      <c r="D1292" s="180"/>
      <c r="E1292" s="181">
        <f>SUM(C1292:D1292)</f>
        <v>489.32</v>
      </c>
      <c r="F1292" s="174">
        <v>496.27</v>
      </c>
      <c r="G1292" s="174">
        <v>0</v>
      </c>
      <c r="H1292" s="175">
        <f t="shared" si="161"/>
        <v>496.27</v>
      </c>
      <c r="I1292" s="182"/>
      <c r="J1292" s="182"/>
      <c r="K1292" s="199"/>
    </row>
    <row r="1293" spans="1:11" ht="18.75">
      <c r="A1293" s="186"/>
      <c r="B1293" s="179" t="s">
        <v>28</v>
      </c>
      <c r="C1293" s="181">
        <f>SUM(C1290:C1292)</f>
        <v>887.86</v>
      </c>
      <c r="D1293" s="180"/>
      <c r="E1293" s="181">
        <f>SUM(C1293:D1293)</f>
        <v>887.86</v>
      </c>
      <c r="F1293" s="178">
        <v>979.11</v>
      </c>
      <c r="G1293" s="178">
        <v>0</v>
      </c>
      <c r="H1293" s="175">
        <f t="shared" si="161"/>
        <v>979.11</v>
      </c>
      <c r="I1293" s="199">
        <f>SUM(I1290:I1292)</f>
        <v>461.05</v>
      </c>
      <c r="J1293" s="182"/>
      <c r="K1293" s="199">
        <f>SUM(I1293:J1293)</f>
        <v>461.05</v>
      </c>
    </row>
    <row r="1294" spans="1:11" s="208" customFormat="1" ht="18.75">
      <c r="A1294" s="198">
        <v>20</v>
      </c>
      <c r="B1294" s="179" t="s">
        <v>1196</v>
      </c>
      <c r="C1294" s="181"/>
      <c r="D1294" s="181"/>
      <c r="E1294" s="181"/>
      <c r="F1294" s="178"/>
      <c r="G1294" s="178"/>
      <c r="H1294" s="175">
        <f t="shared" si="161"/>
        <v>0</v>
      </c>
      <c r="I1294" s="199"/>
      <c r="J1294" s="199"/>
      <c r="K1294" s="199"/>
    </row>
    <row r="1295" spans="1:11" ht="18.75">
      <c r="A1295" s="186">
        <v>1</v>
      </c>
      <c r="B1295" s="177" t="s">
        <v>1197</v>
      </c>
      <c r="C1295" s="180">
        <v>30</v>
      </c>
      <c r="D1295" s="180"/>
      <c r="E1295" s="181">
        <f t="shared" ref="E1295:E1302" si="164">SUM(C1295:D1295)</f>
        <v>30</v>
      </c>
      <c r="F1295" s="174">
        <v>30</v>
      </c>
      <c r="G1295" s="174">
        <v>0</v>
      </c>
      <c r="H1295" s="175">
        <f t="shared" si="161"/>
        <v>30</v>
      </c>
      <c r="I1295" s="182">
        <v>40.5</v>
      </c>
      <c r="J1295" s="182"/>
      <c r="K1295" s="199">
        <f t="shared" ref="K1295:K1302" si="165">SUM(I1295:J1295)</f>
        <v>40.5</v>
      </c>
    </row>
    <row r="1296" spans="1:11" ht="18.75">
      <c r="A1296" s="186">
        <v>2</v>
      </c>
      <c r="B1296" s="177" t="s">
        <v>1198</v>
      </c>
      <c r="C1296" s="180">
        <v>568.29999999999995</v>
      </c>
      <c r="D1296" s="180"/>
      <c r="E1296" s="181">
        <f t="shared" si="164"/>
        <v>568.29999999999995</v>
      </c>
      <c r="F1296" s="174">
        <v>550.29999999999995</v>
      </c>
      <c r="G1296" s="174">
        <v>0</v>
      </c>
      <c r="H1296" s="175">
        <f t="shared" si="161"/>
        <v>550.29999999999995</v>
      </c>
      <c r="I1296" s="182">
        <v>0.14000000000000001</v>
      </c>
      <c r="J1296" s="182"/>
      <c r="K1296" s="199">
        <f t="shared" si="165"/>
        <v>0.14000000000000001</v>
      </c>
    </row>
    <row r="1297" spans="1:11" s="208" customFormat="1" ht="18.75">
      <c r="A1297" s="186">
        <v>3</v>
      </c>
      <c r="B1297" s="177" t="s">
        <v>1199</v>
      </c>
      <c r="C1297" s="180">
        <v>20.02</v>
      </c>
      <c r="D1297" s="180"/>
      <c r="E1297" s="181">
        <f t="shared" si="164"/>
        <v>20.02</v>
      </c>
      <c r="F1297" s="174">
        <v>25</v>
      </c>
      <c r="G1297" s="174">
        <v>0</v>
      </c>
      <c r="H1297" s="175">
        <f t="shared" si="161"/>
        <v>25</v>
      </c>
      <c r="I1297" s="182">
        <v>12.5</v>
      </c>
      <c r="J1297" s="199"/>
      <c r="K1297" s="199">
        <f t="shared" si="165"/>
        <v>12.5</v>
      </c>
    </row>
    <row r="1298" spans="1:11" ht="18.75">
      <c r="A1298" s="186">
        <v>4</v>
      </c>
      <c r="B1298" s="177" t="s">
        <v>1200</v>
      </c>
      <c r="C1298" s="180">
        <v>506.73</v>
      </c>
      <c r="D1298" s="180"/>
      <c r="E1298" s="181">
        <f t="shared" si="164"/>
        <v>506.73</v>
      </c>
      <c r="F1298" s="174">
        <v>487.05</v>
      </c>
      <c r="G1298" s="174">
        <v>0</v>
      </c>
      <c r="H1298" s="175">
        <f t="shared" si="161"/>
        <v>487.05</v>
      </c>
      <c r="I1298" s="182">
        <v>553.87</v>
      </c>
      <c r="J1298" s="182"/>
      <c r="K1298" s="199">
        <f t="shared" si="165"/>
        <v>553.87</v>
      </c>
    </row>
    <row r="1299" spans="1:11" ht="18.75">
      <c r="A1299" s="186">
        <v>5</v>
      </c>
      <c r="B1299" s="177" t="s">
        <v>1201</v>
      </c>
      <c r="C1299" s="180">
        <v>4030.06</v>
      </c>
      <c r="D1299" s="180"/>
      <c r="E1299" s="181">
        <f t="shared" si="164"/>
        <v>4030.06</v>
      </c>
      <c r="F1299" s="174">
        <v>14313.75</v>
      </c>
      <c r="G1299" s="174">
        <v>0</v>
      </c>
      <c r="H1299" s="175">
        <f t="shared" si="161"/>
        <v>14313.75</v>
      </c>
      <c r="I1299" s="182">
        <v>18960</v>
      </c>
      <c r="J1299" s="182"/>
      <c r="K1299" s="199">
        <f t="shared" si="165"/>
        <v>18960</v>
      </c>
    </row>
    <row r="1300" spans="1:11" ht="18.75">
      <c r="A1300" s="186">
        <v>6</v>
      </c>
      <c r="B1300" s="177" t="s">
        <v>1202</v>
      </c>
      <c r="C1300" s="180">
        <v>2891.18</v>
      </c>
      <c r="D1300" s="180"/>
      <c r="E1300" s="181">
        <f t="shared" si="164"/>
        <v>2891.18</v>
      </c>
      <c r="F1300" s="174">
        <v>8538.36</v>
      </c>
      <c r="G1300" s="174">
        <v>0</v>
      </c>
      <c r="H1300" s="175">
        <f t="shared" si="161"/>
        <v>8538.36</v>
      </c>
      <c r="I1300" s="182">
        <v>12955.22</v>
      </c>
      <c r="J1300" s="182"/>
      <c r="K1300" s="199">
        <f t="shared" si="165"/>
        <v>12955.22</v>
      </c>
    </row>
    <row r="1301" spans="1:11" ht="18.75">
      <c r="A1301" s="186">
        <v>7</v>
      </c>
      <c r="B1301" s="177" t="s">
        <v>1203</v>
      </c>
      <c r="C1301" s="180">
        <v>257.74</v>
      </c>
      <c r="D1301" s="180"/>
      <c r="E1301" s="181">
        <f t="shared" si="164"/>
        <v>257.74</v>
      </c>
      <c r="F1301" s="174">
        <v>262.76</v>
      </c>
      <c r="G1301" s="174">
        <v>0</v>
      </c>
      <c r="H1301" s="175">
        <f t="shared" si="161"/>
        <v>262.76</v>
      </c>
      <c r="I1301" s="182">
        <v>278.97000000000003</v>
      </c>
      <c r="J1301" s="182"/>
      <c r="K1301" s="199">
        <f t="shared" si="165"/>
        <v>278.97000000000003</v>
      </c>
    </row>
    <row r="1302" spans="1:11" s="208" customFormat="1" ht="18.75">
      <c r="A1302" s="198"/>
      <c r="B1302" s="179" t="s">
        <v>131</v>
      </c>
      <c r="C1302" s="181">
        <f>SUM(C1295:C1301)</f>
        <v>8304.0299999999988</v>
      </c>
      <c r="D1302" s="180"/>
      <c r="E1302" s="181">
        <f t="shared" si="164"/>
        <v>8304.0299999999988</v>
      </c>
      <c r="F1302" s="178">
        <v>24207.22</v>
      </c>
      <c r="G1302" s="178">
        <v>0</v>
      </c>
      <c r="H1302" s="175">
        <f t="shared" si="161"/>
        <v>24207.22</v>
      </c>
      <c r="I1302" s="199">
        <f>SUM(I1295:I1301)</f>
        <v>32801.199999999997</v>
      </c>
      <c r="J1302" s="199"/>
      <c r="K1302" s="199">
        <f t="shared" si="165"/>
        <v>32801.199999999997</v>
      </c>
    </row>
    <row r="1303" spans="1:11" s="208" customFormat="1" ht="18.75">
      <c r="A1303" s="198">
        <v>21</v>
      </c>
      <c r="B1303" s="179" t="s">
        <v>1204</v>
      </c>
      <c r="C1303" s="181"/>
      <c r="D1303" s="180"/>
      <c r="E1303" s="181"/>
      <c r="F1303" s="178"/>
      <c r="G1303" s="178"/>
      <c r="H1303" s="175"/>
      <c r="I1303" s="199"/>
      <c r="J1303" s="199"/>
      <c r="K1303" s="199"/>
    </row>
    <row r="1304" spans="1:11" s="208" customFormat="1" ht="18.75">
      <c r="A1304" s="186">
        <v>1</v>
      </c>
      <c r="B1304" s="177" t="s">
        <v>1205</v>
      </c>
      <c r="C1304" s="180">
        <v>2.74</v>
      </c>
      <c r="D1304" s="180"/>
      <c r="E1304" s="181">
        <f>SUM(C1304:D1304)</f>
        <v>2.74</v>
      </c>
      <c r="F1304" s="178"/>
      <c r="G1304" s="178"/>
      <c r="H1304" s="175"/>
      <c r="I1304" s="198">
        <v>0</v>
      </c>
      <c r="J1304" s="199"/>
      <c r="K1304" s="199">
        <f>SUM(I1304:J1304)</f>
        <v>0</v>
      </c>
    </row>
    <row r="1305" spans="1:11" s="208" customFormat="1" ht="18.75">
      <c r="A1305" s="198"/>
      <c r="B1305" s="179" t="s">
        <v>234</v>
      </c>
      <c r="C1305" s="181">
        <f>SUM(C1304)</f>
        <v>2.74</v>
      </c>
      <c r="D1305" s="180"/>
      <c r="E1305" s="181">
        <f>SUM(C1305:D1305)</f>
        <v>2.74</v>
      </c>
      <c r="F1305" s="178"/>
      <c r="G1305" s="178"/>
      <c r="H1305" s="175"/>
      <c r="I1305" s="199"/>
      <c r="J1305" s="199"/>
      <c r="K1305" s="199">
        <f>SUM(I1305:J1305)</f>
        <v>0</v>
      </c>
    </row>
    <row r="1306" spans="1:11" ht="18.75">
      <c r="A1306" s="198">
        <v>22</v>
      </c>
      <c r="B1306" s="179" t="s">
        <v>1206</v>
      </c>
      <c r="C1306" s="180"/>
      <c r="D1306" s="180"/>
      <c r="E1306" s="180"/>
      <c r="F1306" s="174"/>
      <c r="G1306" s="174"/>
      <c r="H1306" s="175">
        <f t="shared" si="161"/>
        <v>0</v>
      </c>
      <c r="I1306" s="182"/>
      <c r="J1306" s="182"/>
      <c r="K1306" s="199"/>
    </row>
    <row r="1307" spans="1:11" ht="18.75">
      <c r="A1307" s="186">
        <v>1</v>
      </c>
      <c r="B1307" s="177" t="s">
        <v>1207</v>
      </c>
      <c r="C1307" s="180">
        <v>136.81</v>
      </c>
      <c r="D1307" s="180"/>
      <c r="E1307" s="181">
        <f>SUM(C1307:D1307)</f>
        <v>136.81</v>
      </c>
      <c r="F1307" s="174">
        <v>142.86000000000001</v>
      </c>
      <c r="G1307" s="174">
        <v>0</v>
      </c>
      <c r="H1307" s="175">
        <f t="shared" si="161"/>
        <v>142.86000000000001</v>
      </c>
      <c r="I1307" s="182">
        <v>131.62</v>
      </c>
      <c r="J1307" s="182"/>
      <c r="K1307" s="199">
        <f>SUM(I1307:J1307)</f>
        <v>131.62</v>
      </c>
    </row>
    <row r="1308" spans="1:11" ht="18.75">
      <c r="A1308" s="186"/>
      <c r="B1308" s="179" t="s">
        <v>132</v>
      </c>
      <c r="C1308" s="181">
        <f>SUM(C1307)</f>
        <v>136.81</v>
      </c>
      <c r="D1308" s="180"/>
      <c r="E1308" s="181">
        <f>SUM(C1308:D1308)</f>
        <v>136.81</v>
      </c>
      <c r="F1308" s="178">
        <v>142.86000000000001</v>
      </c>
      <c r="G1308" s="178">
        <v>0</v>
      </c>
      <c r="H1308" s="175">
        <f t="shared" si="161"/>
        <v>142.86000000000001</v>
      </c>
      <c r="I1308" s="199">
        <f>SUM(I1307)</f>
        <v>131.62</v>
      </c>
      <c r="J1308" s="182"/>
      <c r="K1308" s="199">
        <f>SUM(I1308:J1308)</f>
        <v>131.62</v>
      </c>
    </row>
    <row r="1309" spans="1:11" s="208" customFormat="1" ht="18.75">
      <c r="A1309" s="198">
        <v>23</v>
      </c>
      <c r="B1309" s="179" t="s">
        <v>301</v>
      </c>
      <c r="C1309" s="181"/>
      <c r="D1309" s="181"/>
      <c r="E1309" s="181"/>
      <c r="F1309" s="178"/>
      <c r="G1309" s="178"/>
      <c r="H1309" s="175">
        <f t="shared" si="161"/>
        <v>0</v>
      </c>
      <c r="I1309" s="199"/>
      <c r="J1309" s="199"/>
      <c r="K1309" s="199"/>
    </row>
    <row r="1310" spans="1:11" ht="18.75">
      <c r="A1310" s="186">
        <v>1</v>
      </c>
      <c r="B1310" s="177" t="s">
        <v>1208</v>
      </c>
      <c r="C1310" s="180"/>
      <c r="D1310" s="180">
        <v>0.12</v>
      </c>
      <c r="E1310" s="181">
        <f t="shared" ref="E1310:E1316" si="166">SUM(C1310:D1310)</f>
        <v>0.12</v>
      </c>
      <c r="F1310" s="174">
        <v>0</v>
      </c>
      <c r="G1310" s="174">
        <v>29785</v>
      </c>
      <c r="H1310" s="175">
        <f t="shared" si="161"/>
        <v>29785</v>
      </c>
      <c r="I1310" s="182">
        <v>0</v>
      </c>
      <c r="J1310" s="182">
        <v>0.06</v>
      </c>
      <c r="K1310" s="199">
        <f t="shared" ref="K1310:K1319" si="167">SUM(I1310:J1310)</f>
        <v>0.06</v>
      </c>
    </row>
    <row r="1311" spans="1:11" ht="18.75">
      <c r="A1311" s="186">
        <v>2</v>
      </c>
      <c r="B1311" s="177" t="s">
        <v>1209</v>
      </c>
      <c r="C1311" s="180">
        <v>0.03</v>
      </c>
      <c r="D1311" s="180"/>
      <c r="E1311" s="181">
        <f t="shared" si="166"/>
        <v>0.03</v>
      </c>
      <c r="F1311" s="174">
        <v>0.03</v>
      </c>
      <c r="G1311" s="174">
        <v>0</v>
      </c>
      <c r="H1311" s="175">
        <f t="shared" si="161"/>
        <v>0.03</v>
      </c>
      <c r="I1311" s="182">
        <v>0</v>
      </c>
      <c r="J1311" s="182"/>
      <c r="K1311" s="199">
        <f t="shared" si="167"/>
        <v>0</v>
      </c>
    </row>
    <row r="1312" spans="1:11" s="208" customFormat="1" ht="18.75">
      <c r="A1312" s="186">
        <v>3</v>
      </c>
      <c r="B1312" s="177" t="s">
        <v>1210</v>
      </c>
      <c r="C1312" s="180">
        <v>24</v>
      </c>
      <c r="D1312" s="180"/>
      <c r="E1312" s="181">
        <f t="shared" si="166"/>
        <v>24</v>
      </c>
      <c r="F1312" s="174">
        <v>0</v>
      </c>
      <c r="G1312" s="174">
        <v>0</v>
      </c>
      <c r="H1312" s="175">
        <f t="shared" si="161"/>
        <v>0</v>
      </c>
      <c r="I1312" s="182">
        <v>0.03</v>
      </c>
      <c r="J1312" s="199"/>
      <c r="K1312" s="199">
        <f t="shared" si="167"/>
        <v>0.03</v>
      </c>
    </row>
    <row r="1313" spans="1:11" ht="18.75">
      <c r="A1313" s="186">
        <v>4</v>
      </c>
      <c r="B1313" s="177" t="s">
        <v>1211</v>
      </c>
      <c r="C1313" s="180">
        <v>121197</v>
      </c>
      <c r="D1313" s="180"/>
      <c r="E1313" s="181">
        <f t="shared" si="166"/>
        <v>121197</v>
      </c>
      <c r="F1313" s="174">
        <v>2442</v>
      </c>
      <c r="G1313" s="174">
        <v>0</v>
      </c>
      <c r="H1313" s="175">
        <f t="shared" si="161"/>
        <v>2442</v>
      </c>
      <c r="I1313" s="182">
        <v>0.03</v>
      </c>
      <c r="J1313" s="182"/>
      <c r="K1313" s="199">
        <f t="shared" si="167"/>
        <v>0.03</v>
      </c>
    </row>
    <row r="1314" spans="1:11" ht="18.75">
      <c r="A1314" s="186">
        <v>5</v>
      </c>
      <c r="B1314" s="177" t="s">
        <v>1212</v>
      </c>
      <c r="C1314" s="180">
        <v>4400</v>
      </c>
      <c r="D1314" s="180"/>
      <c r="E1314" s="181">
        <f t="shared" si="166"/>
        <v>4400</v>
      </c>
      <c r="F1314" s="174">
        <v>35.020000000000003</v>
      </c>
      <c r="G1314" s="174">
        <v>0</v>
      </c>
      <c r="H1314" s="175">
        <f t="shared" si="161"/>
        <v>35.020000000000003</v>
      </c>
      <c r="I1314" s="182">
        <v>28.57</v>
      </c>
      <c r="J1314" s="182"/>
      <c r="K1314" s="199">
        <f t="shared" si="167"/>
        <v>28.57</v>
      </c>
    </row>
    <row r="1315" spans="1:11" ht="18.75">
      <c r="A1315" s="186">
        <v>6</v>
      </c>
      <c r="B1315" s="177" t="s">
        <v>1213</v>
      </c>
      <c r="C1315" s="180">
        <v>13085</v>
      </c>
      <c r="D1315" s="180"/>
      <c r="E1315" s="181">
        <f t="shared" si="166"/>
        <v>13085</v>
      </c>
      <c r="F1315" s="174">
        <v>100000</v>
      </c>
      <c r="G1315" s="174">
        <v>0</v>
      </c>
      <c r="H1315" s="175">
        <f t="shared" si="161"/>
        <v>100000</v>
      </c>
      <c r="I1315" s="182">
        <v>147408</v>
      </c>
      <c r="J1315" s="182"/>
      <c r="K1315" s="199">
        <f t="shared" si="167"/>
        <v>147408</v>
      </c>
    </row>
    <row r="1316" spans="1:11" ht="18.75">
      <c r="A1316" s="186">
        <v>7</v>
      </c>
      <c r="B1316" s="177" t="s">
        <v>1214</v>
      </c>
      <c r="C1316" s="180">
        <v>2500</v>
      </c>
      <c r="D1316" s="180">
        <v>7500</v>
      </c>
      <c r="E1316" s="181">
        <f t="shared" si="166"/>
        <v>10000</v>
      </c>
      <c r="F1316" s="174">
        <v>4400</v>
      </c>
      <c r="G1316" s="174">
        <v>0</v>
      </c>
      <c r="H1316" s="175">
        <f t="shared" si="161"/>
        <v>4400</v>
      </c>
      <c r="I1316" s="182">
        <v>0.03</v>
      </c>
      <c r="J1316" s="182"/>
      <c r="K1316" s="199">
        <f t="shared" si="167"/>
        <v>0.03</v>
      </c>
    </row>
    <row r="1317" spans="1:11" s="208" customFormat="1" ht="18.75">
      <c r="A1317" s="186">
        <v>8</v>
      </c>
      <c r="B1317" s="177" t="s">
        <v>1215</v>
      </c>
      <c r="C1317" s="181"/>
      <c r="D1317" s="181"/>
      <c r="E1317" s="181"/>
      <c r="F1317" s="174">
        <v>5000</v>
      </c>
      <c r="G1317" s="174">
        <v>0</v>
      </c>
      <c r="H1317" s="175">
        <f t="shared" si="161"/>
        <v>5000</v>
      </c>
      <c r="I1317" s="182">
        <v>4000</v>
      </c>
      <c r="J1317" s="199"/>
      <c r="K1317" s="199">
        <f t="shared" si="167"/>
        <v>4000</v>
      </c>
    </row>
    <row r="1318" spans="1:11" ht="18.75">
      <c r="A1318" s="186">
        <v>9</v>
      </c>
      <c r="B1318" s="177" t="s">
        <v>1216</v>
      </c>
      <c r="C1318" s="180"/>
      <c r="D1318" s="180"/>
      <c r="E1318" s="180"/>
      <c r="F1318" s="174">
        <v>5000</v>
      </c>
      <c r="G1318" s="174">
        <v>7500</v>
      </c>
      <c r="H1318" s="175">
        <f t="shared" si="161"/>
        <v>12500</v>
      </c>
      <c r="I1318" s="182">
        <v>5000</v>
      </c>
      <c r="J1318" s="182">
        <v>7500</v>
      </c>
      <c r="K1318" s="199">
        <f t="shared" si="167"/>
        <v>12500</v>
      </c>
    </row>
    <row r="1319" spans="1:11" ht="18.75">
      <c r="A1319" s="186"/>
      <c r="B1319" s="179" t="s">
        <v>16</v>
      </c>
      <c r="C1319" s="181">
        <f>SUM(C1310:C1318)</f>
        <v>141206.03</v>
      </c>
      <c r="D1319" s="181">
        <f>SUM(D1310:D1318)</f>
        <v>7500.12</v>
      </c>
      <c r="E1319" s="181">
        <f>SUM(E1310:E1318)</f>
        <v>148706.15</v>
      </c>
      <c r="F1319" s="178">
        <v>116877.05</v>
      </c>
      <c r="G1319" s="178">
        <v>37285</v>
      </c>
      <c r="H1319" s="175">
        <f t="shared" si="161"/>
        <v>154162.04999999999</v>
      </c>
      <c r="I1319" s="199">
        <f>SUM(I1310:I1318)</f>
        <v>156436.66</v>
      </c>
      <c r="J1319" s="199">
        <f>SUM(J1310:J1318)</f>
        <v>7500.06</v>
      </c>
      <c r="K1319" s="199">
        <f t="shared" si="167"/>
        <v>163936.72</v>
      </c>
    </row>
    <row r="1320" spans="1:11" s="208" customFormat="1" ht="18.75">
      <c r="A1320" s="198">
        <v>24</v>
      </c>
      <c r="B1320" s="179" t="s">
        <v>304</v>
      </c>
      <c r="C1320" s="181"/>
      <c r="D1320" s="181"/>
      <c r="E1320" s="181"/>
      <c r="F1320" s="178"/>
      <c r="G1320" s="178"/>
      <c r="H1320" s="175">
        <f t="shared" si="161"/>
        <v>0</v>
      </c>
      <c r="I1320" s="199"/>
      <c r="J1320" s="199"/>
      <c r="K1320" s="199"/>
    </row>
    <row r="1321" spans="1:11" ht="18.75">
      <c r="A1321" s="186">
        <v>1</v>
      </c>
      <c r="B1321" s="206" t="s">
        <v>1217</v>
      </c>
      <c r="C1321" s="180">
        <v>700</v>
      </c>
      <c r="D1321" s="180"/>
      <c r="E1321" s="181">
        <f>SUM(C1321:D1321)</f>
        <v>700</v>
      </c>
      <c r="F1321" s="174">
        <v>700.03</v>
      </c>
      <c r="G1321" s="174">
        <v>0</v>
      </c>
      <c r="H1321" s="175">
        <f t="shared" si="161"/>
        <v>700.03</v>
      </c>
      <c r="I1321" s="182">
        <v>0.03</v>
      </c>
      <c r="J1321" s="182"/>
      <c r="K1321" s="199">
        <f>SUM(I1321:J1321)</f>
        <v>0.03</v>
      </c>
    </row>
    <row r="1322" spans="1:11" ht="18.75">
      <c r="A1322" s="186">
        <v>2</v>
      </c>
      <c r="B1322" s="206" t="s">
        <v>1218</v>
      </c>
      <c r="C1322" s="180">
        <v>1000</v>
      </c>
      <c r="D1322" s="180"/>
      <c r="E1322" s="181">
        <f>SUM(C1322:D1322)</f>
        <v>1000</v>
      </c>
      <c r="F1322" s="174">
        <v>500</v>
      </c>
      <c r="G1322" s="174">
        <v>0</v>
      </c>
      <c r="H1322" s="175">
        <f t="shared" si="161"/>
        <v>500</v>
      </c>
      <c r="I1322" s="182">
        <v>500</v>
      </c>
      <c r="J1322" s="182"/>
      <c r="K1322" s="199">
        <f>SUM(I1322:J1322)</f>
        <v>500</v>
      </c>
    </row>
    <row r="1323" spans="1:11" ht="18.75">
      <c r="A1323" s="186"/>
      <c r="B1323" s="179" t="s">
        <v>183</v>
      </c>
      <c r="C1323" s="181">
        <f>SUM(C1321:C1322)</f>
        <v>1700</v>
      </c>
      <c r="D1323" s="181">
        <f>SUM(D1321:D1322)</f>
        <v>0</v>
      </c>
      <c r="E1323" s="181">
        <f>SUM(E1321:E1322)</f>
        <v>1700</v>
      </c>
      <c r="F1323" s="181">
        <f>SUM(F1321:F1322)</f>
        <v>1200.03</v>
      </c>
      <c r="G1323" s="178">
        <v>0</v>
      </c>
      <c r="H1323" s="175">
        <f t="shared" si="161"/>
        <v>1200.03</v>
      </c>
      <c r="I1323" s="199">
        <f>SUM(I1321:I1322)</f>
        <v>500.03</v>
      </c>
      <c r="J1323" s="182"/>
      <c r="K1323" s="199">
        <f>SUM(I1323:J1323)</f>
        <v>500.03</v>
      </c>
    </row>
    <row r="1324" spans="1:11" s="211" customFormat="1" ht="18.75">
      <c r="A1324" s="186"/>
      <c r="B1324" s="179" t="s">
        <v>133</v>
      </c>
      <c r="C1324" s="181">
        <f>C1323+C1319+C1308+C1305+C1302+C1293+C1288+C1281+C1276+C1273+C1270+C1255+C1252+C1249+C1245+C1201+C1191+C1186+C946+C943+C940+C937+C934+C930</f>
        <v>977887.48000000056</v>
      </c>
      <c r="D1324" s="181">
        <f>D1323+D1319+D1308+D1305+D1302+D1293+D1288+D1281+D1276+D1273+D1270+D1255+D1252+D1249+D1245+D1201+D1191+D1186+D946+D943+D940+D937+D934+D930</f>
        <v>201991.13999999996</v>
      </c>
      <c r="E1324" s="181">
        <f>E1323+E1319+E1308+E1305+E1302+E1293+E1288+E1281+E1276+E1273+E1270+E1255+E1252+E1249+E1245+E1201+E1191+E1186+E946+E943+E940+E937+E934+E930</f>
        <v>1179878.6200000008</v>
      </c>
      <c r="F1324" s="181">
        <f>F1323+F1319+F1308+F1305+F1302+F1293+F1288+F1281+F1276+F1273+F1270+F1255+F1252+F1249+F1245+F1201+F1191+F1186+F946+F943+F940+F937+F934+F930</f>
        <v>1045303.46</v>
      </c>
      <c r="G1324" s="181">
        <f>G1323+G1319+G1308+G1305+G1302+G1293+G1288+G1281+G1276+G1273+G1270+G1255+G1252+G1249+G1245+G1201+G1191+G1186+G946+G943+G940+G937+G934+G930</f>
        <v>320099.42</v>
      </c>
      <c r="H1324" s="181">
        <f t="shared" ref="H1324:K1324" si="168">H1323+H1319+H1308+H1305+H1302+H1293+H1288+H1281+H1276+H1273+H1270+H1255+H1252+H1249+H1245+H1201+H1191+H1186+H946+H943+H940+H937+H934+H930</f>
        <v>1365402.88</v>
      </c>
      <c r="I1324" s="181">
        <f t="shared" si="168"/>
        <v>1571573.3000000012</v>
      </c>
      <c r="J1324" s="181">
        <f t="shared" si="168"/>
        <v>146149.56</v>
      </c>
      <c r="K1324" s="181">
        <f t="shared" si="168"/>
        <v>1717722.8600000013</v>
      </c>
    </row>
    <row r="1325" spans="1:11" ht="18.75">
      <c r="A1325" s="186"/>
      <c r="B1325" s="177"/>
      <c r="C1325" s="180"/>
      <c r="D1325" s="180"/>
      <c r="E1325" s="180"/>
      <c r="F1325" s="180"/>
      <c r="G1325" s="180"/>
      <c r="H1325" s="207"/>
      <c r="I1325" s="182"/>
      <c r="J1325" s="182"/>
      <c r="K1325" s="199"/>
    </row>
    <row r="1326" spans="1:11" s="223" customFormat="1" ht="37.5">
      <c r="A1326" s="228">
        <v>7</v>
      </c>
      <c r="B1326" s="222" t="s">
        <v>1219</v>
      </c>
      <c r="C1326" s="180"/>
      <c r="D1326" s="180"/>
      <c r="E1326" s="180"/>
      <c r="F1326" s="174"/>
      <c r="G1326" s="174"/>
      <c r="H1326" s="175"/>
      <c r="I1326" s="199"/>
      <c r="J1326" s="199"/>
      <c r="K1326" s="199"/>
    </row>
    <row r="1327" spans="1:11" s="208" customFormat="1" ht="18.75">
      <c r="A1327" s="229">
        <v>1</v>
      </c>
      <c r="B1327" s="179" t="s">
        <v>1220</v>
      </c>
      <c r="C1327" s="181"/>
      <c r="D1327" s="181"/>
      <c r="E1327" s="181"/>
      <c r="F1327" s="178"/>
      <c r="G1327" s="178"/>
      <c r="H1327" s="175"/>
      <c r="I1327" s="199"/>
      <c r="J1327" s="199"/>
      <c r="K1327" s="199"/>
    </row>
    <row r="1328" spans="1:11" ht="18.75">
      <c r="A1328" s="186">
        <v>1</v>
      </c>
      <c r="B1328" s="177" t="s">
        <v>2113</v>
      </c>
      <c r="C1328" s="180">
        <v>7.0000000000000007E-2</v>
      </c>
      <c r="D1328" s="180"/>
      <c r="E1328" s="181">
        <f>SUM(C1328:D1328)</f>
        <v>7.0000000000000007E-2</v>
      </c>
      <c r="F1328" s="174">
        <v>20000</v>
      </c>
      <c r="G1328" s="174">
        <v>0</v>
      </c>
      <c r="H1328" s="175">
        <f t="shared" ref="H1328:H1362" si="169">SUM(F1328:G1328)</f>
        <v>20000</v>
      </c>
      <c r="I1328" s="182">
        <v>30018.5</v>
      </c>
      <c r="J1328" s="182"/>
      <c r="K1328" s="199">
        <f>SUM(I1328:J1328)</f>
        <v>30018.5</v>
      </c>
    </row>
    <row r="1329" spans="1:11" s="208" customFormat="1" ht="18.75">
      <c r="A1329" s="198"/>
      <c r="B1329" s="179" t="s">
        <v>19</v>
      </c>
      <c r="C1329" s="181">
        <f>SUM(C1328)</f>
        <v>7.0000000000000007E-2</v>
      </c>
      <c r="D1329" s="180"/>
      <c r="E1329" s="181">
        <f>SUM(C1329:D1329)</f>
        <v>7.0000000000000007E-2</v>
      </c>
      <c r="F1329" s="178">
        <v>20000</v>
      </c>
      <c r="G1329" s="178">
        <v>0</v>
      </c>
      <c r="H1329" s="175">
        <f t="shared" si="169"/>
        <v>20000</v>
      </c>
      <c r="I1329" s="199">
        <f>SUM(I1328)</f>
        <v>30018.5</v>
      </c>
      <c r="J1329" s="199"/>
      <c r="K1329" s="199">
        <f>SUM(I1329:J1329)</f>
        <v>30018.5</v>
      </c>
    </row>
    <row r="1330" spans="1:11" s="233" customFormat="1" ht="56.25">
      <c r="A1330" s="229">
        <v>2</v>
      </c>
      <c r="B1330" s="230" t="s">
        <v>1221</v>
      </c>
      <c r="C1330" s="231"/>
      <c r="D1330" s="231"/>
      <c r="E1330" s="231"/>
      <c r="F1330" s="183"/>
      <c r="G1330" s="183"/>
      <c r="H1330" s="184">
        <f t="shared" si="169"/>
        <v>0</v>
      </c>
      <c r="I1330" s="232"/>
      <c r="J1330" s="232"/>
      <c r="K1330" s="232"/>
    </row>
    <row r="1331" spans="1:11" ht="18.75">
      <c r="A1331" s="186">
        <v>1</v>
      </c>
      <c r="B1331" s="177" t="s">
        <v>1222</v>
      </c>
      <c r="C1331" s="180">
        <v>0.03</v>
      </c>
      <c r="D1331" s="180"/>
      <c r="E1331" s="181">
        <f>SUM(C1331:D1331)</f>
        <v>0.03</v>
      </c>
      <c r="F1331" s="174">
        <v>0.03</v>
      </c>
      <c r="G1331" s="174">
        <v>0</v>
      </c>
      <c r="H1331" s="175">
        <f t="shared" si="169"/>
        <v>0.03</v>
      </c>
      <c r="I1331" s="182">
        <v>0.03</v>
      </c>
      <c r="J1331" s="182"/>
      <c r="K1331" s="199">
        <f t="shared" ref="K1331:K1353" si="170">SUM(I1331:J1331)</f>
        <v>0.03</v>
      </c>
    </row>
    <row r="1332" spans="1:11" ht="18.75">
      <c r="A1332" s="186">
        <v>2</v>
      </c>
      <c r="B1332" s="177" t="s">
        <v>1224</v>
      </c>
      <c r="C1332" s="180">
        <v>47850</v>
      </c>
      <c r="D1332" s="180"/>
      <c r="E1332" s="181">
        <f>SUM(C1332:D1332)</f>
        <v>47850</v>
      </c>
      <c r="F1332" s="174">
        <v>16000</v>
      </c>
      <c r="G1332" s="174">
        <v>0</v>
      </c>
      <c r="H1332" s="175">
        <f t="shared" si="169"/>
        <v>16000</v>
      </c>
      <c r="I1332" s="182">
        <v>61130</v>
      </c>
      <c r="J1332" s="182"/>
      <c r="K1332" s="199">
        <f t="shared" si="170"/>
        <v>61130</v>
      </c>
    </row>
    <row r="1333" spans="1:11" ht="18.75">
      <c r="A1333" s="186">
        <v>3</v>
      </c>
      <c r="B1333" s="177" t="s">
        <v>1223</v>
      </c>
      <c r="C1333" s="180"/>
      <c r="D1333" s="180"/>
      <c r="E1333" s="180"/>
      <c r="F1333" s="174">
        <v>5800.02</v>
      </c>
      <c r="G1333" s="174">
        <v>0</v>
      </c>
      <c r="H1333" s="175">
        <f t="shared" si="169"/>
        <v>5800.02</v>
      </c>
      <c r="I1333" s="182">
        <v>6997.29</v>
      </c>
      <c r="J1333" s="182"/>
      <c r="K1333" s="199">
        <f t="shared" si="170"/>
        <v>6997.29</v>
      </c>
    </row>
    <row r="1334" spans="1:11" ht="18.75">
      <c r="A1334" s="186">
        <v>4</v>
      </c>
      <c r="B1334" s="177" t="s">
        <v>1225</v>
      </c>
      <c r="C1334" s="180"/>
      <c r="D1334" s="180"/>
      <c r="E1334" s="180"/>
      <c r="F1334" s="174">
        <v>0.03</v>
      </c>
      <c r="G1334" s="174">
        <v>0</v>
      </c>
      <c r="H1334" s="175">
        <f t="shared" si="169"/>
        <v>0.03</v>
      </c>
      <c r="I1334" s="182">
        <v>0.03</v>
      </c>
      <c r="J1334" s="182"/>
      <c r="K1334" s="199">
        <f t="shared" si="170"/>
        <v>0.03</v>
      </c>
    </row>
    <row r="1335" spans="1:11" ht="18.75">
      <c r="A1335" s="186">
        <v>5</v>
      </c>
      <c r="B1335" s="177" t="s">
        <v>1226</v>
      </c>
      <c r="C1335" s="180"/>
      <c r="D1335" s="180"/>
      <c r="E1335" s="180"/>
      <c r="F1335" s="174">
        <v>0.03</v>
      </c>
      <c r="G1335" s="174">
        <v>0</v>
      </c>
      <c r="H1335" s="175">
        <f t="shared" si="169"/>
        <v>0.03</v>
      </c>
      <c r="I1335" s="182">
        <v>0.03</v>
      </c>
      <c r="J1335" s="182"/>
      <c r="K1335" s="199">
        <f t="shared" si="170"/>
        <v>0.03</v>
      </c>
    </row>
    <row r="1336" spans="1:11" ht="18.75">
      <c r="A1336" s="186">
        <v>6</v>
      </c>
      <c r="B1336" s="177" t="s">
        <v>1227</v>
      </c>
      <c r="C1336" s="180"/>
      <c r="D1336" s="180"/>
      <c r="E1336" s="180"/>
      <c r="F1336" s="174">
        <v>4299.88</v>
      </c>
      <c r="G1336" s="174">
        <v>0</v>
      </c>
      <c r="H1336" s="175">
        <f t="shared" si="169"/>
        <v>4299.88</v>
      </c>
      <c r="I1336" s="182">
        <v>2202.0300000000002</v>
      </c>
      <c r="J1336" s="182"/>
      <c r="K1336" s="199">
        <f t="shared" si="170"/>
        <v>2202.0300000000002</v>
      </c>
    </row>
    <row r="1337" spans="1:11" ht="18.75">
      <c r="A1337" s="186">
        <v>7</v>
      </c>
      <c r="B1337" s="177" t="s">
        <v>1228</v>
      </c>
      <c r="C1337" s="180">
        <v>0.03</v>
      </c>
      <c r="D1337" s="180"/>
      <c r="E1337" s="181">
        <f t="shared" ref="E1337:E1344" si="171">SUM(C1337:D1337)</f>
        <v>0.03</v>
      </c>
      <c r="F1337" s="174">
        <v>0.03</v>
      </c>
      <c r="G1337" s="174">
        <v>0</v>
      </c>
      <c r="H1337" s="175">
        <f t="shared" si="169"/>
        <v>0.03</v>
      </c>
      <c r="I1337" s="182">
        <v>0.03</v>
      </c>
      <c r="J1337" s="182"/>
      <c r="K1337" s="199">
        <f t="shared" si="170"/>
        <v>0.03</v>
      </c>
    </row>
    <row r="1338" spans="1:11" ht="18.75">
      <c r="A1338" s="186">
        <v>8</v>
      </c>
      <c r="B1338" s="177" t="s">
        <v>1229</v>
      </c>
      <c r="C1338" s="180">
        <v>66000</v>
      </c>
      <c r="D1338" s="180"/>
      <c r="E1338" s="181">
        <f t="shared" si="171"/>
        <v>66000</v>
      </c>
      <c r="F1338" s="174">
        <v>15870</v>
      </c>
      <c r="G1338" s="174">
        <v>0</v>
      </c>
      <c r="H1338" s="175">
        <f t="shared" si="169"/>
        <v>15870</v>
      </c>
      <c r="I1338" s="182">
        <v>60734</v>
      </c>
      <c r="J1338" s="182"/>
      <c r="K1338" s="199">
        <f t="shared" si="170"/>
        <v>60734</v>
      </c>
    </row>
    <row r="1339" spans="1:11" ht="18.75">
      <c r="A1339" s="186">
        <v>9</v>
      </c>
      <c r="B1339" s="177" t="s">
        <v>1230</v>
      </c>
      <c r="C1339" s="180">
        <v>0.03</v>
      </c>
      <c r="D1339" s="180"/>
      <c r="E1339" s="181">
        <f t="shared" si="171"/>
        <v>0.03</v>
      </c>
      <c r="F1339" s="174">
        <v>0.03</v>
      </c>
      <c r="G1339" s="174">
        <v>0</v>
      </c>
      <c r="H1339" s="175">
        <f t="shared" si="169"/>
        <v>0.03</v>
      </c>
      <c r="I1339" s="182">
        <v>0.03</v>
      </c>
      <c r="J1339" s="182"/>
      <c r="K1339" s="199">
        <f t="shared" si="170"/>
        <v>0.03</v>
      </c>
    </row>
    <row r="1340" spans="1:11" s="208" customFormat="1" ht="18.75">
      <c r="A1340" s="186">
        <v>10</v>
      </c>
      <c r="B1340" s="177" t="s">
        <v>1231</v>
      </c>
      <c r="C1340" s="180">
        <v>47300</v>
      </c>
      <c r="D1340" s="180"/>
      <c r="E1340" s="181">
        <f t="shared" si="171"/>
        <v>47300</v>
      </c>
      <c r="F1340" s="174">
        <v>15000</v>
      </c>
      <c r="G1340" s="174">
        <v>0</v>
      </c>
      <c r="H1340" s="175">
        <f t="shared" si="169"/>
        <v>15000</v>
      </c>
      <c r="I1340" s="182">
        <v>57350</v>
      </c>
      <c r="J1340" s="199"/>
      <c r="K1340" s="199">
        <f t="shared" si="170"/>
        <v>57350</v>
      </c>
    </row>
    <row r="1341" spans="1:11" ht="18.75">
      <c r="A1341" s="186">
        <v>11</v>
      </c>
      <c r="B1341" s="177" t="s">
        <v>1232</v>
      </c>
      <c r="C1341" s="180">
        <v>24366</v>
      </c>
      <c r="D1341" s="180"/>
      <c r="E1341" s="181">
        <f t="shared" si="171"/>
        <v>24366</v>
      </c>
      <c r="F1341" s="174">
        <v>0.03</v>
      </c>
      <c r="G1341" s="174">
        <v>0</v>
      </c>
      <c r="H1341" s="175">
        <f t="shared" si="169"/>
        <v>0.03</v>
      </c>
      <c r="I1341" s="182">
        <v>0.03</v>
      </c>
      <c r="J1341" s="182"/>
      <c r="K1341" s="199">
        <f t="shared" si="170"/>
        <v>0.03</v>
      </c>
    </row>
    <row r="1342" spans="1:11" ht="18.75">
      <c r="A1342" s="186">
        <v>12</v>
      </c>
      <c r="B1342" s="177" t="s">
        <v>1233</v>
      </c>
      <c r="C1342" s="180">
        <v>5042.5</v>
      </c>
      <c r="D1342" s="180"/>
      <c r="E1342" s="181">
        <f t="shared" si="171"/>
        <v>5042.5</v>
      </c>
      <c r="F1342" s="174">
        <v>0.03</v>
      </c>
      <c r="G1342" s="174">
        <v>0</v>
      </c>
      <c r="H1342" s="175">
        <f t="shared" si="169"/>
        <v>0.03</v>
      </c>
      <c r="I1342" s="182">
        <v>1000</v>
      </c>
      <c r="J1342" s="182"/>
      <c r="K1342" s="199">
        <f t="shared" si="170"/>
        <v>1000</v>
      </c>
    </row>
    <row r="1343" spans="1:11" ht="18.75">
      <c r="A1343" s="186">
        <v>13</v>
      </c>
      <c r="B1343" s="177" t="s">
        <v>1234</v>
      </c>
      <c r="C1343" s="180">
        <v>38500</v>
      </c>
      <c r="D1343" s="180"/>
      <c r="E1343" s="181">
        <f t="shared" si="171"/>
        <v>38500</v>
      </c>
      <c r="F1343" s="174">
        <v>29760</v>
      </c>
      <c r="G1343" s="174">
        <v>0</v>
      </c>
      <c r="H1343" s="175">
        <f t="shared" si="169"/>
        <v>29760</v>
      </c>
      <c r="I1343" s="182">
        <v>31248</v>
      </c>
      <c r="J1343" s="182"/>
      <c r="K1343" s="199">
        <f t="shared" si="170"/>
        <v>31248</v>
      </c>
    </row>
    <row r="1344" spans="1:11" s="208" customFormat="1" ht="18.75">
      <c r="A1344" s="186">
        <v>14</v>
      </c>
      <c r="B1344" s="177" t="s">
        <v>1235</v>
      </c>
      <c r="C1344" s="180">
        <v>27500</v>
      </c>
      <c r="D1344" s="180"/>
      <c r="E1344" s="181">
        <f t="shared" si="171"/>
        <v>27500</v>
      </c>
      <c r="F1344" s="174">
        <v>20000</v>
      </c>
      <c r="G1344" s="174">
        <v>0</v>
      </c>
      <c r="H1344" s="175">
        <f t="shared" si="169"/>
        <v>20000</v>
      </c>
      <c r="I1344" s="182">
        <v>21000</v>
      </c>
      <c r="J1344" s="199"/>
      <c r="K1344" s="199">
        <f t="shared" si="170"/>
        <v>21000</v>
      </c>
    </row>
    <row r="1345" spans="1:11" s="208" customFormat="1" ht="18.75">
      <c r="A1345" s="186">
        <v>15</v>
      </c>
      <c r="B1345" s="177" t="s">
        <v>1236</v>
      </c>
      <c r="C1345" s="181"/>
      <c r="D1345" s="181"/>
      <c r="E1345" s="181"/>
      <c r="F1345" s="174">
        <v>0.15</v>
      </c>
      <c r="G1345" s="174">
        <v>0</v>
      </c>
      <c r="H1345" s="175">
        <f t="shared" si="169"/>
        <v>0.15</v>
      </c>
      <c r="I1345" s="182">
        <v>0.15</v>
      </c>
      <c r="J1345" s="199"/>
      <c r="K1345" s="199">
        <f t="shared" si="170"/>
        <v>0.15</v>
      </c>
    </row>
    <row r="1346" spans="1:11" ht="18.75">
      <c r="A1346" s="186">
        <v>16</v>
      </c>
      <c r="B1346" s="177" t="s">
        <v>1237</v>
      </c>
      <c r="C1346" s="180">
        <v>2042.98</v>
      </c>
      <c r="D1346" s="180"/>
      <c r="E1346" s="181">
        <f>SUM(C1346:D1346)</f>
        <v>2042.98</v>
      </c>
      <c r="F1346" s="174">
        <v>3950.25</v>
      </c>
      <c r="G1346" s="174">
        <v>0</v>
      </c>
      <c r="H1346" s="175">
        <f t="shared" si="169"/>
        <v>3950.25</v>
      </c>
      <c r="I1346" s="182">
        <v>3531.01</v>
      </c>
      <c r="J1346" s="182"/>
      <c r="K1346" s="199">
        <f t="shared" si="170"/>
        <v>3531.01</v>
      </c>
    </row>
    <row r="1347" spans="1:11" ht="18.75">
      <c r="A1347" s="186">
        <v>17</v>
      </c>
      <c r="B1347" s="177" t="s">
        <v>1238</v>
      </c>
      <c r="C1347" s="180">
        <v>1433198.28</v>
      </c>
      <c r="D1347" s="180"/>
      <c r="E1347" s="181">
        <f>SUM(C1347:D1347)</f>
        <v>1433198.28</v>
      </c>
      <c r="F1347" s="174">
        <v>1623674.87</v>
      </c>
      <c r="G1347" s="174">
        <v>0</v>
      </c>
      <c r="H1347" s="175">
        <f t="shared" si="169"/>
        <v>1623674.87</v>
      </c>
      <c r="I1347" s="182">
        <v>2102044.41</v>
      </c>
      <c r="J1347" s="182"/>
      <c r="K1347" s="199">
        <f t="shared" si="170"/>
        <v>2102044.41</v>
      </c>
    </row>
    <row r="1348" spans="1:11" ht="18.75">
      <c r="A1348" s="186">
        <v>18</v>
      </c>
      <c r="B1348" s="177" t="s">
        <v>1239</v>
      </c>
      <c r="C1348" s="180">
        <v>157205.72</v>
      </c>
      <c r="D1348" s="180"/>
      <c r="E1348" s="181">
        <f>SUM(C1348:D1348)</f>
        <v>157205.72</v>
      </c>
      <c r="F1348" s="174">
        <v>1898.5</v>
      </c>
      <c r="G1348" s="174">
        <v>0</v>
      </c>
      <c r="H1348" s="175">
        <f t="shared" si="169"/>
        <v>1898.5</v>
      </c>
      <c r="I1348" s="182">
        <v>1898.5</v>
      </c>
      <c r="J1348" s="182"/>
      <c r="K1348" s="199">
        <f t="shared" si="170"/>
        <v>1898.5</v>
      </c>
    </row>
    <row r="1349" spans="1:11" ht="18.75">
      <c r="A1349" s="186">
        <v>19</v>
      </c>
      <c r="B1349" s="177" t="s">
        <v>1240</v>
      </c>
      <c r="C1349" s="180"/>
      <c r="D1349" s="180"/>
      <c r="E1349" s="180"/>
      <c r="F1349" s="174">
        <v>0.09</v>
      </c>
      <c r="G1349" s="174">
        <v>0</v>
      </c>
      <c r="H1349" s="175">
        <f t="shared" si="169"/>
        <v>0.09</v>
      </c>
      <c r="I1349" s="182">
        <v>0.09</v>
      </c>
      <c r="J1349" s="182"/>
      <c r="K1349" s="199">
        <f t="shared" si="170"/>
        <v>0.09</v>
      </c>
    </row>
    <row r="1350" spans="1:11" ht="18.75">
      <c r="A1350" s="186"/>
      <c r="B1350" s="177" t="s">
        <v>1630</v>
      </c>
      <c r="C1350" s="180"/>
      <c r="D1350" s="180"/>
      <c r="E1350" s="180"/>
      <c r="F1350" s="174"/>
      <c r="G1350" s="174"/>
      <c r="H1350" s="175"/>
      <c r="I1350" s="182">
        <v>0.09</v>
      </c>
      <c r="J1350" s="182"/>
      <c r="K1350" s="199">
        <f t="shared" si="170"/>
        <v>0.09</v>
      </c>
    </row>
    <row r="1351" spans="1:11" s="208" customFormat="1" ht="18.75">
      <c r="A1351" s="186">
        <v>20</v>
      </c>
      <c r="B1351" s="177" t="s">
        <v>1241</v>
      </c>
      <c r="C1351" s="180"/>
      <c r="D1351" s="180"/>
      <c r="E1351" s="180"/>
      <c r="F1351" s="174">
        <v>0.03</v>
      </c>
      <c r="G1351" s="174">
        <v>0</v>
      </c>
      <c r="H1351" s="175">
        <f t="shared" si="169"/>
        <v>0.03</v>
      </c>
      <c r="I1351" s="182">
        <v>0.03</v>
      </c>
      <c r="J1351" s="199"/>
      <c r="K1351" s="199">
        <f t="shared" si="170"/>
        <v>0.03</v>
      </c>
    </row>
    <row r="1352" spans="1:11" ht="18.75">
      <c r="A1352" s="186">
        <v>21</v>
      </c>
      <c r="B1352" s="177" t="s">
        <v>1629</v>
      </c>
      <c r="C1352" s="180"/>
      <c r="D1352" s="180"/>
      <c r="E1352" s="180"/>
      <c r="F1352" s="174">
        <v>156569</v>
      </c>
      <c r="G1352" s="174">
        <v>0</v>
      </c>
      <c r="H1352" s="175">
        <f t="shared" si="169"/>
        <v>156569</v>
      </c>
      <c r="I1352" s="182">
        <v>164397.45000000001</v>
      </c>
      <c r="J1352" s="182"/>
      <c r="K1352" s="199">
        <f t="shared" si="170"/>
        <v>164397.45000000001</v>
      </c>
    </row>
    <row r="1353" spans="1:11" s="235" customFormat="1" ht="56.25">
      <c r="A1353" s="234"/>
      <c r="B1353" s="230" t="s">
        <v>134</v>
      </c>
      <c r="C1353" s="231">
        <f>SUM(C1331:C1352)</f>
        <v>1849005.57</v>
      </c>
      <c r="D1353" s="231">
        <f>SUM(D1331:D1352)</f>
        <v>0</v>
      </c>
      <c r="E1353" s="231">
        <f>SUM(E1331:E1352)</f>
        <v>1849005.57</v>
      </c>
      <c r="F1353" s="183">
        <v>1892823</v>
      </c>
      <c r="G1353" s="183">
        <v>0</v>
      </c>
      <c r="H1353" s="184">
        <f t="shared" si="169"/>
        <v>1892823</v>
      </c>
      <c r="I1353" s="229">
        <f>SUM(I1331:I1352)</f>
        <v>2513533.23</v>
      </c>
      <c r="J1353" s="232"/>
      <c r="K1353" s="232">
        <f t="shared" si="170"/>
        <v>2513533.23</v>
      </c>
    </row>
    <row r="1354" spans="1:11" s="208" customFormat="1" ht="18.75">
      <c r="A1354" s="198">
        <v>3</v>
      </c>
      <c r="B1354" s="179" t="s">
        <v>1242</v>
      </c>
      <c r="C1354" s="181"/>
      <c r="D1354" s="181"/>
      <c r="E1354" s="181"/>
      <c r="F1354" s="178"/>
      <c r="G1354" s="178"/>
      <c r="H1354" s="175">
        <f t="shared" si="169"/>
        <v>0</v>
      </c>
      <c r="I1354" s="199"/>
      <c r="J1354" s="199"/>
      <c r="K1354" s="199"/>
    </row>
    <row r="1355" spans="1:11" ht="18.75">
      <c r="A1355" s="186">
        <v>1</v>
      </c>
      <c r="B1355" s="177" t="s">
        <v>2114</v>
      </c>
      <c r="C1355" s="180">
        <v>142.81</v>
      </c>
      <c r="D1355" s="180"/>
      <c r="E1355" s="181">
        <f>SUM(C1355:D1355)</f>
        <v>142.81</v>
      </c>
      <c r="F1355" s="174">
        <v>97.77</v>
      </c>
      <c r="G1355" s="174">
        <v>1237696.28</v>
      </c>
      <c r="H1355" s="175">
        <f t="shared" si="169"/>
        <v>1237794.05</v>
      </c>
      <c r="I1355" s="182">
        <v>101.07</v>
      </c>
      <c r="J1355" s="182"/>
      <c r="K1355" s="199">
        <f>SUM(I1355:J1355)</f>
        <v>101.07</v>
      </c>
    </row>
    <row r="1356" spans="1:11" ht="18.75">
      <c r="A1356" s="186"/>
      <c r="B1356" s="179" t="s">
        <v>135</v>
      </c>
      <c r="C1356" s="181">
        <f>SUM(C1355)</f>
        <v>142.81</v>
      </c>
      <c r="D1356" s="180"/>
      <c r="E1356" s="181">
        <f>SUM(C1356:D1356)</f>
        <v>142.81</v>
      </c>
      <c r="F1356" s="178">
        <v>97.77</v>
      </c>
      <c r="G1356" s="178">
        <v>0</v>
      </c>
      <c r="H1356" s="175">
        <f t="shared" si="169"/>
        <v>97.77</v>
      </c>
      <c r="I1356" s="182">
        <f>SUM(I1355)</f>
        <v>101.07</v>
      </c>
      <c r="J1356" s="182"/>
      <c r="K1356" s="199">
        <f>SUM(I1356:J1356)</f>
        <v>101.07</v>
      </c>
    </row>
    <row r="1357" spans="1:11" s="208" customFormat="1" ht="18.75">
      <c r="A1357" s="198">
        <v>4</v>
      </c>
      <c r="B1357" s="179" t="s">
        <v>1243</v>
      </c>
      <c r="C1357" s="181"/>
      <c r="D1357" s="181"/>
      <c r="E1357" s="181"/>
      <c r="F1357" s="178"/>
      <c r="G1357" s="178"/>
      <c r="H1357" s="175">
        <f t="shared" si="169"/>
        <v>0</v>
      </c>
      <c r="I1357" s="199"/>
      <c r="J1357" s="199"/>
      <c r="K1357" s="199"/>
    </row>
    <row r="1358" spans="1:11" ht="18.75">
      <c r="A1358" s="186">
        <v>1</v>
      </c>
      <c r="B1358" s="177" t="s">
        <v>1244</v>
      </c>
      <c r="C1358" s="180">
        <v>0.03</v>
      </c>
      <c r="D1358" s="180"/>
      <c r="E1358" s="181">
        <f>SUM(C1358:D1358)</f>
        <v>0.03</v>
      </c>
      <c r="F1358" s="174">
        <v>0.03</v>
      </c>
      <c r="G1358" s="174">
        <v>0</v>
      </c>
      <c r="H1358" s="175">
        <f t="shared" si="169"/>
        <v>0.03</v>
      </c>
      <c r="I1358" s="182">
        <v>0.01</v>
      </c>
      <c r="J1358" s="182"/>
      <c r="K1358" s="199">
        <f>SUM(I1358:J1358)</f>
        <v>0.01</v>
      </c>
    </row>
    <row r="1359" spans="1:11" ht="18.75">
      <c r="A1359" s="186"/>
      <c r="B1359" s="179" t="s">
        <v>136</v>
      </c>
      <c r="C1359" s="181">
        <f>SUM(C1358)</f>
        <v>0.03</v>
      </c>
      <c r="D1359" s="180"/>
      <c r="E1359" s="181">
        <f>SUM(C1359:D1359)</f>
        <v>0.03</v>
      </c>
      <c r="F1359" s="178">
        <v>0.03</v>
      </c>
      <c r="G1359" s="178">
        <v>0</v>
      </c>
      <c r="H1359" s="175">
        <f t="shared" si="169"/>
        <v>0.03</v>
      </c>
      <c r="I1359" s="182">
        <f>SUM(I1358)</f>
        <v>0.01</v>
      </c>
      <c r="J1359" s="182"/>
      <c r="K1359" s="199">
        <f>SUM(I1359:J1359)</f>
        <v>0.01</v>
      </c>
    </row>
    <row r="1360" spans="1:11" s="208" customFormat="1" ht="18.75">
      <c r="A1360" s="198">
        <v>5</v>
      </c>
      <c r="B1360" s="179" t="s">
        <v>1245</v>
      </c>
      <c r="C1360" s="181"/>
      <c r="D1360" s="181"/>
      <c r="E1360" s="181"/>
      <c r="F1360" s="178"/>
      <c r="G1360" s="178"/>
      <c r="H1360" s="175">
        <f t="shared" si="169"/>
        <v>0</v>
      </c>
      <c r="I1360" s="199"/>
      <c r="J1360" s="199"/>
      <c r="K1360" s="199"/>
    </row>
    <row r="1361" spans="1:11" ht="18.75">
      <c r="A1361" s="186">
        <v>1</v>
      </c>
      <c r="B1361" s="177" t="s">
        <v>1246</v>
      </c>
      <c r="C1361" s="180"/>
      <c r="D1361" s="180"/>
      <c r="E1361" s="180"/>
      <c r="F1361" s="174">
        <v>0.01</v>
      </c>
      <c r="G1361" s="174">
        <v>0</v>
      </c>
      <c r="H1361" s="175">
        <f t="shared" si="169"/>
        <v>0.01</v>
      </c>
      <c r="I1361" s="182">
        <v>0.01</v>
      </c>
      <c r="J1361" s="182"/>
      <c r="K1361" s="199">
        <f>SUM(I1361:J1361)</f>
        <v>0.01</v>
      </c>
    </row>
    <row r="1362" spans="1:11" ht="18.75">
      <c r="A1362" s="186"/>
      <c r="B1362" s="179" t="s">
        <v>137</v>
      </c>
      <c r="C1362" s="181"/>
      <c r="D1362" s="181"/>
      <c r="E1362" s="181"/>
      <c r="F1362" s="178">
        <v>0.01</v>
      </c>
      <c r="G1362" s="178">
        <v>0</v>
      </c>
      <c r="H1362" s="175">
        <f t="shared" si="169"/>
        <v>0.01</v>
      </c>
      <c r="I1362" s="182">
        <f>SUM(I1361)</f>
        <v>0.01</v>
      </c>
      <c r="J1362" s="182"/>
      <c r="K1362" s="199">
        <f>SUM(I1362:J1362)</f>
        <v>0.01</v>
      </c>
    </row>
    <row r="1363" spans="1:11" s="211" customFormat="1" ht="18.75">
      <c r="A1363" s="186"/>
      <c r="B1363" s="179" t="s">
        <v>138</v>
      </c>
      <c r="C1363" s="181">
        <f t="shared" ref="C1363:G1363" si="172">C1362+C1359+C1356+C1353+C1329</f>
        <v>1849148.4800000002</v>
      </c>
      <c r="D1363" s="181">
        <f t="shared" si="172"/>
        <v>0</v>
      </c>
      <c r="E1363" s="181">
        <f t="shared" si="172"/>
        <v>1849148.4800000002</v>
      </c>
      <c r="F1363" s="181">
        <f t="shared" si="172"/>
        <v>1912920.81</v>
      </c>
      <c r="G1363" s="181">
        <f t="shared" si="172"/>
        <v>0</v>
      </c>
      <c r="H1363" s="207">
        <f>H1362+H1359+H1356+H1353+H1329</f>
        <v>1912920.81</v>
      </c>
      <c r="I1363" s="207">
        <f t="shared" ref="I1363:K1363" si="173">I1362+I1359+I1356+I1353+I1329</f>
        <v>2543652.8199999998</v>
      </c>
      <c r="J1363" s="207">
        <f t="shared" si="173"/>
        <v>0</v>
      </c>
      <c r="K1363" s="207">
        <f t="shared" si="173"/>
        <v>2543652.8199999998</v>
      </c>
    </row>
    <row r="1364" spans="1:11" ht="18.75">
      <c r="A1364" s="186"/>
      <c r="B1364" s="177"/>
      <c r="C1364" s="180"/>
      <c r="D1364" s="180"/>
      <c r="E1364" s="180"/>
      <c r="F1364" s="178"/>
      <c r="G1364" s="178"/>
      <c r="H1364" s="175"/>
      <c r="I1364" s="182"/>
      <c r="J1364" s="182"/>
      <c r="K1364" s="199"/>
    </row>
    <row r="1365" spans="1:11" s="236" customFormat="1" ht="56.25">
      <c r="A1365" s="229">
        <v>8</v>
      </c>
      <c r="B1365" s="230" t="s">
        <v>1247</v>
      </c>
      <c r="C1365" s="231"/>
      <c r="D1365" s="231"/>
      <c r="E1365" s="231"/>
      <c r="F1365" s="183"/>
      <c r="G1365" s="183"/>
      <c r="H1365" s="184">
        <f>SUM(F1365:G1365)</f>
        <v>0</v>
      </c>
      <c r="I1365" s="232"/>
      <c r="J1365" s="232"/>
      <c r="K1365" s="232"/>
    </row>
    <row r="1366" spans="1:11" s="208" customFormat="1" ht="18.75">
      <c r="A1366" s="198">
        <v>1</v>
      </c>
      <c r="B1366" s="179" t="s">
        <v>1789</v>
      </c>
      <c r="C1366" s="181"/>
      <c r="D1366" s="181"/>
      <c r="E1366" s="181"/>
      <c r="F1366" s="181"/>
      <c r="G1366" s="181"/>
      <c r="H1366" s="207"/>
      <c r="I1366" s="182"/>
      <c r="J1366" s="182"/>
      <c r="K1366" s="199"/>
    </row>
    <row r="1367" spans="1:11" ht="18.75">
      <c r="A1367" s="186">
        <v>1</v>
      </c>
      <c r="B1367" s="177" t="s">
        <v>1248</v>
      </c>
      <c r="C1367" s="180"/>
      <c r="D1367" s="180"/>
      <c r="E1367" s="180"/>
      <c r="F1367" s="174">
        <v>0</v>
      </c>
      <c r="G1367" s="174">
        <v>0.02</v>
      </c>
      <c r="H1367" s="175">
        <f>SUM(F1367:G1367)</f>
        <v>0.02</v>
      </c>
      <c r="I1367" s="182"/>
      <c r="J1367" s="182"/>
      <c r="K1367" s="199"/>
    </row>
    <row r="1368" spans="1:11" ht="18.75">
      <c r="A1368" s="186"/>
      <c r="B1368" s="179" t="s">
        <v>139</v>
      </c>
      <c r="C1368" s="181"/>
      <c r="D1368" s="181"/>
      <c r="E1368" s="181"/>
      <c r="F1368" s="178">
        <v>0</v>
      </c>
      <c r="G1368" s="178">
        <v>0.02</v>
      </c>
      <c r="H1368" s="175">
        <f>SUM(F1368:G1368)</f>
        <v>0.02</v>
      </c>
      <c r="I1368" s="199"/>
      <c r="J1368" s="199"/>
      <c r="K1368" s="199"/>
    </row>
    <row r="1369" spans="1:11" s="208" customFormat="1" ht="18.75">
      <c r="A1369" s="198">
        <v>2</v>
      </c>
      <c r="B1369" s="179" t="s">
        <v>1249</v>
      </c>
      <c r="C1369" s="181"/>
      <c r="D1369" s="181"/>
      <c r="E1369" s="181"/>
      <c r="F1369" s="178"/>
      <c r="G1369" s="178"/>
      <c r="H1369" s="175">
        <f t="shared" ref="H1369:H1398" si="174">SUM(F1369:G1369)</f>
        <v>0</v>
      </c>
      <c r="I1369" s="198"/>
      <c r="J1369" s="198"/>
      <c r="K1369" s="198"/>
    </row>
    <row r="1370" spans="1:11" ht="18.75">
      <c r="A1370" s="186">
        <v>1</v>
      </c>
      <c r="B1370" s="177" t="s">
        <v>2115</v>
      </c>
      <c r="C1370" s="180">
        <v>11.51</v>
      </c>
      <c r="D1370" s="180">
        <v>0.01</v>
      </c>
      <c r="E1370" s="181">
        <f>SUM(C1370:D1370)</f>
        <v>11.52</v>
      </c>
      <c r="F1370" s="174">
        <v>19.670000000000002</v>
      </c>
      <c r="G1370" s="174">
        <v>9.5</v>
      </c>
      <c r="H1370" s="175">
        <f t="shared" si="174"/>
        <v>29.17</v>
      </c>
      <c r="I1370" s="182">
        <v>23.01</v>
      </c>
      <c r="J1370" s="182">
        <v>0.01</v>
      </c>
      <c r="K1370" s="199">
        <f>SUM(I1370:J1370)</f>
        <v>23.020000000000003</v>
      </c>
    </row>
    <row r="1371" spans="1:11" ht="18.75">
      <c r="A1371" s="186">
        <v>2</v>
      </c>
      <c r="B1371" s="177" t="s">
        <v>1250</v>
      </c>
      <c r="C1371" s="180">
        <v>46.8</v>
      </c>
      <c r="D1371" s="180"/>
      <c r="E1371" s="181">
        <f>SUM(C1371:D1371)</f>
        <v>46.8</v>
      </c>
      <c r="F1371" s="174">
        <v>50.42</v>
      </c>
      <c r="G1371" s="174">
        <v>0.01</v>
      </c>
      <c r="H1371" s="175">
        <f t="shared" si="174"/>
        <v>50.43</v>
      </c>
      <c r="I1371" s="182">
        <v>57.01</v>
      </c>
      <c r="J1371" s="182">
        <v>0.01</v>
      </c>
      <c r="K1371" s="199">
        <f>SUM(I1371:J1371)</f>
        <v>57.019999999999996</v>
      </c>
    </row>
    <row r="1372" spans="1:11" ht="18.75">
      <c r="A1372" s="186"/>
      <c r="B1372" s="179" t="s">
        <v>140</v>
      </c>
      <c r="C1372" s="181">
        <f>SUM(C1370:C1371)</f>
        <v>58.309999999999995</v>
      </c>
      <c r="D1372" s="181">
        <f>SUM(D1370:D1371)</f>
        <v>0.01</v>
      </c>
      <c r="E1372" s="181">
        <f>SUM(C1372:D1372)</f>
        <v>58.319999999999993</v>
      </c>
      <c r="F1372" s="178">
        <v>70.09</v>
      </c>
      <c r="G1372" s="178">
        <v>9.51</v>
      </c>
      <c r="H1372" s="175">
        <f t="shared" si="174"/>
        <v>79.600000000000009</v>
      </c>
      <c r="I1372" s="199">
        <f>SUM(I1370:I1371)</f>
        <v>80.02</v>
      </c>
      <c r="J1372" s="199">
        <f>SUM(J1370:J1371)</f>
        <v>0.02</v>
      </c>
      <c r="K1372" s="199">
        <f>SUM(I1372:J1372)</f>
        <v>80.039999999999992</v>
      </c>
    </row>
    <row r="1373" spans="1:11" s="208" customFormat="1" ht="18.75">
      <c r="A1373" s="198">
        <v>3</v>
      </c>
      <c r="B1373" s="179" t="s">
        <v>2116</v>
      </c>
      <c r="C1373" s="181"/>
      <c r="D1373" s="181"/>
      <c r="E1373" s="181"/>
      <c r="F1373" s="178"/>
      <c r="G1373" s="178"/>
      <c r="H1373" s="175">
        <f t="shared" si="174"/>
        <v>0</v>
      </c>
      <c r="I1373" s="199"/>
      <c r="J1373" s="199"/>
      <c r="K1373" s="199"/>
    </row>
    <row r="1374" spans="1:11" s="208" customFormat="1" ht="18.75">
      <c r="A1374" s="186">
        <v>1</v>
      </c>
      <c r="B1374" s="177" t="s">
        <v>1251</v>
      </c>
      <c r="C1374" s="180">
        <v>28.62</v>
      </c>
      <c r="D1374" s="180"/>
      <c r="E1374" s="181">
        <f>SUM(C1374:D1374)</f>
        <v>28.62</v>
      </c>
      <c r="F1374" s="174">
        <v>30.42</v>
      </c>
      <c r="G1374" s="174">
        <v>0</v>
      </c>
      <c r="H1374" s="175">
        <f t="shared" si="174"/>
        <v>30.42</v>
      </c>
      <c r="I1374" s="182">
        <v>41.21</v>
      </c>
      <c r="J1374" s="182"/>
      <c r="K1374" s="199">
        <f>SUM(I1374:J1374)</f>
        <v>41.21</v>
      </c>
    </row>
    <row r="1375" spans="1:11" ht="18.75">
      <c r="A1375" s="186">
        <v>2</v>
      </c>
      <c r="B1375" s="177" t="s">
        <v>1252</v>
      </c>
      <c r="C1375" s="180">
        <v>173.74</v>
      </c>
      <c r="D1375" s="180"/>
      <c r="E1375" s="181">
        <f>SUM(C1375:D1375)</f>
        <v>173.74</v>
      </c>
      <c r="F1375" s="174">
        <v>197.79</v>
      </c>
      <c r="G1375" s="174">
        <v>0</v>
      </c>
      <c r="H1375" s="175">
        <f t="shared" si="174"/>
        <v>197.79</v>
      </c>
      <c r="I1375" s="182">
        <v>220</v>
      </c>
      <c r="J1375" s="182"/>
      <c r="K1375" s="199">
        <f>SUM(I1375:J1375)</f>
        <v>220</v>
      </c>
    </row>
    <row r="1376" spans="1:11" ht="18.75">
      <c r="A1376" s="186"/>
      <c r="B1376" s="179" t="s">
        <v>141</v>
      </c>
      <c r="C1376" s="181">
        <f>SUM(C1374:C1375)</f>
        <v>202.36</v>
      </c>
      <c r="D1376" s="180"/>
      <c r="E1376" s="181">
        <f>SUM(C1376:D1376)</f>
        <v>202.36</v>
      </c>
      <c r="F1376" s="178">
        <v>228.21</v>
      </c>
      <c r="G1376" s="178">
        <v>0</v>
      </c>
      <c r="H1376" s="175">
        <f t="shared" si="174"/>
        <v>228.21</v>
      </c>
      <c r="I1376" s="199">
        <f>SUM(I1374:I1375)</f>
        <v>261.20999999999998</v>
      </c>
      <c r="J1376" s="182"/>
      <c r="K1376" s="199">
        <f>SUM(I1376:J1376)</f>
        <v>261.20999999999998</v>
      </c>
    </row>
    <row r="1377" spans="1:11" s="208" customFormat="1" ht="18.75">
      <c r="A1377" s="198">
        <v>4</v>
      </c>
      <c r="B1377" s="179" t="s">
        <v>256</v>
      </c>
      <c r="C1377" s="181"/>
      <c r="D1377" s="181"/>
      <c r="E1377" s="181"/>
      <c r="F1377" s="178"/>
      <c r="G1377" s="178"/>
      <c r="H1377" s="175">
        <f t="shared" si="174"/>
        <v>0</v>
      </c>
      <c r="I1377" s="199"/>
      <c r="J1377" s="199"/>
      <c r="K1377" s="199"/>
    </row>
    <row r="1378" spans="1:11" ht="18.75">
      <c r="A1378" s="186">
        <v>1</v>
      </c>
      <c r="B1378" s="177" t="s">
        <v>1253</v>
      </c>
      <c r="C1378" s="180">
        <v>215</v>
      </c>
      <c r="D1378" s="180"/>
      <c r="E1378" s="181">
        <f>SUM(C1378:D1378)</f>
        <v>215</v>
      </c>
      <c r="F1378" s="174">
        <v>220</v>
      </c>
      <c r="G1378" s="174">
        <v>0</v>
      </c>
      <c r="H1378" s="175">
        <f t="shared" si="174"/>
        <v>220</v>
      </c>
      <c r="I1378" s="182">
        <v>1730</v>
      </c>
      <c r="J1378" s="182"/>
      <c r="K1378" s="199">
        <f>SUM(I1378:J1378)</f>
        <v>1730</v>
      </c>
    </row>
    <row r="1379" spans="1:11" ht="18.75">
      <c r="A1379" s="186"/>
      <c r="B1379" s="179" t="s">
        <v>4</v>
      </c>
      <c r="C1379" s="181">
        <f>SUM(C1378)</f>
        <v>215</v>
      </c>
      <c r="D1379" s="180"/>
      <c r="E1379" s="181">
        <f>SUM(C1379:D1379)</f>
        <v>215</v>
      </c>
      <c r="F1379" s="178">
        <v>220</v>
      </c>
      <c r="G1379" s="178">
        <v>0</v>
      </c>
      <c r="H1379" s="175">
        <f t="shared" si="174"/>
        <v>220</v>
      </c>
      <c r="I1379" s="182">
        <f>SUM(I1378)</f>
        <v>1730</v>
      </c>
      <c r="J1379" s="182"/>
      <c r="K1379" s="199">
        <f>SUM(I1379:J1379)</f>
        <v>1730</v>
      </c>
    </row>
    <row r="1380" spans="1:11" s="208" customFormat="1" ht="18.75">
      <c r="A1380" s="198">
        <v>5</v>
      </c>
      <c r="B1380" s="179" t="s">
        <v>1254</v>
      </c>
      <c r="C1380" s="181"/>
      <c r="D1380" s="181"/>
      <c r="E1380" s="181"/>
      <c r="F1380" s="178"/>
      <c r="G1380" s="178"/>
      <c r="H1380" s="175"/>
      <c r="I1380" s="199"/>
      <c r="J1380" s="199"/>
      <c r="K1380" s="199"/>
    </row>
    <row r="1381" spans="1:11" ht="18.75">
      <c r="A1381" s="186">
        <v>1</v>
      </c>
      <c r="B1381" s="177" t="s">
        <v>1255</v>
      </c>
      <c r="C1381" s="180">
        <v>1641.3</v>
      </c>
      <c r="D1381" s="180"/>
      <c r="E1381" s="181">
        <f>SUM(C1381:D1381)</f>
        <v>1641.3</v>
      </c>
      <c r="F1381" s="174">
        <v>1166.3</v>
      </c>
      <c r="G1381" s="174">
        <v>0</v>
      </c>
      <c r="H1381" s="175">
        <f t="shared" si="174"/>
        <v>1166.3</v>
      </c>
      <c r="I1381" s="182">
        <v>578.51</v>
      </c>
      <c r="J1381" s="182"/>
      <c r="K1381" s="199">
        <f>SUM(I1381:J1381)</f>
        <v>578.51</v>
      </c>
    </row>
    <row r="1382" spans="1:11" ht="18.75">
      <c r="A1382" s="186"/>
      <c r="B1382" s="179" t="s">
        <v>142</v>
      </c>
      <c r="C1382" s="181">
        <f>SUM(C1381)</f>
        <v>1641.3</v>
      </c>
      <c r="D1382" s="180"/>
      <c r="E1382" s="181">
        <f>SUM(C1382:D1382)</f>
        <v>1641.3</v>
      </c>
      <c r="F1382" s="178">
        <v>1166.3</v>
      </c>
      <c r="G1382" s="178">
        <v>0</v>
      </c>
      <c r="H1382" s="175">
        <f t="shared" si="174"/>
        <v>1166.3</v>
      </c>
      <c r="I1382" s="182">
        <f>SUM(I1381)</f>
        <v>578.51</v>
      </c>
      <c r="J1382" s="182"/>
      <c r="K1382" s="199">
        <f>SUM(I1382:J1382)</f>
        <v>578.51</v>
      </c>
    </row>
    <row r="1383" spans="1:11" s="208" customFormat="1" ht="18.75">
      <c r="A1383" s="198">
        <v>6</v>
      </c>
      <c r="B1383" s="179" t="s">
        <v>261</v>
      </c>
      <c r="C1383" s="181"/>
      <c r="D1383" s="181"/>
      <c r="E1383" s="181"/>
      <c r="F1383" s="178"/>
      <c r="G1383" s="178"/>
      <c r="H1383" s="175"/>
      <c r="I1383" s="199"/>
      <c r="J1383" s="199"/>
      <c r="K1383" s="199"/>
    </row>
    <row r="1384" spans="1:11" s="208" customFormat="1" ht="18.75">
      <c r="A1384" s="186">
        <v>1</v>
      </c>
      <c r="B1384" s="177" t="s">
        <v>1256</v>
      </c>
      <c r="C1384" s="180">
        <v>20</v>
      </c>
      <c r="D1384" s="180"/>
      <c r="E1384" s="181">
        <f t="shared" ref="E1384:E1391" si="175">SUM(C1384:D1384)</f>
        <v>20</v>
      </c>
      <c r="F1384" s="174">
        <v>20</v>
      </c>
      <c r="G1384" s="174">
        <v>0</v>
      </c>
      <c r="H1384" s="175">
        <f t="shared" si="174"/>
        <v>20</v>
      </c>
      <c r="I1384" s="182">
        <v>15</v>
      </c>
      <c r="J1384" s="182"/>
      <c r="K1384" s="199">
        <f t="shared" ref="K1384:K1394" si="176">SUM(I1384:J1384)</f>
        <v>15</v>
      </c>
    </row>
    <row r="1385" spans="1:11" ht="18.75">
      <c r="A1385" s="186">
        <v>2</v>
      </c>
      <c r="B1385" s="177" t="s">
        <v>1257</v>
      </c>
      <c r="C1385" s="180">
        <v>200</v>
      </c>
      <c r="D1385" s="180"/>
      <c r="E1385" s="181">
        <f t="shared" si="175"/>
        <v>200</v>
      </c>
      <c r="F1385" s="174">
        <v>200</v>
      </c>
      <c r="G1385" s="174">
        <v>0</v>
      </c>
      <c r="H1385" s="175">
        <f t="shared" si="174"/>
        <v>200</v>
      </c>
      <c r="I1385" s="182">
        <v>100</v>
      </c>
      <c r="J1385" s="182"/>
      <c r="K1385" s="199">
        <f t="shared" si="176"/>
        <v>100</v>
      </c>
    </row>
    <row r="1386" spans="1:11" ht="18.75">
      <c r="A1386" s="186">
        <v>3</v>
      </c>
      <c r="B1386" s="177" t="s">
        <v>2117</v>
      </c>
      <c r="C1386" s="180">
        <v>1000</v>
      </c>
      <c r="D1386" s="180"/>
      <c r="E1386" s="181">
        <f t="shared" si="175"/>
        <v>1000</v>
      </c>
      <c r="F1386" s="174">
        <v>7000</v>
      </c>
      <c r="G1386" s="174">
        <v>0</v>
      </c>
      <c r="H1386" s="175">
        <f t="shared" si="174"/>
        <v>7000</v>
      </c>
      <c r="I1386" s="182">
        <v>5779.35</v>
      </c>
      <c r="J1386" s="182"/>
      <c r="K1386" s="199">
        <f t="shared" si="176"/>
        <v>5779.35</v>
      </c>
    </row>
    <row r="1387" spans="1:11" ht="18.75">
      <c r="A1387" s="186">
        <v>4</v>
      </c>
      <c r="B1387" s="177" t="s">
        <v>1258</v>
      </c>
      <c r="C1387" s="180">
        <v>8</v>
      </c>
      <c r="D1387" s="180"/>
      <c r="E1387" s="181">
        <f t="shared" si="175"/>
        <v>8</v>
      </c>
      <c r="F1387" s="174">
        <v>2</v>
      </c>
      <c r="G1387" s="174">
        <v>0</v>
      </c>
      <c r="H1387" s="175">
        <f t="shared" si="174"/>
        <v>2</v>
      </c>
      <c r="I1387" s="182">
        <v>0.03</v>
      </c>
      <c r="J1387" s="182"/>
      <c r="K1387" s="199">
        <f t="shared" si="176"/>
        <v>0.03</v>
      </c>
    </row>
    <row r="1388" spans="1:11" ht="18.75">
      <c r="A1388" s="186">
        <v>5</v>
      </c>
      <c r="B1388" s="177" t="s">
        <v>1259</v>
      </c>
      <c r="C1388" s="180">
        <v>17015</v>
      </c>
      <c r="D1388" s="180"/>
      <c r="E1388" s="181">
        <f t="shared" si="175"/>
        <v>17015</v>
      </c>
      <c r="F1388" s="174">
        <v>16000</v>
      </c>
      <c r="G1388" s="174">
        <v>0</v>
      </c>
      <c r="H1388" s="175">
        <f t="shared" si="174"/>
        <v>16000</v>
      </c>
      <c r="I1388" s="182">
        <v>30000</v>
      </c>
      <c r="J1388" s="182"/>
      <c r="K1388" s="199">
        <f t="shared" si="176"/>
        <v>30000</v>
      </c>
    </row>
    <row r="1389" spans="1:11" s="208" customFormat="1" ht="18.75">
      <c r="A1389" s="186">
        <v>6</v>
      </c>
      <c r="B1389" s="177" t="s">
        <v>1260</v>
      </c>
      <c r="C1389" s="180">
        <v>50</v>
      </c>
      <c r="D1389" s="180"/>
      <c r="E1389" s="181">
        <f t="shared" si="175"/>
        <v>50</v>
      </c>
      <c r="F1389" s="174">
        <v>15</v>
      </c>
      <c r="G1389" s="174">
        <v>0</v>
      </c>
      <c r="H1389" s="175">
        <f t="shared" si="174"/>
        <v>15</v>
      </c>
      <c r="I1389" s="182">
        <v>300</v>
      </c>
      <c r="J1389" s="182"/>
      <c r="K1389" s="199">
        <f t="shared" si="176"/>
        <v>300</v>
      </c>
    </row>
    <row r="1390" spans="1:11" ht="18.75">
      <c r="A1390" s="186">
        <v>7</v>
      </c>
      <c r="B1390" s="177" t="s">
        <v>1261</v>
      </c>
      <c r="C1390" s="180">
        <v>0.01</v>
      </c>
      <c r="D1390" s="180"/>
      <c r="E1390" s="181">
        <f t="shared" si="175"/>
        <v>0.01</v>
      </c>
      <c r="F1390" s="174">
        <v>0</v>
      </c>
      <c r="G1390" s="174">
        <v>0.06</v>
      </c>
      <c r="H1390" s="175">
        <f t="shared" si="174"/>
        <v>0.06</v>
      </c>
      <c r="I1390" s="182">
        <v>5.01</v>
      </c>
      <c r="J1390" s="182"/>
      <c r="K1390" s="199">
        <f t="shared" si="176"/>
        <v>5.01</v>
      </c>
    </row>
    <row r="1391" spans="1:11" ht="18.75">
      <c r="A1391" s="186">
        <v>8</v>
      </c>
      <c r="B1391" s="177" t="s">
        <v>1262</v>
      </c>
      <c r="C1391" s="180">
        <v>5</v>
      </c>
      <c r="D1391" s="180"/>
      <c r="E1391" s="181">
        <f t="shared" si="175"/>
        <v>5</v>
      </c>
      <c r="F1391" s="174">
        <v>0.01</v>
      </c>
      <c r="G1391" s="174">
        <v>0</v>
      </c>
      <c r="H1391" s="175">
        <f t="shared" si="174"/>
        <v>0.01</v>
      </c>
      <c r="I1391" s="182"/>
      <c r="J1391" s="182">
        <v>0.06</v>
      </c>
      <c r="K1391" s="199">
        <f t="shared" si="176"/>
        <v>0.06</v>
      </c>
    </row>
    <row r="1392" spans="1:11" ht="18.75">
      <c r="A1392" s="186">
        <v>9</v>
      </c>
      <c r="B1392" s="177" t="s">
        <v>1263</v>
      </c>
      <c r="C1392" s="180"/>
      <c r="D1392" s="180"/>
      <c r="E1392" s="180"/>
      <c r="F1392" s="174">
        <v>0.01</v>
      </c>
      <c r="G1392" s="174">
        <v>0</v>
      </c>
      <c r="H1392" s="175">
        <f t="shared" si="174"/>
        <v>0.01</v>
      </c>
      <c r="I1392" s="182">
        <v>0.01</v>
      </c>
      <c r="J1392" s="182"/>
      <c r="K1392" s="199">
        <f t="shared" si="176"/>
        <v>0.01</v>
      </c>
    </row>
    <row r="1393" spans="1:11" s="208" customFormat="1" ht="18.75">
      <c r="A1393" s="186">
        <v>10</v>
      </c>
      <c r="B1393" s="177" t="s">
        <v>1264</v>
      </c>
      <c r="C1393" s="180"/>
      <c r="D1393" s="180"/>
      <c r="E1393" s="180"/>
      <c r="F1393" s="174">
        <v>5000</v>
      </c>
      <c r="G1393" s="174">
        <v>0</v>
      </c>
      <c r="H1393" s="175">
        <f t="shared" si="174"/>
        <v>5000</v>
      </c>
      <c r="I1393" s="182">
        <v>0.01</v>
      </c>
      <c r="J1393" s="182"/>
      <c r="K1393" s="199">
        <f t="shared" si="176"/>
        <v>0.01</v>
      </c>
    </row>
    <row r="1394" spans="1:11" ht="18.75">
      <c r="A1394" s="186"/>
      <c r="B1394" s="179" t="s">
        <v>6</v>
      </c>
      <c r="C1394" s="181">
        <f>SUM(C1384:C1393)</f>
        <v>18298.009999999998</v>
      </c>
      <c r="D1394" s="181">
        <f>SUM(D1384:D1393)</f>
        <v>0</v>
      </c>
      <c r="E1394" s="181">
        <f>SUM(E1384:E1393)</f>
        <v>18298.009999999998</v>
      </c>
      <c r="F1394" s="178">
        <v>28237.02</v>
      </c>
      <c r="G1394" s="178">
        <v>0.06</v>
      </c>
      <c r="H1394" s="175">
        <f t="shared" si="174"/>
        <v>28237.08</v>
      </c>
      <c r="I1394" s="199">
        <f>SUM(I1384:I1393)</f>
        <v>36199.410000000003</v>
      </c>
      <c r="J1394" s="199">
        <f>SUM(J1384:J1393)</f>
        <v>0.06</v>
      </c>
      <c r="K1394" s="199">
        <f t="shared" si="176"/>
        <v>36199.47</v>
      </c>
    </row>
    <row r="1395" spans="1:11" s="208" customFormat="1" ht="18.75">
      <c r="A1395" s="198">
        <v>7</v>
      </c>
      <c r="B1395" s="179" t="s">
        <v>1265</v>
      </c>
      <c r="C1395" s="181"/>
      <c r="D1395" s="181"/>
      <c r="E1395" s="181"/>
      <c r="F1395" s="178"/>
      <c r="G1395" s="178"/>
      <c r="H1395" s="175"/>
      <c r="I1395" s="199"/>
      <c r="J1395" s="199"/>
      <c r="K1395" s="199"/>
    </row>
    <row r="1396" spans="1:11" ht="18.75">
      <c r="A1396" s="186">
        <v>1</v>
      </c>
      <c r="B1396" s="177" t="s">
        <v>2118</v>
      </c>
      <c r="C1396" s="180">
        <v>2734.58</v>
      </c>
      <c r="D1396" s="180">
        <v>4101.87</v>
      </c>
      <c r="E1396" s="181">
        <f>SUM(C1396:D1396)</f>
        <v>6836.45</v>
      </c>
      <c r="F1396" s="174">
        <v>0.03</v>
      </c>
      <c r="G1396" s="174">
        <v>5000</v>
      </c>
      <c r="H1396" s="175">
        <f t="shared" si="174"/>
        <v>5000.03</v>
      </c>
      <c r="I1396" s="182">
        <v>4000</v>
      </c>
      <c r="J1396" s="182">
        <v>6000</v>
      </c>
      <c r="K1396" s="199">
        <f>SUM(I1396:J1396)</f>
        <v>10000</v>
      </c>
    </row>
    <row r="1397" spans="1:11" s="208" customFormat="1" ht="18.75">
      <c r="A1397" s="186">
        <v>2</v>
      </c>
      <c r="B1397" s="177" t="s">
        <v>1266</v>
      </c>
      <c r="C1397" s="180">
        <v>2800</v>
      </c>
      <c r="D1397" s="180">
        <v>4200</v>
      </c>
      <c r="E1397" s="181">
        <f>SUM(C1397:D1397)</f>
        <v>7000</v>
      </c>
      <c r="F1397" s="174">
        <v>2000</v>
      </c>
      <c r="G1397" s="174">
        <v>3000</v>
      </c>
      <c r="H1397" s="175">
        <f t="shared" si="174"/>
        <v>5000</v>
      </c>
      <c r="I1397" s="182">
        <v>2000</v>
      </c>
      <c r="J1397" s="182">
        <v>3000</v>
      </c>
      <c r="K1397" s="199">
        <f>SUM(I1397:J1397)</f>
        <v>5000</v>
      </c>
    </row>
    <row r="1398" spans="1:11" ht="18.75">
      <c r="A1398" s="186"/>
      <c r="B1398" s="179" t="s">
        <v>143</v>
      </c>
      <c r="C1398" s="181">
        <f>SUM(C1396:C1397)</f>
        <v>5534.58</v>
      </c>
      <c r="D1398" s="181">
        <f>SUM(D1396:D1397)</f>
        <v>8301.869999999999</v>
      </c>
      <c r="E1398" s="181">
        <f>SUM(C1398:D1398)</f>
        <v>13836.449999999999</v>
      </c>
      <c r="F1398" s="178">
        <v>2000.03</v>
      </c>
      <c r="G1398" s="178">
        <v>8000</v>
      </c>
      <c r="H1398" s="175">
        <f t="shared" si="174"/>
        <v>10000.030000000001</v>
      </c>
      <c r="I1398" s="199">
        <f>SUM(I1396:I1397)</f>
        <v>6000</v>
      </c>
      <c r="J1398" s="199">
        <f>SUM(J1396:J1397)</f>
        <v>9000</v>
      </c>
      <c r="K1398" s="199">
        <f>SUM(I1398:J1398)</f>
        <v>15000</v>
      </c>
    </row>
    <row r="1399" spans="1:11" s="208" customFormat="1" ht="18.75">
      <c r="A1399" s="198">
        <v>8</v>
      </c>
      <c r="B1399" s="179" t="s">
        <v>326</v>
      </c>
      <c r="C1399" s="181"/>
      <c r="D1399" s="181"/>
      <c r="E1399" s="181"/>
      <c r="F1399" s="178"/>
      <c r="G1399" s="178"/>
      <c r="H1399" s="175"/>
      <c r="I1399" s="199"/>
      <c r="J1399" s="199"/>
      <c r="K1399" s="199"/>
    </row>
    <row r="1400" spans="1:11" s="208" customFormat="1" ht="18.75">
      <c r="A1400" s="186">
        <v>1</v>
      </c>
      <c r="B1400" s="177" t="s">
        <v>2164</v>
      </c>
      <c r="C1400" s="181"/>
      <c r="D1400" s="181"/>
      <c r="E1400" s="181"/>
      <c r="F1400" s="178">
        <v>4631.5200000000004</v>
      </c>
      <c r="G1400" s="178">
        <v>6947.28</v>
      </c>
      <c r="H1400" s="175">
        <f>SUM(F1400:G1400)</f>
        <v>11578.8</v>
      </c>
      <c r="I1400" s="182">
        <v>4908</v>
      </c>
      <c r="J1400" s="182">
        <v>7362</v>
      </c>
      <c r="K1400" s="199">
        <f>SUM(I1400:J1400)</f>
        <v>12270</v>
      </c>
    </row>
    <row r="1401" spans="1:11" ht="18.75">
      <c r="A1401" s="186"/>
      <c r="B1401" s="179" t="s">
        <v>21</v>
      </c>
      <c r="C1401" s="180"/>
      <c r="D1401" s="180"/>
      <c r="E1401" s="180"/>
      <c r="F1401" s="174">
        <v>4631.5200000000004</v>
      </c>
      <c r="G1401" s="174">
        <v>6947.28</v>
      </c>
      <c r="H1401" s="175">
        <f>SUM(F1401:G1401)</f>
        <v>11578.8</v>
      </c>
      <c r="I1401" s="199">
        <f>SUM(I1400)</f>
        <v>4908</v>
      </c>
      <c r="J1401" s="199">
        <f>SUM(J1400)</f>
        <v>7362</v>
      </c>
      <c r="K1401" s="199">
        <f>SUM(I1401:J1401)</f>
        <v>12270</v>
      </c>
    </row>
    <row r="1402" spans="1:11" s="208" customFormat="1" ht="18.75">
      <c r="A1402" s="198">
        <v>9</v>
      </c>
      <c r="B1402" s="179" t="s">
        <v>1267</v>
      </c>
      <c r="C1402" s="181"/>
      <c r="D1402" s="181"/>
      <c r="E1402" s="181"/>
      <c r="F1402" s="181"/>
      <c r="G1402" s="181"/>
      <c r="H1402" s="207"/>
      <c r="I1402" s="199"/>
      <c r="J1402" s="199"/>
      <c r="K1402" s="199"/>
    </row>
    <row r="1403" spans="1:11" s="208" customFormat="1" ht="18.75">
      <c r="A1403" s="186">
        <v>1</v>
      </c>
      <c r="B1403" s="177" t="s">
        <v>1268</v>
      </c>
      <c r="C1403" s="180">
        <v>225</v>
      </c>
      <c r="D1403" s="180"/>
      <c r="E1403" s="181">
        <f>SUM(C1403:D1403)</f>
        <v>225</v>
      </c>
      <c r="F1403" s="174">
        <v>175</v>
      </c>
      <c r="G1403" s="174">
        <v>0</v>
      </c>
      <c r="H1403" s="175">
        <f t="shared" ref="H1403:H1444" si="177">SUM(F1403:G1403)</f>
        <v>175</v>
      </c>
      <c r="I1403" s="182">
        <v>180</v>
      </c>
      <c r="J1403" s="182"/>
      <c r="K1403" s="199">
        <f>SUM(I1403:J1403)</f>
        <v>180</v>
      </c>
    </row>
    <row r="1404" spans="1:11" ht="18.75">
      <c r="A1404" s="186"/>
      <c r="B1404" s="179" t="s">
        <v>144</v>
      </c>
      <c r="C1404" s="181">
        <f>SUM(C1403)</f>
        <v>225</v>
      </c>
      <c r="D1404" s="180"/>
      <c r="E1404" s="181">
        <f>SUM(C1404:D1404)</f>
        <v>225</v>
      </c>
      <c r="F1404" s="178">
        <v>175</v>
      </c>
      <c r="G1404" s="178">
        <v>0</v>
      </c>
      <c r="H1404" s="175">
        <f t="shared" si="177"/>
        <v>175</v>
      </c>
      <c r="I1404" s="199">
        <f>SUM(I1403)</f>
        <v>180</v>
      </c>
      <c r="J1404" s="182"/>
      <c r="K1404" s="199">
        <f>SUM(I1404:J1404)</f>
        <v>180</v>
      </c>
    </row>
    <row r="1405" spans="1:11" s="208" customFormat="1" ht="18.75">
      <c r="A1405" s="198">
        <v>10</v>
      </c>
      <c r="B1405" s="179" t="s">
        <v>1269</v>
      </c>
      <c r="C1405" s="181"/>
      <c r="D1405" s="181"/>
      <c r="E1405" s="181"/>
      <c r="F1405" s="178"/>
      <c r="G1405" s="178"/>
      <c r="H1405" s="175">
        <f t="shared" si="177"/>
        <v>0</v>
      </c>
      <c r="I1405" s="199"/>
      <c r="J1405" s="199"/>
      <c r="K1405" s="199"/>
    </row>
    <row r="1406" spans="1:11" ht="18.75">
      <c r="A1406" s="186">
        <v>1</v>
      </c>
      <c r="B1406" s="177" t="s">
        <v>1270</v>
      </c>
      <c r="C1406" s="180">
        <v>675</v>
      </c>
      <c r="D1406" s="180"/>
      <c r="E1406" s="181">
        <f>SUM(C1406:D1406)</f>
        <v>675</v>
      </c>
      <c r="F1406" s="174">
        <v>853.5</v>
      </c>
      <c r="G1406" s="174">
        <v>0</v>
      </c>
      <c r="H1406" s="175">
        <f t="shared" si="177"/>
        <v>853.5</v>
      </c>
      <c r="I1406" s="182">
        <v>792</v>
      </c>
      <c r="J1406" s="182"/>
      <c r="K1406" s="199">
        <f>SUM(I1406:J1406)</f>
        <v>792</v>
      </c>
    </row>
    <row r="1407" spans="1:11" ht="18.75">
      <c r="A1407" s="186"/>
      <c r="B1407" s="179" t="s">
        <v>145</v>
      </c>
      <c r="C1407" s="181">
        <f>SUM(C1406)</f>
        <v>675</v>
      </c>
      <c r="D1407" s="180"/>
      <c r="E1407" s="181">
        <f>SUM(C1407:D1407)</f>
        <v>675</v>
      </c>
      <c r="F1407" s="178">
        <v>853.5</v>
      </c>
      <c r="G1407" s="178">
        <v>0</v>
      </c>
      <c r="H1407" s="175">
        <f t="shared" si="177"/>
        <v>853.5</v>
      </c>
      <c r="I1407" s="199">
        <f>SUM(I1406)</f>
        <v>792</v>
      </c>
      <c r="J1407" s="182"/>
      <c r="K1407" s="199">
        <f>SUM(I1407:J1407)</f>
        <v>792</v>
      </c>
    </row>
    <row r="1408" spans="1:11" s="208" customFormat="1" ht="18.75">
      <c r="A1408" s="198">
        <v>11</v>
      </c>
      <c r="B1408" s="179" t="s">
        <v>698</v>
      </c>
      <c r="C1408" s="181"/>
      <c r="D1408" s="181"/>
      <c r="E1408" s="181"/>
      <c r="F1408" s="178"/>
      <c r="G1408" s="178"/>
      <c r="H1408" s="175">
        <f t="shared" si="177"/>
        <v>0</v>
      </c>
      <c r="I1408" s="199"/>
      <c r="J1408" s="199"/>
      <c r="K1408" s="199"/>
    </row>
    <row r="1409" spans="1:11" ht="18.75">
      <c r="A1409" s="186">
        <v>1</v>
      </c>
      <c r="B1409" s="177" t="s">
        <v>1271</v>
      </c>
      <c r="C1409" s="180">
        <v>212.5</v>
      </c>
      <c r="D1409" s="180"/>
      <c r="E1409" s="181">
        <f>SUM(C1409:D1409)</f>
        <v>212.5</v>
      </c>
      <c r="F1409" s="174">
        <v>224.19</v>
      </c>
      <c r="G1409" s="174">
        <v>0</v>
      </c>
      <c r="H1409" s="175">
        <f t="shared" si="177"/>
        <v>224.19</v>
      </c>
      <c r="I1409" s="182">
        <v>246.07</v>
      </c>
      <c r="J1409" s="182"/>
      <c r="K1409" s="199">
        <f>SUM(I1409:J1409)</f>
        <v>246.07</v>
      </c>
    </row>
    <row r="1410" spans="1:11" ht="18.75">
      <c r="A1410" s="186"/>
      <c r="B1410" s="179" t="s">
        <v>81</v>
      </c>
      <c r="C1410" s="181">
        <f>SUM(C1409)</f>
        <v>212.5</v>
      </c>
      <c r="D1410" s="180"/>
      <c r="E1410" s="181">
        <f>SUM(C1410:D1410)</f>
        <v>212.5</v>
      </c>
      <c r="F1410" s="178">
        <v>224.19</v>
      </c>
      <c r="G1410" s="178">
        <v>0</v>
      </c>
      <c r="H1410" s="175">
        <f t="shared" si="177"/>
        <v>224.19</v>
      </c>
      <c r="I1410" s="199">
        <f>SUM(I1409)</f>
        <v>246.07</v>
      </c>
      <c r="J1410" s="182"/>
      <c r="K1410" s="199">
        <f>SUM(I1410:J1410)</f>
        <v>246.07</v>
      </c>
    </row>
    <row r="1411" spans="1:11" s="208" customFormat="1" ht="18.75">
      <c r="A1411" s="198">
        <v>12</v>
      </c>
      <c r="B1411" s="179" t="s">
        <v>275</v>
      </c>
      <c r="C1411" s="181"/>
      <c r="D1411" s="181"/>
      <c r="E1411" s="181"/>
      <c r="F1411" s="178"/>
      <c r="G1411" s="178"/>
      <c r="H1411" s="175">
        <f t="shared" si="177"/>
        <v>0</v>
      </c>
      <c r="I1411" s="199"/>
      <c r="J1411" s="199"/>
      <c r="K1411" s="199"/>
    </row>
    <row r="1412" spans="1:11" ht="18.75">
      <c r="A1412" s="186">
        <v>1</v>
      </c>
      <c r="B1412" s="177" t="s">
        <v>1272</v>
      </c>
      <c r="C1412" s="203">
        <v>9</v>
      </c>
      <c r="D1412" s="203"/>
      <c r="E1412" s="204">
        <f>SUM(C1412:D1412)</f>
        <v>9</v>
      </c>
      <c r="F1412" s="174">
        <v>9</v>
      </c>
      <c r="G1412" s="174">
        <v>0</v>
      </c>
      <c r="H1412" s="175">
        <f t="shared" si="177"/>
        <v>9</v>
      </c>
      <c r="I1412" s="182">
        <v>9</v>
      </c>
      <c r="J1412" s="182"/>
      <c r="K1412" s="199">
        <f>SUM(I1412:J1412)</f>
        <v>9</v>
      </c>
    </row>
    <row r="1413" spans="1:11" ht="18.75">
      <c r="A1413" s="186"/>
      <c r="B1413" s="179" t="s">
        <v>10</v>
      </c>
      <c r="C1413" s="204">
        <f>SUM(C1412)</f>
        <v>9</v>
      </c>
      <c r="D1413" s="203"/>
      <c r="E1413" s="204">
        <f>SUM(C1413:D1413)</f>
        <v>9</v>
      </c>
      <c r="F1413" s="178">
        <v>9</v>
      </c>
      <c r="G1413" s="178">
        <v>0</v>
      </c>
      <c r="H1413" s="175">
        <f t="shared" si="177"/>
        <v>9</v>
      </c>
      <c r="I1413" s="199">
        <f>SUM(I1412)</f>
        <v>9</v>
      </c>
      <c r="J1413" s="182"/>
      <c r="K1413" s="199">
        <f>SUM(I1413:J1413)</f>
        <v>9</v>
      </c>
    </row>
    <row r="1414" spans="1:11" ht="18.75">
      <c r="A1414" s="198">
        <v>13</v>
      </c>
      <c r="B1414" s="179" t="s">
        <v>1631</v>
      </c>
      <c r="C1414" s="204"/>
      <c r="D1414" s="203"/>
      <c r="E1414" s="204"/>
      <c r="F1414" s="178"/>
      <c r="G1414" s="178"/>
      <c r="H1414" s="175"/>
      <c r="I1414" s="182"/>
      <c r="J1414" s="182"/>
      <c r="K1414" s="199"/>
    </row>
    <row r="1415" spans="1:11" ht="18.75">
      <c r="A1415" s="186">
        <v>1</v>
      </c>
      <c r="B1415" s="177" t="s">
        <v>1632</v>
      </c>
      <c r="C1415" s="203"/>
      <c r="D1415" s="203"/>
      <c r="E1415" s="203"/>
      <c r="F1415" s="174"/>
      <c r="G1415" s="174"/>
      <c r="H1415" s="176"/>
      <c r="I1415" s="182">
        <v>0.01</v>
      </c>
      <c r="J1415" s="182"/>
      <c r="K1415" s="199">
        <f>SUM(I1415:J1415)</f>
        <v>0.01</v>
      </c>
    </row>
    <row r="1416" spans="1:11" ht="18.75">
      <c r="A1416" s="186"/>
      <c r="B1416" s="179" t="s">
        <v>1633</v>
      </c>
      <c r="C1416" s="204"/>
      <c r="D1416" s="203"/>
      <c r="E1416" s="204"/>
      <c r="F1416" s="178"/>
      <c r="G1416" s="178"/>
      <c r="H1416" s="175"/>
      <c r="I1416" s="199">
        <f>SUM(I1415)</f>
        <v>0.01</v>
      </c>
      <c r="J1416" s="182"/>
      <c r="K1416" s="199">
        <f>SUM(I1416:J1416)</f>
        <v>0.01</v>
      </c>
    </row>
    <row r="1417" spans="1:11" s="208" customFormat="1" ht="18.75">
      <c r="A1417" s="198">
        <v>14</v>
      </c>
      <c r="B1417" s="179" t="s">
        <v>724</v>
      </c>
      <c r="C1417" s="181"/>
      <c r="D1417" s="181"/>
      <c r="E1417" s="181"/>
      <c r="F1417" s="178"/>
      <c r="G1417" s="178"/>
      <c r="H1417" s="175"/>
      <c r="I1417" s="199"/>
      <c r="J1417" s="199"/>
      <c r="K1417" s="199"/>
    </row>
    <row r="1418" spans="1:11" s="208" customFormat="1" ht="18.75">
      <c r="A1418" s="186">
        <v>1</v>
      </c>
      <c r="B1418" s="177" t="s">
        <v>1273</v>
      </c>
      <c r="C1418" s="180">
        <v>6</v>
      </c>
      <c r="D1418" s="180"/>
      <c r="E1418" s="181">
        <f t="shared" ref="E1418:E1424" si="178">SUM(C1418:D1418)</f>
        <v>6</v>
      </c>
      <c r="F1418" s="174">
        <v>3</v>
      </c>
      <c r="G1418" s="174">
        <v>0</v>
      </c>
      <c r="H1418" s="175">
        <f t="shared" si="177"/>
        <v>3</v>
      </c>
      <c r="I1418" s="182">
        <v>3</v>
      </c>
      <c r="J1418" s="199"/>
      <c r="K1418" s="199">
        <f t="shared" ref="K1418:K1427" si="179">SUM(I1418:J1418)</f>
        <v>3</v>
      </c>
    </row>
    <row r="1419" spans="1:11" ht="18.75">
      <c r="A1419" s="186">
        <v>2</v>
      </c>
      <c r="B1419" s="177" t="s">
        <v>1274</v>
      </c>
      <c r="C1419" s="180">
        <v>1417.49</v>
      </c>
      <c r="D1419" s="180"/>
      <c r="E1419" s="181">
        <f t="shared" si="178"/>
        <v>1417.49</v>
      </c>
      <c r="F1419" s="174">
        <v>11631.08</v>
      </c>
      <c r="G1419" s="174">
        <v>0</v>
      </c>
      <c r="H1419" s="175">
        <f t="shared" si="177"/>
        <v>11631.08</v>
      </c>
      <c r="I1419" s="182">
        <v>2658.49</v>
      </c>
      <c r="J1419" s="182"/>
      <c r="K1419" s="199">
        <f t="shared" si="179"/>
        <v>2658.49</v>
      </c>
    </row>
    <row r="1420" spans="1:11" ht="18.75">
      <c r="A1420" s="186">
        <v>3</v>
      </c>
      <c r="B1420" s="177" t="s">
        <v>1275</v>
      </c>
      <c r="C1420" s="180">
        <v>220</v>
      </c>
      <c r="D1420" s="180"/>
      <c r="E1420" s="181">
        <f t="shared" si="178"/>
        <v>220</v>
      </c>
      <c r="F1420" s="174">
        <v>220</v>
      </c>
      <c r="G1420" s="174">
        <v>0</v>
      </c>
      <c r="H1420" s="175">
        <f t="shared" si="177"/>
        <v>220</v>
      </c>
      <c r="I1420" s="182">
        <v>237</v>
      </c>
      <c r="J1420" s="182"/>
      <c r="K1420" s="199">
        <f t="shared" si="179"/>
        <v>237</v>
      </c>
    </row>
    <row r="1421" spans="1:11" ht="18.75">
      <c r="A1421" s="186">
        <v>4</v>
      </c>
      <c r="B1421" s="177" t="s">
        <v>1276</v>
      </c>
      <c r="C1421" s="180">
        <v>4301.43</v>
      </c>
      <c r="D1421" s="180"/>
      <c r="E1421" s="181">
        <f t="shared" si="178"/>
        <v>4301.43</v>
      </c>
      <c r="F1421" s="174">
        <v>5713</v>
      </c>
      <c r="G1421" s="174">
        <v>0</v>
      </c>
      <c r="H1421" s="175">
        <f t="shared" si="177"/>
        <v>5713</v>
      </c>
      <c r="I1421" s="182">
        <v>9762.5</v>
      </c>
      <c r="J1421" s="182"/>
      <c r="K1421" s="199">
        <f t="shared" si="179"/>
        <v>9762.5</v>
      </c>
    </row>
    <row r="1422" spans="1:11" s="208" customFormat="1" ht="18.75">
      <c r="A1422" s="186">
        <v>5</v>
      </c>
      <c r="B1422" s="177" t="s">
        <v>1277</v>
      </c>
      <c r="C1422" s="180">
        <v>4501.47</v>
      </c>
      <c r="D1422" s="180"/>
      <c r="E1422" s="181">
        <f t="shared" si="178"/>
        <v>4501.47</v>
      </c>
      <c r="F1422" s="174">
        <v>19341.259999999998</v>
      </c>
      <c r="G1422" s="174">
        <v>0</v>
      </c>
      <c r="H1422" s="175">
        <f t="shared" si="177"/>
        <v>19341.259999999998</v>
      </c>
      <c r="I1422" s="182">
        <v>6680.01</v>
      </c>
      <c r="J1422" s="182"/>
      <c r="K1422" s="199">
        <f t="shared" si="179"/>
        <v>6680.01</v>
      </c>
    </row>
    <row r="1423" spans="1:11" ht="18.75">
      <c r="A1423" s="186">
        <v>6</v>
      </c>
      <c r="B1423" s="177" t="s">
        <v>1278</v>
      </c>
      <c r="C1423" s="180">
        <v>40</v>
      </c>
      <c r="D1423" s="180"/>
      <c r="E1423" s="181">
        <f t="shared" si="178"/>
        <v>40</v>
      </c>
      <c r="F1423" s="174">
        <v>40</v>
      </c>
      <c r="G1423" s="174">
        <v>0</v>
      </c>
      <c r="H1423" s="175">
        <f t="shared" si="177"/>
        <v>40</v>
      </c>
      <c r="I1423" s="182">
        <v>20</v>
      </c>
      <c r="J1423" s="182"/>
      <c r="K1423" s="199">
        <f t="shared" si="179"/>
        <v>20</v>
      </c>
    </row>
    <row r="1424" spans="1:11" ht="18.75">
      <c r="A1424" s="186">
        <v>7</v>
      </c>
      <c r="B1424" s="177" t="s">
        <v>1279</v>
      </c>
      <c r="C1424" s="180">
        <v>90</v>
      </c>
      <c r="D1424" s="180"/>
      <c r="E1424" s="181">
        <f t="shared" si="178"/>
        <v>90</v>
      </c>
      <c r="F1424" s="174">
        <v>0.01</v>
      </c>
      <c r="G1424" s="174">
        <v>0</v>
      </c>
      <c r="H1424" s="175">
        <f t="shared" si="177"/>
        <v>0.01</v>
      </c>
      <c r="I1424" s="182">
        <v>80</v>
      </c>
      <c r="J1424" s="182"/>
      <c r="K1424" s="199">
        <f t="shared" si="179"/>
        <v>80</v>
      </c>
    </row>
    <row r="1425" spans="1:11" s="208" customFormat="1" ht="18.75">
      <c r="A1425" s="186">
        <v>8</v>
      </c>
      <c r="B1425" s="177" t="s">
        <v>1280</v>
      </c>
      <c r="C1425" s="181"/>
      <c r="D1425" s="181"/>
      <c r="E1425" s="181"/>
      <c r="F1425" s="174">
        <v>90</v>
      </c>
      <c r="G1425" s="174">
        <v>0</v>
      </c>
      <c r="H1425" s="175">
        <f t="shared" si="177"/>
        <v>90</v>
      </c>
      <c r="I1425" s="182">
        <v>90</v>
      </c>
      <c r="J1425" s="182"/>
      <c r="K1425" s="199">
        <f t="shared" si="179"/>
        <v>90</v>
      </c>
    </row>
    <row r="1426" spans="1:11" ht="18.75">
      <c r="A1426" s="186">
        <v>9</v>
      </c>
      <c r="B1426" s="177" t="s">
        <v>1281</v>
      </c>
      <c r="C1426" s="180"/>
      <c r="D1426" s="180"/>
      <c r="E1426" s="180"/>
      <c r="F1426" s="174">
        <v>0.06</v>
      </c>
      <c r="G1426" s="174">
        <v>0</v>
      </c>
      <c r="H1426" s="175">
        <f t="shared" si="177"/>
        <v>0.06</v>
      </c>
      <c r="I1426" s="182">
        <v>0.06</v>
      </c>
      <c r="J1426" s="182"/>
      <c r="K1426" s="199">
        <f t="shared" si="179"/>
        <v>0.06</v>
      </c>
    </row>
    <row r="1427" spans="1:11" ht="18.75">
      <c r="A1427" s="186"/>
      <c r="B1427" s="179" t="s">
        <v>85</v>
      </c>
      <c r="C1427" s="181">
        <f>SUM(C1418:C1426)</f>
        <v>10576.39</v>
      </c>
      <c r="D1427" s="181">
        <f>SUM(D1418:D1426)</f>
        <v>0</v>
      </c>
      <c r="E1427" s="181">
        <f>SUM(E1418:E1426)</f>
        <v>10576.39</v>
      </c>
      <c r="F1427" s="178">
        <v>37038.410000000003</v>
      </c>
      <c r="G1427" s="178">
        <v>0</v>
      </c>
      <c r="H1427" s="175">
        <f t="shared" si="177"/>
        <v>37038.410000000003</v>
      </c>
      <c r="I1427" s="199">
        <f>SUM(I1418:I1426)</f>
        <v>19531.060000000001</v>
      </c>
      <c r="J1427" s="182"/>
      <c r="K1427" s="199">
        <f t="shared" si="179"/>
        <v>19531.060000000001</v>
      </c>
    </row>
    <row r="1428" spans="1:11" s="208" customFormat="1" ht="18.75">
      <c r="A1428" s="198">
        <v>15</v>
      </c>
      <c r="B1428" s="179" t="s">
        <v>560</v>
      </c>
      <c r="C1428" s="181"/>
      <c r="D1428" s="181"/>
      <c r="E1428" s="181"/>
      <c r="F1428" s="178"/>
      <c r="G1428" s="178"/>
      <c r="H1428" s="175"/>
      <c r="I1428" s="199"/>
      <c r="J1428" s="199"/>
      <c r="K1428" s="199"/>
    </row>
    <row r="1429" spans="1:11" ht="18.75">
      <c r="A1429" s="186">
        <v>1</v>
      </c>
      <c r="B1429" s="177" t="s">
        <v>1282</v>
      </c>
      <c r="C1429" s="180"/>
      <c r="D1429" s="180"/>
      <c r="E1429" s="180"/>
      <c r="F1429" s="174">
        <v>40000</v>
      </c>
      <c r="G1429" s="174">
        <v>0</v>
      </c>
      <c r="H1429" s="175">
        <f t="shared" si="177"/>
        <v>40000</v>
      </c>
      <c r="I1429" s="182">
        <v>15000</v>
      </c>
      <c r="J1429" s="182">
        <v>15000</v>
      </c>
      <c r="K1429" s="199">
        <f>SUM(I1429:J1429)</f>
        <v>30000</v>
      </c>
    </row>
    <row r="1430" spans="1:11" ht="18.75">
      <c r="A1430" s="186"/>
      <c r="B1430" s="179" t="s">
        <v>86</v>
      </c>
      <c r="C1430" s="181"/>
      <c r="D1430" s="181"/>
      <c r="E1430" s="181"/>
      <c r="F1430" s="178">
        <v>40000</v>
      </c>
      <c r="G1430" s="178">
        <v>0</v>
      </c>
      <c r="H1430" s="175">
        <f t="shared" si="177"/>
        <v>40000</v>
      </c>
      <c r="I1430" s="199">
        <f>SUM(I1429)</f>
        <v>15000</v>
      </c>
      <c r="J1430" s="199">
        <f>SUM(J1429)</f>
        <v>15000</v>
      </c>
      <c r="K1430" s="199">
        <f>SUM(I1430:J1430)</f>
        <v>30000</v>
      </c>
    </row>
    <row r="1431" spans="1:11" s="208" customFormat="1" ht="18.75">
      <c r="A1431" s="198">
        <v>16</v>
      </c>
      <c r="B1431" s="179" t="s">
        <v>1283</v>
      </c>
      <c r="C1431" s="181"/>
      <c r="D1431" s="181"/>
      <c r="E1431" s="181"/>
      <c r="F1431" s="178"/>
      <c r="G1431" s="178"/>
      <c r="H1431" s="175"/>
      <c r="I1431" s="199"/>
      <c r="J1431" s="199"/>
      <c r="K1431" s="199"/>
    </row>
    <row r="1432" spans="1:11" ht="18.75">
      <c r="A1432" s="186">
        <v>1</v>
      </c>
      <c r="B1432" s="177" t="s">
        <v>1284</v>
      </c>
      <c r="C1432" s="180"/>
      <c r="D1432" s="180"/>
      <c r="E1432" s="180"/>
      <c r="F1432" s="174">
        <v>250</v>
      </c>
      <c r="G1432" s="174">
        <v>0</v>
      </c>
      <c r="H1432" s="175">
        <f t="shared" si="177"/>
        <v>250</v>
      </c>
      <c r="I1432" s="182">
        <v>100</v>
      </c>
      <c r="J1432" s="182"/>
      <c r="K1432" s="199">
        <f>SUM(I1432:J1432)</f>
        <v>100</v>
      </c>
    </row>
    <row r="1433" spans="1:11" ht="18.75">
      <c r="A1433" s="186">
        <v>2</v>
      </c>
      <c r="B1433" s="177" t="s">
        <v>1285</v>
      </c>
      <c r="C1433" s="180">
        <v>389</v>
      </c>
      <c r="D1433" s="180"/>
      <c r="E1433" s="181">
        <f>SUM(C1433:D1433)</f>
        <v>389</v>
      </c>
      <c r="F1433" s="174">
        <v>515</v>
      </c>
      <c r="G1433" s="174">
        <v>0</v>
      </c>
      <c r="H1433" s="175">
        <f t="shared" si="177"/>
        <v>515</v>
      </c>
      <c r="I1433" s="182">
        <v>1020</v>
      </c>
      <c r="J1433" s="182"/>
      <c r="K1433" s="199">
        <f>SUM(I1433:J1433)</f>
        <v>1020</v>
      </c>
    </row>
    <row r="1434" spans="1:11" s="208" customFormat="1" ht="18.75">
      <c r="A1434" s="198"/>
      <c r="B1434" s="179" t="s">
        <v>146</v>
      </c>
      <c r="C1434" s="181">
        <f>SUM(C1433)</f>
        <v>389</v>
      </c>
      <c r="D1434" s="180"/>
      <c r="E1434" s="181">
        <f>SUM(C1434:D1434)</f>
        <v>389</v>
      </c>
      <c r="F1434" s="178">
        <v>765</v>
      </c>
      <c r="G1434" s="178">
        <v>0</v>
      </c>
      <c r="H1434" s="175">
        <f t="shared" si="177"/>
        <v>765</v>
      </c>
      <c r="I1434" s="199">
        <f>SUM(I1432:I1433)</f>
        <v>1120</v>
      </c>
      <c r="J1434" s="199"/>
      <c r="K1434" s="199">
        <f>SUM(I1434:J1434)</f>
        <v>1120</v>
      </c>
    </row>
    <row r="1435" spans="1:11" s="208" customFormat="1" ht="18.75">
      <c r="A1435" s="198">
        <v>17</v>
      </c>
      <c r="B1435" s="179" t="s">
        <v>1286</v>
      </c>
      <c r="C1435" s="181"/>
      <c r="D1435" s="181"/>
      <c r="E1435" s="181"/>
      <c r="F1435" s="178"/>
      <c r="G1435" s="178"/>
      <c r="H1435" s="175"/>
      <c r="I1435" s="199"/>
      <c r="J1435" s="199"/>
      <c r="K1435" s="199"/>
    </row>
    <row r="1436" spans="1:11" ht="18.75">
      <c r="A1436" s="186">
        <v>1</v>
      </c>
      <c r="B1436" s="177" t="s">
        <v>1287</v>
      </c>
      <c r="C1436" s="180">
        <v>80</v>
      </c>
      <c r="D1436" s="180"/>
      <c r="E1436" s="181">
        <f>SUM(C1436:D1436)</f>
        <v>80</v>
      </c>
      <c r="F1436" s="174">
        <v>65</v>
      </c>
      <c r="G1436" s="174">
        <v>0</v>
      </c>
      <c r="H1436" s="175">
        <f t="shared" si="177"/>
        <v>65</v>
      </c>
      <c r="I1436" s="182">
        <v>70</v>
      </c>
      <c r="J1436" s="182"/>
      <c r="K1436" s="199">
        <f>SUM(I1436:J1436)</f>
        <v>70</v>
      </c>
    </row>
    <row r="1437" spans="1:11" s="208" customFormat="1" ht="18.75">
      <c r="A1437" s="198"/>
      <c r="B1437" s="179" t="s">
        <v>147</v>
      </c>
      <c r="C1437" s="181">
        <f>SUM(C1436)</f>
        <v>80</v>
      </c>
      <c r="D1437" s="180"/>
      <c r="E1437" s="180">
        <f>SUM(C1437:D1437)</f>
        <v>80</v>
      </c>
      <c r="F1437" s="178">
        <v>65</v>
      </c>
      <c r="G1437" s="178">
        <v>0</v>
      </c>
      <c r="H1437" s="175">
        <f t="shared" si="177"/>
        <v>65</v>
      </c>
      <c r="I1437" s="199">
        <f>SUM(I1436)</f>
        <v>70</v>
      </c>
      <c r="J1437" s="199"/>
      <c r="K1437" s="199">
        <f>SUM(I1437:J1437)</f>
        <v>70</v>
      </c>
    </row>
    <row r="1438" spans="1:11" s="208" customFormat="1" ht="18.75">
      <c r="A1438" s="198">
        <v>18</v>
      </c>
      <c r="B1438" s="179" t="s">
        <v>1288</v>
      </c>
      <c r="C1438" s="181"/>
      <c r="D1438" s="181"/>
      <c r="E1438" s="181"/>
      <c r="F1438" s="178"/>
      <c r="G1438" s="178"/>
      <c r="H1438" s="175"/>
      <c r="I1438" s="199"/>
      <c r="J1438" s="199"/>
      <c r="K1438" s="199"/>
    </row>
    <row r="1439" spans="1:11" ht="18.75">
      <c r="A1439" s="186">
        <v>1</v>
      </c>
      <c r="B1439" s="177" t="s">
        <v>1289</v>
      </c>
      <c r="C1439" s="180">
        <v>99.99</v>
      </c>
      <c r="D1439" s="180"/>
      <c r="E1439" s="181">
        <f>SUM(C1439:D1439)</f>
        <v>99.99</v>
      </c>
      <c r="F1439" s="174">
        <v>99.99</v>
      </c>
      <c r="G1439" s="174">
        <v>0</v>
      </c>
      <c r="H1439" s="175">
        <f t="shared" si="177"/>
        <v>99.99</v>
      </c>
      <c r="I1439" s="182">
        <v>109.99</v>
      </c>
      <c r="J1439" s="182"/>
      <c r="K1439" s="199">
        <f>SUM(I1439:J1439)</f>
        <v>109.99</v>
      </c>
    </row>
    <row r="1440" spans="1:11" ht="18.75">
      <c r="A1440" s="186"/>
      <c r="B1440" s="179" t="s">
        <v>148</v>
      </c>
      <c r="C1440" s="181">
        <f>SUM(C1439)</f>
        <v>99.99</v>
      </c>
      <c r="D1440" s="180"/>
      <c r="E1440" s="181">
        <f>SUM(C1440:D1440)</f>
        <v>99.99</v>
      </c>
      <c r="F1440" s="178">
        <v>99.99</v>
      </c>
      <c r="G1440" s="178">
        <v>0</v>
      </c>
      <c r="H1440" s="175">
        <f t="shared" si="177"/>
        <v>99.99</v>
      </c>
      <c r="I1440" s="199">
        <f>SUM(I1439)</f>
        <v>109.99</v>
      </c>
      <c r="J1440" s="182"/>
      <c r="K1440" s="199">
        <f>SUM(I1440:J1440)</f>
        <v>109.99</v>
      </c>
    </row>
    <row r="1441" spans="1:11" s="208" customFormat="1" ht="18.75">
      <c r="A1441" s="198">
        <v>19</v>
      </c>
      <c r="B1441" s="179" t="s">
        <v>1290</v>
      </c>
      <c r="C1441" s="181"/>
      <c r="D1441" s="181"/>
      <c r="E1441" s="181"/>
      <c r="F1441" s="178"/>
      <c r="G1441" s="178"/>
      <c r="H1441" s="175"/>
      <c r="I1441" s="199"/>
      <c r="J1441" s="199"/>
      <c r="K1441" s="199"/>
    </row>
    <row r="1442" spans="1:11" ht="18.75">
      <c r="A1442" s="186">
        <v>1</v>
      </c>
      <c r="B1442" s="177" t="s">
        <v>1291</v>
      </c>
      <c r="C1442" s="180"/>
      <c r="D1442" s="180"/>
      <c r="E1442" s="180"/>
      <c r="F1442" s="174">
        <v>899.99</v>
      </c>
      <c r="G1442" s="174">
        <v>0</v>
      </c>
      <c r="H1442" s="175">
        <f t="shared" si="177"/>
        <v>899.99</v>
      </c>
      <c r="I1442" s="182">
        <v>699.99</v>
      </c>
      <c r="J1442" s="182"/>
      <c r="K1442" s="199">
        <f>SUM(I1442:J1442)</f>
        <v>699.99</v>
      </c>
    </row>
    <row r="1443" spans="1:11" ht="18.75">
      <c r="A1443" s="186">
        <v>2</v>
      </c>
      <c r="B1443" s="206" t="s">
        <v>1292</v>
      </c>
      <c r="C1443" s="180">
        <v>899.99</v>
      </c>
      <c r="D1443" s="180"/>
      <c r="E1443" s="181">
        <f>SUM(C1443:D1443)</f>
        <v>899.99</v>
      </c>
      <c r="F1443" s="174">
        <v>25000</v>
      </c>
      <c r="G1443" s="174">
        <v>0</v>
      </c>
      <c r="H1443" s="175">
        <f t="shared" si="177"/>
        <v>25000</v>
      </c>
      <c r="I1443" s="182"/>
      <c r="J1443" s="182"/>
      <c r="K1443" s="199"/>
    </row>
    <row r="1444" spans="1:11" ht="18.75">
      <c r="A1444" s="186"/>
      <c r="B1444" s="179" t="s">
        <v>149</v>
      </c>
      <c r="C1444" s="181">
        <f>SUM(C1443)</f>
        <v>899.99</v>
      </c>
      <c r="D1444" s="180"/>
      <c r="E1444" s="181">
        <f>SUM(C1444:D1444)</f>
        <v>899.99</v>
      </c>
      <c r="F1444" s="178">
        <v>25899.99</v>
      </c>
      <c r="G1444" s="178">
        <v>0</v>
      </c>
      <c r="H1444" s="175">
        <f t="shared" si="177"/>
        <v>25899.99</v>
      </c>
      <c r="I1444" s="199">
        <f>SUM(I1442:I1443)</f>
        <v>699.99</v>
      </c>
      <c r="J1444" s="182"/>
      <c r="K1444" s="199">
        <f>SUM(I1444:J1444)</f>
        <v>699.99</v>
      </c>
    </row>
    <row r="1445" spans="1:11" ht="18.75">
      <c r="A1445" s="198">
        <v>20</v>
      </c>
      <c r="B1445" s="179" t="s">
        <v>1634</v>
      </c>
      <c r="C1445" s="181"/>
      <c r="D1445" s="180"/>
      <c r="E1445" s="181"/>
      <c r="F1445" s="178"/>
      <c r="G1445" s="178"/>
      <c r="H1445" s="175"/>
      <c r="I1445" s="182"/>
      <c r="J1445" s="182"/>
      <c r="K1445" s="199"/>
    </row>
    <row r="1446" spans="1:11" ht="18.75">
      <c r="A1446" s="186">
        <v>1</v>
      </c>
      <c r="B1446" s="177" t="s">
        <v>1635</v>
      </c>
      <c r="C1446" s="181"/>
      <c r="D1446" s="180"/>
      <c r="E1446" s="181"/>
      <c r="F1446" s="178"/>
      <c r="G1446" s="178"/>
      <c r="H1446" s="175"/>
      <c r="I1446" s="182">
        <v>32000</v>
      </c>
      <c r="J1446" s="182"/>
      <c r="K1446" s="199">
        <f>SUM(I1446:J1446)</f>
        <v>32000</v>
      </c>
    </row>
    <row r="1447" spans="1:11" ht="18.75">
      <c r="A1447" s="186"/>
      <c r="B1447" s="179" t="s">
        <v>1636</v>
      </c>
      <c r="C1447" s="181"/>
      <c r="D1447" s="180"/>
      <c r="E1447" s="181"/>
      <c r="F1447" s="178"/>
      <c r="G1447" s="178"/>
      <c r="H1447" s="175"/>
      <c r="I1447" s="199">
        <f>SUM(I1446)</f>
        <v>32000</v>
      </c>
      <c r="J1447" s="182"/>
      <c r="K1447" s="199">
        <f>SUM(I1447:J1447)</f>
        <v>32000</v>
      </c>
    </row>
    <row r="1448" spans="1:11" s="208" customFormat="1" ht="18.75">
      <c r="A1448" s="198">
        <v>21</v>
      </c>
      <c r="B1448" s="179" t="s">
        <v>1293</v>
      </c>
      <c r="C1448" s="181"/>
      <c r="D1448" s="181"/>
      <c r="E1448" s="181"/>
      <c r="F1448" s="178"/>
      <c r="G1448" s="178"/>
      <c r="H1448" s="175"/>
      <c r="I1448" s="199"/>
      <c r="J1448" s="199"/>
      <c r="K1448" s="199"/>
    </row>
    <row r="1449" spans="1:11" ht="18.75">
      <c r="A1449" s="186">
        <v>1</v>
      </c>
      <c r="B1449" s="177" t="s">
        <v>1294</v>
      </c>
      <c r="C1449" s="180" t="s">
        <v>228</v>
      </c>
      <c r="D1449" s="180">
        <v>0.03</v>
      </c>
      <c r="E1449" s="181">
        <f t="shared" ref="E1449:E1456" si="180">SUM(C1449:D1449)</f>
        <v>0.03</v>
      </c>
      <c r="F1449" s="180"/>
      <c r="G1449" s="180"/>
      <c r="H1449" s="207"/>
      <c r="I1449" s="182">
        <v>0</v>
      </c>
      <c r="J1449" s="182">
        <v>0.03</v>
      </c>
      <c r="K1449" s="199">
        <f t="shared" ref="K1449:K1456" si="181">SUM(I1449:J1449)</f>
        <v>0.03</v>
      </c>
    </row>
    <row r="1450" spans="1:11" ht="18.75">
      <c r="A1450" s="186">
        <v>2</v>
      </c>
      <c r="B1450" s="177" t="s">
        <v>1295</v>
      </c>
      <c r="C1450" s="180">
        <v>0.03</v>
      </c>
      <c r="D1450" s="180"/>
      <c r="E1450" s="181">
        <f t="shared" si="180"/>
        <v>0.03</v>
      </c>
      <c r="F1450" s="174">
        <v>0</v>
      </c>
      <c r="G1450" s="174">
        <v>0.03</v>
      </c>
      <c r="H1450" s="175">
        <f t="shared" ref="H1450:H1490" si="182">SUM(F1450:G1450)</f>
        <v>0.03</v>
      </c>
      <c r="I1450" s="182">
        <v>0.03</v>
      </c>
      <c r="J1450" s="182"/>
      <c r="K1450" s="199">
        <f t="shared" si="181"/>
        <v>0.03</v>
      </c>
    </row>
    <row r="1451" spans="1:11" s="208" customFormat="1" ht="18.75">
      <c r="A1451" s="186">
        <v>3</v>
      </c>
      <c r="B1451" s="177" t="s">
        <v>1296</v>
      </c>
      <c r="C1451" s="180">
        <v>61619.48</v>
      </c>
      <c r="D1451" s="180"/>
      <c r="E1451" s="181">
        <f t="shared" si="180"/>
        <v>61619.48</v>
      </c>
      <c r="F1451" s="174">
        <v>101545</v>
      </c>
      <c r="G1451" s="174">
        <v>0</v>
      </c>
      <c r="H1451" s="175">
        <f t="shared" si="182"/>
        <v>101545</v>
      </c>
      <c r="I1451" s="182">
        <v>73833</v>
      </c>
      <c r="J1451" s="182"/>
      <c r="K1451" s="199">
        <f t="shared" si="181"/>
        <v>73833</v>
      </c>
    </row>
    <row r="1452" spans="1:11" ht="18.75">
      <c r="A1452" s="186">
        <v>4</v>
      </c>
      <c r="B1452" s="177" t="s">
        <v>1297</v>
      </c>
      <c r="C1452" s="180">
        <v>1500</v>
      </c>
      <c r="D1452" s="180"/>
      <c r="E1452" s="181">
        <f t="shared" si="180"/>
        <v>1500</v>
      </c>
      <c r="F1452" s="174">
        <v>1650</v>
      </c>
      <c r="G1452" s="174">
        <v>0</v>
      </c>
      <c r="H1452" s="175">
        <f t="shared" si="182"/>
        <v>1650</v>
      </c>
      <c r="I1452" s="182">
        <v>5000</v>
      </c>
      <c r="J1452" s="182"/>
      <c r="K1452" s="199">
        <f t="shared" si="181"/>
        <v>5000</v>
      </c>
    </row>
    <row r="1453" spans="1:11" ht="18.75">
      <c r="A1453" s="186">
        <v>5</v>
      </c>
      <c r="B1453" s="177" t="s">
        <v>1298</v>
      </c>
      <c r="C1453" s="180">
        <v>0.01</v>
      </c>
      <c r="D1453" s="180"/>
      <c r="E1453" s="181">
        <f t="shared" si="180"/>
        <v>0.01</v>
      </c>
      <c r="F1453" s="174">
        <v>0</v>
      </c>
      <c r="G1453" s="174">
        <v>343.99</v>
      </c>
      <c r="H1453" s="175">
        <f t="shared" si="182"/>
        <v>343.99</v>
      </c>
      <c r="I1453" s="182">
        <v>0</v>
      </c>
      <c r="J1453" s="182">
        <v>238.98</v>
      </c>
      <c r="K1453" s="199">
        <f t="shared" si="181"/>
        <v>238.98</v>
      </c>
    </row>
    <row r="1454" spans="1:11" s="208" customFormat="1" ht="18.75">
      <c r="A1454" s="186">
        <v>6</v>
      </c>
      <c r="B1454" s="177" t="s">
        <v>1299</v>
      </c>
      <c r="C1454" s="180"/>
      <c r="D1454" s="180">
        <v>113.42</v>
      </c>
      <c r="E1454" s="181">
        <f t="shared" si="180"/>
        <v>113.42</v>
      </c>
      <c r="F1454" s="174">
        <v>150</v>
      </c>
      <c r="G1454" s="174">
        <v>88.76</v>
      </c>
      <c r="H1454" s="175">
        <f t="shared" si="182"/>
        <v>238.76</v>
      </c>
      <c r="I1454" s="182">
        <v>200</v>
      </c>
      <c r="J1454" s="182">
        <v>0.01</v>
      </c>
      <c r="K1454" s="199">
        <f t="shared" si="181"/>
        <v>200.01</v>
      </c>
    </row>
    <row r="1455" spans="1:11" ht="18.75">
      <c r="A1455" s="186">
        <v>7</v>
      </c>
      <c r="B1455" s="177" t="s">
        <v>1300</v>
      </c>
      <c r="C1455" s="180">
        <v>266.68</v>
      </c>
      <c r="D1455" s="180">
        <v>0.01</v>
      </c>
      <c r="E1455" s="181">
        <f t="shared" si="180"/>
        <v>266.69</v>
      </c>
      <c r="F1455" s="174">
        <v>162</v>
      </c>
      <c r="G1455" s="174">
        <v>0</v>
      </c>
      <c r="H1455" s="175">
        <f t="shared" si="182"/>
        <v>162</v>
      </c>
      <c r="I1455" s="182">
        <v>72.010000000000005</v>
      </c>
      <c r="J1455" s="182"/>
      <c r="K1455" s="199">
        <f t="shared" si="181"/>
        <v>72.010000000000005</v>
      </c>
    </row>
    <row r="1456" spans="1:11" ht="18.75">
      <c r="A1456" s="186">
        <v>8</v>
      </c>
      <c r="B1456" s="177" t="s">
        <v>1301</v>
      </c>
      <c r="C1456" s="180">
        <v>162</v>
      </c>
      <c r="D1456" s="180"/>
      <c r="E1456" s="181">
        <f t="shared" si="180"/>
        <v>162</v>
      </c>
      <c r="F1456" s="174">
        <v>880</v>
      </c>
      <c r="G1456" s="174">
        <v>1320</v>
      </c>
      <c r="H1456" s="175">
        <f t="shared" si="182"/>
        <v>2200</v>
      </c>
      <c r="I1456" s="182">
        <v>0.03</v>
      </c>
      <c r="J1456" s="182">
        <v>0.03</v>
      </c>
      <c r="K1456" s="199">
        <f t="shared" si="181"/>
        <v>0.06</v>
      </c>
    </row>
    <row r="1457" spans="1:11" ht="18.75">
      <c r="A1457" s="186">
        <v>9</v>
      </c>
      <c r="B1457" s="177" t="s">
        <v>1302</v>
      </c>
      <c r="C1457" s="180">
        <v>0.03</v>
      </c>
      <c r="D1457" s="180">
        <v>0.03</v>
      </c>
      <c r="E1457" s="181">
        <f>SUM(C1457:D1457)</f>
        <v>0.06</v>
      </c>
      <c r="F1457" s="174"/>
      <c r="G1457" s="174"/>
      <c r="H1457" s="175"/>
      <c r="I1457" s="198"/>
      <c r="J1457" s="198"/>
      <c r="K1457" s="199"/>
    </row>
    <row r="1458" spans="1:11" ht="18.75">
      <c r="A1458" s="186"/>
      <c r="B1458" s="179" t="s">
        <v>150</v>
      </c>
      <c r="C1458" s="181">
        <f>SUM(C1449:C1457)</f>
        <v>63548.23</v>
      </c>
      <c r="D1458" s="181">
        <f>SUM(D1449:D1457)</f>
        <v>113.49000000000001</v>
      </c>
      <c r="E1458" s="181">
        <f>SUM(C1458:D1458)</f>
        <v>63661.72</v>
      </c>
      <c r="F1458" s="178">
        <v>104387.03</v>
      </c>
      <c r="G1458" s="178">
        <v>1752.78</v>
      </c>
      <c r="H1458" s="175">
        <f>SUM(F1458:G1458)</f>
        <v>106139.81</v>
      </c>
      <c r="I1458" s="199">
        <f>SUM(I1449:I1457)</f>
        <v>79105.069999999992</v>
      </c>
      <c r="J1458" s="199">
        <f t="shared" ref="J1458:K1458" si="183">SUM(J1449:J1457)</f>
        <v>239.04999999999998</v>
      </c>
      <c r="K1458" s="199">
        <f t="shared" si="183"/>
        <v>79344.119999999981</v>
      </c>
    </row>
    <row r="1459" spans="1:11" s="208" customFormat="1" ht="18.75">
      <c r="A1459" s="198">
        <v>22</v>
      </c>
      <c r="B1459" s="179" t="s">
        <v>1303</v>
      </c>
      <c r="C1459" s="181"/>
      <c r="D1459" s="181"/>
      <c r="E1459" s="181"/>
      <c r="F1459" s="178"/>
      <c r="G1459" s="178"/>
      <c r="H1459" s="175"/>
      <c r="I1459" s="199"/>
      <c r="J1459" s="199"/>
      <c r="K1459" s="199"/>
    </row>
    <row r="1460" spans="1:11" ht="18.75">
      <c r="A1460" s="186">
        <v>1</v>
      </c>
      <c r="B1460" s="177" t="s">
        <v>2165</v>
      </c>
      <c r="C1460" s="180"/>
      <c r="D1460" s="180"/>
      <c r="E1460" s="180"/>
      <c r="F1460" s="174">
        <v>0.01</v>
      </c>
      <c r="G1460" s="174">
        <v>0</v>
      </c>
      <c r="H1460" s="175">
        <f t="shared" si="182"/>
        <v>0.01</v>
      </c>
      <c r="I1460" s="182">
        <v>0.01</v>
      </c>
      <c r="J1460" s="182"/>
      <c r="K1460" s="199">
        <f>SUM(I1460:J1460)</f>
        <v>0.01</v>
      </c>
    </row>
    <row r="1461" spans="1:11" ht="18.75">
      <c r="A1461" s="186"/>
      <c r="B1461" s="179" t="s">
        <v>151</v>
      </c>
      <c r="C1461" s="181"/>
      <c r="D1461" s="181"/>
      <c r="E1461" s="181"/>
      <c r="F1461" s="178">
        <v>0.01</v>
      </c>
      <c r="G1461" s="178">
        <v>0</v>
      </c>
      <c r="H1461" s="175">
        <f t="shared" si="182"/>
        <v>0.01</v>
      </c>
      <c r="I1461" s="199">
        <f>SUM(I1460)</f>
        <v>0.01</v>
      </c>
      <c r="J1461" s="182"/>
      <c r="K1461" s="199">
        <f>SUM(I1461:J1461)</f>
        <v>0.01</v>
      </c>
    </row>
    <row r="1462" spans="1:11" s="208" customFormat="1" ht="18.75">
      <c r="A1462" s="198">
        <v>23</v>
      </c>
      <c r="B1462" s="179" t="s">
        <v>287</v>
      </c>
      <c r="C1462" s="181"/>
      <c r="D1462" s="181"/>
      <c r="E1462" s="181"/>
      <c r="F1462" s="178"/>
      <c r="G1462" s="178"/>
      <c r="H1462" s="175"/>
      <c r="I1462" s="199"/>
      <c r="J1462" s="199"/>
      <c r="K1462" s="199"/>
    </row>
    <row r="1463" spans="1:11" ht="18.75">
      <c r="A1463" s="186">
        <v>1</v>
      </c>
      <c r="B1463" s="177" t="s">
        <v>1305</v>
      </c>
      <c r="C1463" s="180">
        <v>6.48</v>
      </c>
      <c r="D1463" s="180"/>
      <c r="E1463" s="181">
        <f>SUM(C1463:D1463)</f>
        <v>6.48</v>
      </c>
      <c r="F1463" s="174">
        <v>6.24</v>
      </c>
      <c r="G1463" s="174">
        <v>0</v>
      </c>
      <c r="H1463" s="175">
        <f t="shared" si="182"/>
        <v>6.24</v>
      </c>
      <c r="I1463" s="182">
        <v>4.63</v>
      </c>
      <c r="J1463" s="182"/>
      <c r="K1463" s="199">
        <f>SUM(I1463:J1463)</f>
        <v>4.63</v>
      </c>
    </row>
    <row r="1464" spans="1:11" ht="18.75">
      <c r="A1464" s="186">
        <v>2</v>
      </c>
      <c r="B1464" s="177" t="s">
        <v>1306</v>
      </c>
      <c r="C1464" s="180">
        <v>10</v>
      </c>
      <c r="D1464" s="180">
        <v>10</v>
      </c>
      <c r="E1464" s="181">
        <f>SUM(C1464:D1464)</f>
        <v>20</v>
      </c>
      <c r="F1464" s="174">
        <v>10</v>
      </c>
      <c r="G1464" s="174">
        <v>10</v>
      </c>
      <c r="H1464" s="175">
        <f t="shared" si="182"/>
        <v>20</v>
      </c>
      <c r="I1464" s="182">
        <v>0.01</v>
      </c>
      <c r="J1464" s="182">
        <v>9</v>
      </c>
      <c r="K1464" s="199">
        <f>SUM(I1464:J1464)</f>
        <v>9.01</v>
      </c>
    </row>
    <row r="1465" spans="1:11" s="208" customFormat="1" ht="18.75">
      <c r="A1465" s="186">
        <v>3</v>
      </c>
      <c r="B1465" s="177" t="s">
        <v>1308</v>
      </c>
      <c r="C1465" s="180">
        <v>8.6300000000000008</v>
      </c>
      <c r="D1465" s="180"/>
      <c r="E1465" s="181">
        <f>SUM(C1465:D1465)</f>
        <v>8.6300000000000008</v>
      </c>
      <c r="F1465" s="174">
        <v>16.27</v>
      </c>
      <c r="G1465" s="174">
        <v>0</v>
      </c>
      <c r="H1465" s="175">
        <f t="shared" si="182"/>
        <v>16.27</v>
      </c>
      <c r="I1465" s="182">
        <v>0.01</v>
      </c>
      <c r="J1465" s="199"/>
      <c r="K1465" s="199">
        <f>SUM(I1465:J1465)</f>
        <v>0.01</v>
      </c>
    </row>
    <row r="1466" spans="1:11" ht="18.75">
      <c r="A1466" s="186">
        <v>4</v>
      </c>
      <c r="B1466" s="177" t="s">
        <v>1307</v>
      </c>
      <c r="C1466" s="180">
        <v>25.74</v>
      </c>
      <c r="D1466" s="180"/>
      <c r="E1466" s="181">
        <f>SUM(C1466:D1466)</f>
        <v>25.74</v>
      </c>
      <c r="F1466" s="174">
        <v>41</v>
      </c>
      <c r="G1466" s="174">
        <v>0</v>
      </c>
      <c r="H1466" s="175">
        <f t="shared" si="182"/>
        <v>41</v>
      </c>
      <c r="I1466" s="182">
        <v>35.119999999999997</v>
      </c>
      <c r="J1466" s="182"/>
      <c r="K1466" s="199">
        <f>SUM(I1466:J1466)</f>
        <v>35.119999999999997</v>
      </c>
    </row>
    <row r="1467" spans="1:11" ht="18.75">
      <c r="A1467" s="186"/>
      <c r="B1467" s="179" t="s">
        <v>152</v>
      </c>
      <c r="C1467" s="181">
        <f>SUM(C1463:C1466)</f>
        <v>50.849999999999994</v>
      </c>
      <c r="D1467" s="181">
        <f>SUM(D1463:D1466)</f>
        <v>10</v>
      </c>
      <c r="E1467" s="181">
        <f>SUM(C1467:D1467)</f>
        <v>60.849999999999994</v>
      </c>
      <c r="F1467" s="178">
        <v>73.510000000000005</v>
      </c>
      <c r="G1467" s="178">
        <v>10</v>
      </c>
      <c r="H1467" s="175">
        <f t="shared" si="182"/>
        <v>83.51</v>
      </c>
      <c r="I1467" s="199">
        <f>SUM(I1463:I1466)</f>
        <v>39.769999999999996</v>
      </c>
      <c r="J1467" s="199">
        <f>SUM(J1463:J1466)</f>
        <v>9</v>
      </c>
      <c r="K1467" s="199">
        <f>SUM(I1467:J1467)</f>
        <v>48.769999999999996</v>
      </c>
    </row>
    <row r="1468" spans="1:11" s="208" customFormat="1" ht="18.75">
      <c r="A1468" s="198">
        <v>24</v>
      </c>
      <c r="B1468" s="179" t="s">
        <v>289</v>
      </c>
      <c r="C1468" s="181"/>
      <c r="D1468" s="181"/>
      <c r="E1468" s="181"/>
      <c r="F1468" s="178"/>
      <c r="G1468" s="178"/>
      <c r="H1468" s="175"/>
      <c r="I1468" s="199"/>
      <c r="J1468" s="199"/>
      <c r="K1468" s="199"/>
    </row>
    <row r="1469" spans="1:11" s="208" customFormat="1" ht="18.75">
      <c r="A1469" s="186">
        <v>1</v>
      </c>
      <c r="B1469" s="177" t="s">
        <v>1309</v>
      </c>
      <c r="C1469" s="180"/>
      <c r="D1469" s="180"/>
      <c r="E1469" s="180"/>
      <c r="F1469" s="174">
        <v>21.52</v>
      </c>
      <c r="G1469" s="174">
        <v>0</v>
      </c>
      <c r="H1469" s="175">
        <f t="shared" si="182"/>
        <v>21.52</v>
      </c>
      <c r="I1469" s="182">
        <v>35.94</v>
      </c>
      <c r="J1469" s="199"/>
      <c r="K1469" s="199">
        <f t="shared" ref="K1469:K1478" si="184">SUM(I1469:J1469)</f>
        <v>35.94</v>
      </c>
    </row>
    <row r="1470" spans="1:11" ht="18.75">
      <c r="A1470" s="186">
        <v>2</v>
      </c>
      <c r="B1470" s="177" t="s">
        <v>1310</v>
      </c>
      <c r="C1470" s="180"/>
      <c r="D1470" s="180"/>
      <c r="E1470" s="180"/>
      <c r="F1470" s="174">
        <v>31.16</v>
      </c>
      <c r="G1470" s="174">
        <v>0</v>
      </c>
      <c r="H1470" s="175">
        <f t="shared" si="182"/>
        <v>31.16</v>
      </c>
      <c r="I1470" s="182">
        <v>30.85</v>
      </c>
      <c r="J1470" s="182"/>
      <c r="K1470" s="199">
        <f t="shared" si="184"/>
        <v>30.85</v>
      </c>
    </row>
    <row r="1471" spans="1:11" ht="18.75">
      <c r="A1471" s="186">
        <v>3</v>
      </c>
      <c r="B1471" s="177" t="s">
        <v>1311</v>
      </c>
      <c r="C1471" s="180">
        <v>2227.75</v>
      </c>
      <c r="D1471" s="180"/>
      <c r="E1471" s="181">
        <f t="shared" ref="E1471:E1478" si="185">SUM(C1471:D1471)</f>
        <v>2227.75</v>
      </c>
      <c r="F1471" s="174">
        <v>2227.75</v>
      </c>
      <c r="G1471" s="174">
        <v>0</v>
      </c>
      <c r="H1471" s="175">
        <f t="shared" si="182"/>
        <v>2227.75</v>
      </c>
      <c r="I1471" s="182">
        <v>6000</v>
      </c>
      <c r="J1471" s="182"/>
      <c r="K1471" s="199">
        <f t="shared" si="184"/>
        <v>6000</v>
      </c>
    </row>
    <row r="1472" spans="1:11" ht="18.75">
      <c r="A1472" s="186">
        <v>4</v>
      </c>
      <c r="B1472" s="177" t="s">
        <v>1312</v>
      </c>
      <c r="C1472" s="180">
        <v>35</v>
      </c>
      <c r="D1472" s="180"/>
      <c r="E1472" s="181">
        <f t="shared" si="185"/>
        <v>35</v>
      </c>
      <c r="F1472" s="174">
        <v>35</v>
      </c>
      <c r="G1472" s="174">
        <v>0</v>
      </c>
      <c r="H1472" s="175">
        <f t="shared" si="182"/>
        <v>35</v>
      </c>
      <c r="I1472" s="182">
        <v>30</v>
      </c>
      <c r="J1472" s="182"/>
      <c r="K1472" s="199">
        <f t="shared" si="184"/>
        <v>30</v>
      </c>
    </row>
    <row r="1473" spans="1:11" ht="18.75">
      <c r="A1473" s="186">
        <v>5</v>
      </c>
      <c r="B1473" s="177" t="s">
        <v>1313</v>
      </c>
      <c r="C1473" s="180">
        <v>62.1</v>
      </c>
      <c r="D1473" s="180">
        <v>494.98</v>
      </c>
      <c r="E1473" s="181">
        <f t="shared" si="185"/>
        <v>557.08000000000004</v>
      </c>
      <c r="F1473" s="174">
        <v>0.08</v>
      </c>
      <c r="G1473" s="174">
        <v>27.46</v>
      </c>
      <c r="H1473" s="175">
        <f t="shared" si="182"/>
        <v>27.54</v>
      </c>
      <c r="I1473" s="182">
        <v>0.08</v>
      </c>
      <c r="J1473" s="182">
        <v>24.67</v>
      </c>
      <c r="K1473" s="199">
        <f t="shared" si="184"/>
        <v>24.75</v>
      </c>
    </row>
    <row r="1474" spans="1:11" ht="18.75">
      <c r="A1474" s="186">
        <v>6</v>
      </c>
      <c r="B1474" s="177" t="s">
        <v>1314</v>
      </c>
      <c r="C1474" s="180">
        <v>82.89</v>
      </c>
      <c r="D1474" s="180"/>
      <c r="E1474" s="181">
        <f t="shared" si="185"/>
        <v>82.89</v>
      </c>
      <c r="F1474" s="174">
        <v>0.03</v>
      </c>
      <c r="G1474" s="174">
        <v>0</v>
      </c>
      <c r="H1474" s="175">
        <f t="shared" si="182"/>
        <v>0.03</v>
      </c>
      <c r="I1474" s="182">
        <v>0.03</v>
      </c>
      <c r="J1474" s="182"/>
      <c r="K1474" s="199">
        <f t="shared" si="184"/>
        <v>0.03</v>
      </c>
    </row>
    <row r="1475" spans="1:11" ht="18.75">
      <c r="A1475" s="186">
        <v>7</v>
      </c>
      <c r="B1475" s="177" t="s">
        <v>1315</v>
      </c>
      <c r="C1475" s="180">
        <v>500</v>
      </c>
      <c r="D1475" s="180"/>
      <c r="E1475" s="181">
        <f t="shared" si="185"/>
        <v>500</v>
      </c>
      <c r="F1475" s="174">
        <v>1000</v>
      </c>
      <c r="G1475" s="174">
        <v>0</v>
      </c>
      <c r="H1475" s="175">
        <f t="shared" si="182"/>
        <v>1000</v>
      </c>
      <c r="I1475" s="182">
        <v>500</v>
      </c>
      <c r="J1475" s="182"/>
      <c r="K1475" s="199">
        <f t="shared" si="184"/>
        <v>500</v>
      </c>
    </row>
    <row r="1476" spans="1:11" ht="18.75">
      <c r="A1476" s="186">
        <v>8</v>
      </c>
      <c r="B1476" s="177" t="s">
        <v>1316</v>
      </c>
      <c r="C1476" s="180">
        <v>0.03</v>
      </c>
      <c r="D1476" s="180"/>
      <c r="E1476" s="181">
        <f t="shared" si="185"/>
        <v>0.03</v>
      </c>
      <c r="F1476" s="174">
        <v>0.03</v>
      </c>
      <c r="G1476" s="174">
        <v>0</v>
      </c>
      <c r="H1476" s="175">
        <f t="shared" si="182"/>
        <v>0.03</v>
      </c>
      <c r="I1476" s="182">
        <v>40000</v>
      </c>
      <c r="J1476" s="182"/>
      <c r="K1476" s="199">
        <f t="shared" si="184"/>
        <v>40000</v>
      </c>
    </row>
    <row r="1477" spans="1:11" ht="18.75">
      <c r="A1477" s="186">
        <v>9</v>
      </c>
      <c r="B1477" s="177" t="s">
        <v>1317</v>
      </c>
      <c r="C1477" s="180">
        <v>54000</v>
      </c>
      <c r="D1477" s="180"/>
      <c r="E1477" s="181">
        <f t="shared" si="185"/>
        <v>54000</v>
      </c>
      <c r="F1477" s="174">
        <v>37300</v>
      </c>
      <c r="G1477" s="174">
        <v>0</v>
      </c>
      <c r="H1477" s="175">
        <f t="shared" si="182"/>
        <v>37300</v>
      </c>
      <c r="I1477" s="182">
        <v>74841</v>
      </c>
      <c r="J1477" s="182"/>
      <c r="K1477" s="199">
        <f t="shared" si="184"/>
        <v>74841</v>
      </c>
    </row>
    <row r="1478" spans="1:11" ht="18.75">
      <c r="A1478" s="186"/>
      <c r="B1478" s="179" t="s">
        <v>14</v>
      </c>
      <c r="C1478" s="181">
        <f>SUM(C1471:C1477)</f>
        <v>56907.77</v>
      </c>
      <c r="D1478" s="181">
        <f>SUM(D1471:D1477)</f>
        <v>494.98</v>
      </c>
      <c r="E1478" s="181">
        <f t="shared" si="185"/>
        <v>57402.75</v>
      </c>
      <c r="F1478" s="178">
        <v>40615.57</v>
      </c>
      <c r="G1478" s="178">
        <v>27.46</v>
      </c>
      <c r="H1478" s="175">
        <f t="shared" si="182"/>
        <v>40643.03</v>
      </c>
      <c r="I1478" s="199">
        <f>SUM(I1469:I1477)</f>
        <v>121437.9</v>
      </c>
      <c r="J1478" s="199">
        <f>SUM(J1469:J1477)</f>
        <v>24.67</v>
      </c>
      <c r="K1478" s="199">
        <f t="shared" si="184"/>
        <v>121462.56999999999</v>
      </c>
    </row>
    <row r="1479" spans="1:11" s="208" customFormat="1" ht="18.75">
      <c r="A1479" s="198">
        <v>25</v>
      </c>
      <c r="B1479" s="179" t="s">
        <v>623</v>
      </c>
      <c r="C1479" s="181"/>
      <c r="D1479" s="181"/>
      <c r="E1479" s="181"/>
      <c r="F1479" s="178"/>
      <c r="G1479" s="178"/>
      <c r="H1479" s="175"/>
      <c r="I1479" s="199"/>
      <c r="J1479" s="199"/>
      <c r="K1479" s="199"/>
    </row>
    <row r="1480" spans="1:11" ht="18.75">
      <c r="A1480" s="186">
        <v>1</v>
      </c>
      <c r="B1480" s="177" t="s">
        <v>1318</v>
      </c>
      <c r="C1480" s="180">
        <v>5717</v>
      </c>
      <c r="D1480" s="180"/>
      <c r="E1480" s="181">
        <f>SUM(C1480:D1480)</f>
        <v>5717</v>
      </c>
      <c r="F1480" s="174">
        <v>6800</v>
      </c>
      <c r="G1480" s="174">
        <v>0</v>
      </c>
      <c r="H1480" s="175">
        <f t="shared" si="182"/>
        <v>6800</v>
      </c>
      <c r="I1480" s="182">
        <v>8300</v>
      </c>
      <c r="J1480" s="182"/>
      <c r="K1480" s="199">
        <f>SUM(I1480:J1480)</f>
        <v>8300</v>
      </c>
    </row>
    <row r="1481" spans="1:11" ht="18.75">
      <c r="A1481" s="186">
        <v>2</v>
      </c>
      <c r="B1481" s="177" t="s">
        <v>1319</v>
      </c>
      <c r="C1481" s="180">
        <v>20</v>
      </c>
      <c r="D1481" s="180"/>
      <c r="E1481" s="181">
        <f>SUM(C1481:D1481)</f>
        <v>20</v>
      </c>
      <c r="F1481" s="174">
        <v>20</v>
      </c>
      <c r="G1481" s="174">
        <v>0</v>
      </c>
      <c r="H1481" s="175">
        <f t="shared" si="182"/>
        <v>20</v>
      </c>
      <c r="I1481" s="182">
        <v>40</v>
      </c>
      <c r="J1481" s="182"/>
      <c r="K1481" s="199">
        <f>SUM(I1481:J1481)</f>
        <v>40</v>
      </c>
    </row>
    <row r="1482" spans="1:11" s="208" customFormat="1" ht="18.75">
      <c r="A1482" s="186">
        <v>3</v>
      </c>
      <c r="B1482" s="177" t="s">
        <v>1320</v>
      </c>
      <c r="C1482" s="181"/>
      <c r="D1482" s="181"/>
      <c r="E1482" s="181"/>
      <c r="F1482" s="174">
        <v>0.02</v>
      </c>
      <c r="G1482" s="174">
        <v>0</v>
      </c>
      <c r="H1482" s="175">
        <f t="shared" si="182"/>
        <v>0.02</v>
      </c>
      <c r="I1482" s="182">
        <v>0.02</v>
      </c>
      <c r="J1482" s="199"/>
      <c r="K1482" s="199">
        <f>SUM(I1482:J1482)</f>
        <v>0.02</v>
      </c>
    </row>
    <row r="1483" spans="1:11" ht="18.75">
      <c r="A1483" s="186"/>
      <c r="B1483" s="179" t="s">
        <v>15</v>
      </c>
      <c r="C1483" s="181">
        <f>SUM(C1480:C1482)</f>
        <v>5737</v>
      </c>
      <c r="D1483" s="181">
        <f>SUM(D1480:D1482)</f>
        <v>0</v>
      </c>
      <c r="E1483" s="181">
        <f>SUM(E1480:E1482)</f>
        <v>5737</v>
      </c>
      <c r="F1483" s="178">
        <v>6820.02</v>
      </c>
      <c r="G1483" s="178">
        <v>0</v>
      </c>
      <c r="H1483" s="175">
        <f t="shared" si="182"/>
        <v>6820.02</v>
      </c>
      <c r="I1483" s="199">
        <f>SUM(I1480:I1482)</f>
        <v>8340.02</v>
      </c>
      <c r="J1483" s="182"/>
      <c r="K1483" s="199">
        <f>SUM(I1483:J1483)</f>
        <v>8340.02</v>
      </c>
    </row>
    <row r="1484" spans="1:11" s="208" customFormat="1" ht="18.75">
      <c r="A1484" s="198">
        <v>26</v>
      </c>
      <c r="B1484" s="179" t="s">
        <v>1321</v>
      </c>
      <c r="C1484" s="181"/>
      <c r="D1484" s="181"/>
      <c r="E1484" s="181"/>
      <c r="F1484" s="178"/>
      <c r="G1484" s="178"/>
      <c r="H1484" s="175"/>
      <c r="I1484" s="199"/>
      <c r="J1484" s="199"/>
      <c r="K1484" s="199"/>
    </row>
    <row r="1485" spans="1:11" ht="18.75">
      <c r="A1485" s="186">
        <v>1</v>
      </c>
      <c r="B1485" s="177" t="s">
        <v>1322</v>
      </c>
      <c r="C1485" s="180">
        <v>2000</v>
      </c>
      <c r="D1485" s="180"/>
      <c r="E1485" s="181">
        <f>SUM(C1485:D1485)</f>
        <v>2000</v>
      </c>
      <c r="F1485" s="174">
        <v>2003</v>
      </c>
      <c r="G1485" s="174">
        <v>0</v>
      </c>
      <c r="H1485" s="175">
        <f t="shared" si="182"/>
        <v>2003</v>
      </c>
      <c r="I1485" s="182">
        <v>2000.03</v>
      </c>
      <c r="J1485" s="182"/>
      <c r="K1485" s="199">
        <f>SUM(I1485:J1485)</f>
        <v>2000.03</v>
      </c>
    </row>
    <row r="1486" spans="1:11" ht="18.75">
      <c r="A1486" s="186"/>
      <c r="B1486" s="179" t="s">
        <v>153</v>
      </c>
      <c r="C1486" s="181">
        <f>SUM(C1485)</f>
        <v>2000</v>
      </c>
      <c r="D1486" s="181">
        <f>SUM(D1485)</f>
        <v>0</v>
      </c>
      <c r="E1486" s="181">
        <f>SUM(E1485)</f>
        <v>2000</v>
      </c>
      <c r="F1486" s="178">
        <v>2003</v>
      </c>
      <c r="G1486" s="178">
        <v>0</v>
      </c>
      <c r="H1486" s="175">
        <f t="shared" si="182"/>
        <v>2003</v>
      </c>
      <c r="I1486" s="199">
        <f>SUM(I1485)</f>
        <v>2000.03</v>
      </c>
      <c r="J1486" s="182"/>
      <c r="K1486" s="199">
        <f>SUM(I1486:J1486)</f>
        <v>2000.03</v>
      </c>
    </row>
    <row r="1487" spans="1:11" s="208" customFormat="1" ht="18.75">
      <c r="A1487" s="198">
        <v>27</v>
      </c>
      <c r="B1487" s="179" t="s">
        <v>301</v>
      </c>
      <c r="C1487" s="181"/>
      <c r="D1487" s="181"/>
      <c r="E1487" s="181"/>
      <c r="F1487" s="178"/>
      <c r="G1487" s="178"/>
      <c r="H1487" s="175"/>
      <c r="I1487" s="199"/>
      <c r="J1487" s="199"/>
      <c r="K1487" s="199"/>
    </row>
    <row r="1488" spans="1:11" s="208" customFormat="1" ht="18.75">
      <c r="A1488" s="186">
        <v>1</v>
      </c>
      <c r="B1488" s="177" t="s">
        <v>1637</v>
      </c>
      <c r="C1488" s="181"/>
      <c r="D1488" s="181"/>
      <c r="E1488" s="181"/>
      <c r="F1488" s="178"/>
      <c r="G1488" s="178"/>
      <c r="H1488" s="175"/>
      <c r="I1488" s="182">
        <v>5000</v>
      </c>
      <c r="J1488" s="199"/>
      <c r="K1488" s="199">
        <f>SUM(I1488:J1488)</f>
        <v>5000</v>
      </c>
    </row>
    <row r="1489" spans="1:11" s="208" customFormat="1" ht="18.75">
      <c r="A1489" s="186">
        <v>2</v>
      </c>
      <c r="B1489" s="177" t="s">
        <v>1323</v>
      </c>
      <c r="C1489" s="180">
        <v>72.12</v>
      </c>
      <c r="D1489" s="180"/>
      <c r="E1489" s="181">
        <f>SUM(C1489:D1489)</f>
        <v>72.12</v>
      </c>
      <c r="F1489" s="174">
        <v>66.33</v>
      </c>
      <c r="G1489" s="174">
        <v>0</v>
      </c>
      <c r="H1489" s="175">
        <f t="shared" si="182"/>
        <v>66.33</v>
      </c>
      <c r="I1489" s="182">
        <v>48.13</v>
      </c>
      <c r="J1489" s="199"/>
      <c r="K1489" s="199">
        <f>SUM(I1489:J1489)</f>
        <v>48.13</v>
      </c>
    </row>
    <row r="1490" spans="1:11" ht="18.75">
      <c r="A1490" s="186"/>
      <c r="B1490" s="177" t="s">
        <v>16</v>
      </c>
      <c r="C1490" s="181">
        <f>SUM(C1489)</f>
        <v>72.12</v>
      </c>
      <c r="D1490" s="180"/>
      <c r="E1490" s="181">
        <f>SUM(C1490:D1490)</f>
        <v>72.12</v>
      </c>
      <c r="F1490" s="174">
        <v>66.33</v>
      </c>
      <c r="G1490" s="174">
        <v>0</v>
      </c>
      <c r="H1490" s="175">
        <f t="shared" si="182"/>
        <v>66.33</v>
      </c>
      <c r="I1490" s="199">
        <f>SUM(I1488:I1489)</f>
        <v>5048.13</v>
      </c>
      <c r="J1490" s="182"/>
      <c r="K1490" s="199">
        <f>SUM(I1490:J1490)</f>
        <v>5048.13</v>
      </c>
    </row>
    <row r="1491" spans="1:11" s="239" customFormat="1" ht="56.25">
      <c r="A1491" s="234"/>
      <c r="B1491" s="230" t="s">
        <v>1638</v>
      </c>
      <c r="C1491" s="237">
        <f t="shared" ref="C1491:H1491" si="186">C1490+C1486+C1483+C1478+C1467+C1458+C1444+C1440+C1437+C1434+C1430+C1427+C1413+C1410+C1407+C1404+C1401+C1398+C1394+C1382+C1379+C1376+C1372+C1368</f>
        <v>167432.4</v>
      </c>
      <c r="D1491" s="237">
        <f t="shared" si="186"/>
        <v>8920.3499999999985</v>
      </c>
      <c r="E1491" s="237">
        <f t="shared" si="186"/>
        <v>176352.75</v>
      </c>
      <c r="F1491" s="237">
        <f t="shared" si="186"/>
        <v>295648.71000000008</v>
      </c>
      <c r="G1491" s="237">
        <f t="shared" si="186"/>
        <v>16747.11</v>
      </c>
      <c r="H1491" s="238">
        <f t="shared" si="186"/>
        <v>312395.82000000007</v>
      </c>
      <c r="I1491" s="238">
        <f>I1490+I1486+I1483+I1478+I1467+I1458+I1444+I1440+I1437+I1434+I1430+I1427+I1413+I1410+I1407+I1404+I1401+I1398+I1394+I1382+I1379+I1376+I1372+I1368+I1461+I1447+I1416</f>
        <v>335486.2</v>
      </c>
      <c r="J1491" s="238">
        <f t="shared" ref="J1491:K1491" si="187">J1490+J1486+J1483+J1478+J1467+J1458+J1444+J1440+J1437+J1434+J1430+J1427+J1413+J1410+J1407+J1404+J1401+J1398+J1394+J1382+J1379+J1376+J1372+J1368+J1461+J1447+J1416</f>
        <v>31634.800000000003</v>
      </c>
      <c r="K1491" s="238">
        <f t="shared" si="187"/>
        <v>367121</v>
      </c>
    </row>
    <row r="1492" spans="1:11" ht="18.75">
      <c r="A1492" s="186"/>
      <c r="B1492" s="240"/>
      <c r="C1492" s="180"/>
      <c r="D1492" s="180"/>
      <c r="E1492" s="180"/>
      <c r="F1492" s="180"/>
      <c r="G1492" s="180"/>
      <c r="H1492" s="207"/>
      <c r="I1492" s="182"/>
      <c r="J1492" s="182"/>
      <c r="K1492" s="199"/>
    </row>
    <row r="1493" spans="1:11" s="241" customFormat="1" ht="37.5">
      <c r="A1493" s="229">
        <v>9</v>
      </c>
      <c r="B1493" s="230" t="s">
        <v>1324</v>
      </c>
      <c r="C1493" s="231"/>
      <c r="D1493" s="231"/>
      <c r="E1493" s="231"/>
      <c r="F1493" s="183"/>
      <c r="G1493" s="183"/>
      <c r="H1493" s="184"/>
      <c r="I1493" s="232"/>
      <c r="J1493" s="232"/>
      <c r="K1493" s="232"/>
    </row>
    <row r="1494" spans="1:11" s="208" customFormat="1" ht="18.75">
      <c r="A1494" s="198">
        <v>1</v>
      </c>
      <c r="B1494" s="179" t="s">
        <v>1325</v>
      </c>
      <c r="C1494" s="181"/>
      <c r="D1494" s="181"/>
      <c r="E1494" s="181"/>
      <c r="F1494" s="178"/>
      <c r="G1494" s="178"/>
      <c r="H1494" s="175"/>
      <c r="I1494" s="199"/>
      <c r="J1494" s="199"/>
      <c r="K1494" s="199"/>
    </row>
    <row r="1495" spans="1:11" ht="18.75">
      <c r="A1495" s="186">
        <v>1</v>
      </c>
      <c r="B1495" s="177" t="s">
        <v>1326</v>
      </c>
      <c r="C1495" s="180"/>
      <c r="D1495" s="180"/>
      <c r="E1495" s="180"/>
      <c r="F1495" s="174">
        <v>0.01</v>
      </c>
      <c r="G1495" s="174">
        <v>0</v>
      </c>
      <c r="H1495" s="175">
        <f t="shared" ref="H1495:H1514" si="188">SUM(F1495:G1495)</f>
        <v>0.01</v>
      </c>
      <c r="I1495" s="182">
        <v>0.01</v>
      </c>
      <c r="J1495" s="182"/>
      <c r="K1495" s="199">
        <f>SUM(I1495:J1495)</f>
        <v>0.01</v>
      </c>
    </row>
    <row r="1496" spans="1:11" ht="18.75">
      <c r="A1496" s="186"/>
      <c r="B1496" s="179" t="s">
        <v>4</v>
      </c>
      <c r="C1496" s="181"/>
      <c r="D1496" s="181"/>
      <c r="E1496" s="181"/>
      <c r="F1496" s="178">
        <v>0.01</v>
      </c>
      <c r="G1496" s="178">
        <v>0</v>
      </c>
      <c r="H1496" s="175">
        <f t="shared" si="188"/>
        <v>0.01</v>
      </c>
      <c r="I1496" s="182">
        <f>SUM(I1495)</f>
        <v>0.01</v>
      </c>
      <c r="J1496" s="182"/>
      <c r="K1496" s="199">
        <f>SUM(I1496:J1496)</f>
        <v>0.01</v>
      </c>
    </row>
    <row r="1497" spans="1:11" s="208" customFormat="1" ht="18.75">
      <c r="A1497" s="198">
        <v>2</v>
      </c>
      <c r="B1497" s="179" t="s">
        <v>261</v>
      </c>
      <c r="C1497" s="181"/>
      <c r="D1497" s="181"/>
      <c r="E1497" s="181"/>
      <c r="F1497" s="178"/>
      <c r="G1497" s="178"/>
      <c r="H1497" s="175"/>
      <c r="I1497" s="199"/>
      <c r="J1497" s="199"/>
      <c r="K1497" s="199"/>
    </row>
    <row r="1498" spans="1:11" s="208" customFormat="1" ht="18.75">
      <c r="A1498" s="186">
        <v>1</v>
      </c>
      <c r="B1498" s="177" t="s">
        <v>1640</v>
      </c>
      <c r="C1498" s="181"/>
      <c r="D1498" s="181"/>
      <c r="E1498" s="181"/>
      <c r="F1498" s="178"/>
      <c r="G1498" s="178"/>
      <c r="H1498" s="175"/>
      <c r="I1498" s="182">
        <v>300</v>
      </c>
      <c r="J1498" s="199"/>
      <c r="K1498" s="199">
        <f t="shared" ref="K1498:K1514" si="189">SUM(I1498:J1498)</f>
        <v>300</v>
      </c>
    </row>
    <row r="1499" spans="1:11" ht="18.75">
      <c r="A1499" s="186">
        <v>2</v>
      </c>
      <c r="B1499" s="177" t="s">
        <v>1327</v>
      </c>
      <c r="C1499" s="180">
        <v>62</v>
      </c>
      <c r="D1499" s="180"/>
      <c r="E1499" s="181">
        <f>SUM(C1499:D1499)</f>
        <v>62</v>
      </c>
      <c r="F1499" s="174">
        <v>0.02</v>
      </c>
      <c r="G1499" s="174">
        <v>0</v>
      </c>
      <c r="H1499" s="175">
        <f t="shared" si="188"/>
        <v>0.02</v>
      </c>
      <c r="I1499" s="182">
        <v>62.4</v>
      </c>
      <c r="J1499" s="182"/>
      <c r="K1499" s="199">
        <f t="shared" si="189"/>
        <v>62.4</v>
      </c>
    </row>
    <row r="1500" spans="1:11" ht="18.75">
      <c r="A1500" s="186">
        <v>3</v>
      </c>
      <c r="B1500" s="177" t="s">
        <v>1328</v>
      </c>
      <c r="C1500" s="180">
        <v>15</v>
      </c>
      <c r="D1500" s="180"/>
      <c r="E1500" s="181">
        <f>SUM(C1500:D1500)</f>
        <v>15</v>
      </c>
      <c r="F1500" s="174">
        <v>15.6</v>
      </c>
      <c r="G1500" s="174">
        <v>0</v>
      </c>
      <c r="H1500" s="175">
        <f t="shared" si="188"/>
        <v>15.6</v>
      </c>
      <c r="I1500" s="182">
        <v>17.600000000000001</v>
      </c>
      <c r="J1500" s="182"/>
      <c r="K1500" s="199">
        <f t="shared" si="189"/>
        <v>17.600000000000001</v>
      </c>
    </row>
    <row r="1501" spans="1:11" s="208" customFormat="1" ht="18.75">
      <c r="A1501" s="186">
        <v>4</v>
      </c>
      <c r="B1501" s="177" t="s">
        <v>2166</v>
      </c>
      <c r="C1501" s="180">
        <v>10</v>
      </c>
      <c r="D1501" s="180"/>
      <c r="E1501" s="181">
        <f>SUM(C1501:D1501)</f>
        <v>10</v>
      </c>
      <c r="F1501" s="174">
        <v>450</v>
      </c>
      <c r="G1501" s="174">
        <v>0</v>
      </c>
      <c r="H1501" s="175">
        <f t="shared" si="188"/>
        <v>450</v>
      </c>
      <c r="I1501" s="182">
        <v>260</v>
      </c>
      <c r="J1501" s="199"/>
      <c r="K1501" s="199">
        <f t="shared" si="189"/>
        <v>260</v>
      </c>
    </row>
    <row r="1502" spans="1:11" ht="18.75">
      <c r="A1502" s="186">
        <v>5</v>
      </c>
      <c r="B1502" s="177" t="s">
        <v>1330</v>
      </c>
      <c r="C1502" s="180"/>
      <c r="D1502" s="180"/>
      <c r="E1502" s="180"/>
      <c r="F1502" s="174">
        <v>10</v>
      </c>
      <c r="G1502" s="174">
        <v>0</v>
      </c>
      <c r="H1502" s="175">
        <f t="shared" si="188"/>
        <v>10</v>
      </c>
      <c r="I1502" s="182">
        <v>10</v>
      </c>
      <c r="J1502" s="182"/>
      <c r="K1502" s="199">
        <f t="shared" si="189"/>
        <v>10</v>
      </c>
    </row>
    <row r="1503" spans="1:11" ht="18.75">
      <c r="A1503" s="186">
        <v>6</v>
      </c>
      <c r="B1503" s="177" t="s">
        <v>1331</v>
      </c>
      <c r="C1503" s="180"/>
      <c r="D1503" s="180"/>
      <c r="E1503" s="180"/>
      <c r="F1503" s="174">
        <v>0.01</v>
      </c>
      <c r="G1503" s="174">
        <v>0</v>
      </c>
      <c r="H1503" s="175">
        <f t="shared" si="188"/>
        <v>0.01</v>
      </c>
      <c r="I1503" s="182">
        <v>0.01</v>
      </c>
      <c r="J1503" s="182"/>
      <c r="K1503" s="199">
        <f t="shared" si="189"/>
        <v>0.01</v>
      </c>
    </row>
    <row r="1504" spans="1:11" ht="18.75">
      <c r="A1504" s="186">
        <v>7</v>
      </c>
      <c r="B1504" s="177" t="s">
        <v>1332</v>
      </c>
      <c r="C1504" s="180">
        <v>1</v>
      </c>
      <c r="D1504" s="180"/>
      <c r="E1504" s="181">
        <f t="shared" ref="E1504:E1514" si="190">SUM(C1504:D1504)</f>
        <v>1</v>
      </c>
      <c r="F1504" s="174">
        <v>0.06</v>
      </c>
      <c r="G1504" s="174">
        <v>0</v>
      </c>
      <c r="H1504" s="175">
        <f t="shared" si="188"/>
        <v>0.06</v>
      </c>
      <c r="I1504" s="182">
        <v>100.03</v>
      </c>
      <c r="J1504" s="182"/>
      <c r="K1504" s="199">
        <f t="shared" si="189"/>
        <v>100.03</v>
      </c>
    </row>
    <row r="1505" spans="1:11" ht="18.75">
      <c r="A1505" s="186">
        <v>8</v>
      </c>
      <c r="B1505" s="177" t="s">
        <v>1333</v>
      </c>
      <c r="C1505" s="180">
        <v>50</v>
      </c>
      <c r="D1505" s="180"/>
      <c r="E1505" s="181">
        <f t="shared" si="190"/>
        <v>50</v>
      </c>
      <c r="F1505" s="174">
        <v>25</v>
      </c>
      <c r="G1505" s="174">
        <v>0</v>
      </c>
      <c r="H1505" s="175">
        <f t="shared" si="188"/>
        <v>25</v>
      </c>
      <c r="I1505" s="182">
        <v>15</v>
      </c>
      <c r="J1505" s="182"/>
      <c r="K1505" s="199">
        <f t="shared" si="189"/>
        <v>15</v>
      </c>
    </row>
    <row r="1506" spans="1:11" s="208" customFormat="1" ht="18.75">
      <c r="A1506" s="186">
        <v>9</v>
      </c>
      <c r="B1506" s="177" t="s">
        <v>1334</v>
      </c>
      <c r="C1506" s="180">
        <v>20</v>
      </c>
      <c r="D1506" s="180"/>
      <c r="E1506" s="181">
        <f t="shared" si="190"/>
        <v>20</v>
      </c>
      <c r="F1506" s="174">
        <v>15</v>
      </c>
      <c r="G1506" s="174">
        <v>0</v>
      </c>
      <c r="H1506" s="175">
        <f t="shared" si="188"/>
        <v>15</v>
      </c>
      <c r="I1506" s="182">
        <v>15</v>
      </c>
      <c r="J1506" s="199"/>
      <c r="K1506" s="199">
        <f t="shared" si="189"/>
        <v>15</v>
      </c>
    </row>
    <row r="1507" spans="1:11" ht="18.75">
      <c r="A1507" s="186">
        <v>10</v>
      </c>
      <c r="B1507" s="177" t="s">
        <v>2120</v>
      </c>
      <c r="C1507" s="180">
        <v>2</v>
      </c>
      <c r="D1507" s="180"/>
      <c r="E1507" s="181">
        <f t="shared" si="190"/>
        <v>2</v>
      </c>
      <c r="F1507" s="174">
        <v>10</v>
      </c>
      <c r="G1507" s="174">
        <v>0</v>
      </c>
      <c r="H1507" s="175">
        <f t="shared" si="188"/>
        <v>10</v>
      </c>
      <c r="I1507" s="182">
        <v>0.01</v>
      </c>
      <c r="J1507" s="182"/>
      <c r="K1507" s="199">
        <f t="shared" si="189"/>
        <v>0.01</v>
      </c>
    </row>
    <row r="1508" spans="1:11" ht="18.75">
      <c r="A1508" s="186">
        <v>11</v>
      </c>
      <c r="B1508" s="177" t="s">
        <v>2121</v>
      </c>
      <c r="C1508" s="180">
        <v>100</v>
      </c>
      <c r="D1508" s="180"/>
      <c r="E1508" s="181">
        <f t="shared" si="190"/>
        <v>100</v>
      </c>
      <c r="F1508" s="174">
        <v>89</v>
      </c>
      <c r="G1508" s="174">
        <v>0</v>
      </c>
      <c r="H1508" s="175">
        <f t="shared" si="188"/>
        <v>89</v>
      </c>
      <c r="I1508" s="182">
        <v>0.01</v>
      </c>
      <c r="J1508" s="182"/>
      <c r="K1508" s="199">
        <f t="shared" si="189"/>
        <v>0.01</v>
      </c>
    </row>
    <row r="1509" spans="1:11" s="208" customFormat="1" ht="18.75">
      <c r="A1509" s="186">
        <v>12</v>
      </c>
      <c r="B1509" s="177" t="s">
        <v>1335</v>
      </c>
      <c r="C1509" s="180">
        <v>190</v>
      </c>
      <c r="D1509" s="180"/>
      <c r="E1509" s="181">
        <f t="shared" si="190"/>
        <v>190</v>
      </c>
      <c r="F1509" s="174">
        <v>150</v>
      </c>
      <c r="G1509" s="174">
        <v>0</v>
      </c>
      <c r="H1509" s="175">
        <f t="shared" si="188"/>
        <v>150</v>
      </c>
      <c r="I1509" s="182">
        <v>100</v>
      </c>
      <c r="J1509" s="199"/>
      <c r="K1509" s="199">
        <f t="shared" si="189"/>
        <v>100</v>
      </c>
    </row>
    <row r="1510" spans="1:11" s="208" customFormat="1" ht="18.75">
      <c r="A1510" s="186">
        <v>13</v>
      </c>
      <c r="B1510" s="177" t="s">
        <v>1639</v>
      </c>
      <c r="C1510" s="180"/>
      <c r="D1510" s="180"/>
      <c r="E1510" s="181"/>
      <c r="F1510" s="174"/>
      <c r="G1510" s="174"/>
      <c r="H1510" s="175"/>
      <c r="I1510" s="182">
        <v>10</v>
      </c>
      <c r="J1510" s="199"/>
      <c r="K1510" s="199">
        <f t="shared" si="189"/>
        <v>10</v>
      </c>
    </row>
    <row r="1511" spans="1:11" ht="18.75">
      <c r="A1511" s="186">
        <v>14</v>
      </c>
      <c r="B1511" s="177" t="s">
        <v>1336</v>
      </c>
      <c r="C1511" s="180">
        <v>180</v>
      </c>
      <c r="D1511" s="180"/>
      <c r="E1511" s="181">
        <f t="shared" si="190"/>
        <v>180</v>
      </c>
      <c r="F1511" s="174">
        <v>30.02</v>
      </c>
      <c r="G1511" s="174">
        <v>0</v>
      </c>
      <c r="H1511" s="175">
        <f t="shared" si="188"/>
        <v>30.02</v>
      </c>
      <c r="I1511" s="182">
        <v>20.02</v>
      </c>
      <c r="J1511" s="182"/>
      <c r="K1511" s="199">
        <f t="shared" si="189"/>
        <v>20.02</v>
      </c>
    </row>
    <row r="1512" spans="1:11" ht="18.75">
      <c r="A1512" s="186">
        <v>15</v>
      </c>
      <c r="B1512" s="177" t="s">
        <v>2122</v>
      </c>
      <c r="C1512" s="180">
        <v>3</v>
      </c>
      <c r="D1512" s="180"/>
      <c r="E1512" s="181">
        <f t="shared" si="190"/>
        <v>3</v>
      </c>
      <c r="F1512" s="174">
        <v>3</v>
      </c>
      <c r="G1512" s="174">
        <v>0</v>
      </c>
      <c r="H1512" s="175">
        <f t="shared" si="188"/>
        <v>3</v>
      </c>
      <c r="I1512" s="182">
        <v>3</v>
      </c>
      <c r="J1512" s="182"/>
      <c r="K1512" s="199">
        <f t="shared" si="189"/>
        <v>3</v>
      </c>
    </row>
    <row r="1513" spans="1:11" ht="18.75">
      <c r="A1513" s="186">
        <v>16</v>
      </c>
      <c r="B1513" s="177" t="s">
        <v>2123</v>
      </c>
      <c r="C1513" s="180">
        <v>6</v>
      </c>
      <c r="D1513" s="180"/>
      <c r="E1513" s="181">
        <f t="shared" si="190"/>
        <v>6</v>
      </c>
      <c r="F1513" s="174">
        <v>6</v>
      </c>
      <c r="G1513" s="174">
        <v>0</v>
      </c>
      <c r="H1513" s="175">
        <f t="shared" si="188"/>
        <v>6</v>
      </c>
      <c r="I1513" s="182">
        <v>6</v>
      </c>
      <c r="J1513" s="182"/>
      <c r="K1513" s="199">
        <f t="shared" si="189"/>
        <v>6</v>
      </c>
    </row>
    <row r="1514" spans="1:11" s="208" customFormat="1" ht="18.75">
      <c r="A1514" s="198"/>
      <c r="B1514" s="179" t="s">
        <v>6</v>
      </c>
      <c r="C1514" s="181">
        <f>SUM(C1499:C1513)</f>
        <v>639</v>
      </c>
      <c r="D1514" s="180"/>
      <c r="E1514" s="181">
        <f t="shared" si="190"/>
        <v>639</v>
      </c>
      <c r="F1514" s="178">
        <v>803.71</v>
      </c>
      <c r="G1514" s="178">
        <v>0</v>
      </c>
      <c r="H1514" s="175">
        <f t="shared" si="188"/>
        <v>803.71</v>
      </c>
      <c r="I1514" s="199">
        <f>SUM(I1498:I1513)</f>
        <v>919.07999999999993</v>
      </c>
      <c r="J1514" s="199"/>
      <c r="K1514" s="199">
        <f t="shared" si="189"/>
        <v>919.07999999999993</v>
      </c>
    </row>
    <row r="1515" spans="1:11" s="208" customFormat="1" ht="18.75">
      <c r="A1515" s="198">
        <v>3</v>
      </c>
      <c r="B1515" s="179" t="s">
        <v>1337</v>
      </c>
      <c r="C1515" s="181"/>
      <c r="D1515" s="181"/>
      <c r="E1515" s="181"/>
      <c r="F1515" s="178"/>
      <c r="G1515" s="178"/>
      <c r="H1515" s="175"/>
      <c r="I1515" s="199"/>
      <c r="J1515" s="199"/>
      <c r="K1515" s="199"/>
    </row>
    <row r="1516" spans="1:11" ht="18.75">
      <c r="A1516" s="186">
        <v>1</v>
      </c>
      <c r="B1516" s="177" t="s">
        <v>1338</v>
      </c>
      <c r="C1516" s="180">
        <v>1000</v>
      </c>
      <c r="D1516" s="180"/>
      <c r="E1516" s="181">
        <f>SUM(C1516:D1516)</f>
        <v>1000</v>
      </c>
      <c r="F1516" s="174">
        <v>1650</v>
      </c>
      <c r="G1516" s="174">
        <v>0</v>
      </c>
      <c r="H1516" s="175">
        <f t="shared" ref="H1516:H1531" si="191">SUM(F1516:G1516)</f>
        <v>1650</v>
      </c>
      <c r="I1516" s="182">
        <v>850</v>
      </c>
      <c r="J1516" s="182"/>
      <c r="K1516" s="199">
        <f t="shared" ref="K1516:K1522" si="192">SUM(I1516:J1516)</f>
        <v>850</v>
      </c>
    </row>
    <row r="1517" spans="1:11" ht="18.75">
      <c r="A1517" s="186">
        <v>2</v>
      </c>
      <c r="B1517" s="177" t="s">
        <v>1641</v>
      </c>
      <c r="C1517" s="180"/>
      <c r="D1517" s="180"/>
      <c r="E1517" s="181"/>
      <c r="F1517" s="174"/>
      <c r="G1517" s="174"/>
      <c r="H1517" s="175"/>
      <c r="I1517" s="182">
        <v>10000</v>
      </c>
      <c r="J1517" s="182"/>
      <c r="K1517" s="199">
        <f t="shared" si="192"/>
        <v>10000</v>
      </c>
    </row>
    <row r="1518" spans="1:11" ht="18.75">
      <c r="A1518" s="186">
        <v>3</v>
      </c>
      <c r="B1518" s="177" t="s">
        <v>1339</v>
      </c>
      <c r="C1518" s="180">
        <v>45000</v>
      </c>
      <c r="D1518" s="180"/>
      <c r="E1518" s="181">
        <f>SUM(C1518:D1518)</f>
        <v>45000</v>
      </c>
      <c r="F1518" s="174">
        <v>45000</v>
      </c>
      <c r="G1518" s="174">
        <v>0</v>
      </c>
      <c r="H1518" s="175">
        <f t="shared" si="191"/>
        <v>45000</v>
      </c>
      <c r="I1518" s="182">
        <v>100000</v>
      </c>
      <c r="J1518" s="182"/>
      <c r="K1518" s="199">
        <f t="shared" si="192"/>
        <v>100000</v>
      </c>
    </row>
    <row r="1519" spans="1:11" ht="18.75">
      <c r="A1519" s="186">
        <v>4</v>
      </c>
      <c r="B1519" s="206" t="s">
        <v>1342</v>
      </c>
      <c r="C1519" s="180">
        <v>3387</v>
      </c>
      <c r="D1519" s="180">
        <v>7000</v>
      </c>
      <c r="E1519" s="181">
        <f>SUM(C1519:D1519)</f>
        <v>10387</v>
      </c>
      <c r="F1519" s="174">
        <v>3600</v>
      </c>
      <c r="G1519" s="174">
        <v>5400</v>
      </c>
      <c r="H1519" s="175">
        <f t="shared" si="191"/>
        <v>9000</v>
      </c>
      <c r="I1519" s="182">
        <v>3600</v>
      </c>
      <c r="J1519" s="182">
        <v>5400</v>
      </c>
      <c r="K1519" s="199">
        <f t="shared" si="192"/>
        <v>9000</v>
      </c>
    </row>
    <row r="1520" spans="1:11" s="208" customFormat="1" ht="18.75">
      <c r="A1520" s="186">
        <v>5</v>
      </c>
      <c r="B1520" s="177" t="s">
        <v>1340</v>
      </c>
      <c r="C1520" s="180">
        <v>2568</v>
      </c>
      <c r="D1520" s="180">
        <v>3853</v>
      </c>
      <c r="E1520" s="181">
        <f>SUM(C1520:D1520)</f>
        <v>6421</v>
      </c>
      <c r="F1520" s="174">
        <v>2435</v>
      </c>
      <c r="G1520" s="174">
        <v>3652.6</v>
      </c>
      <c r="H1520" s="175">
        <f t="shared" si="191"/>
        <v>6087.6</v>
      </c>
      <c r="I1520" s="182">
        <v>2768.6</v>
      </c>
      <c r="J1520" s="182">
        <v>4152.8999999999996</v>
      </c>
      <c r="K1520" s="199">
        <f t="shared" si="192"/>
        <v>6921.5</v>
      </c>
    </row>
    <row r="1521" spans="1:11" ht="18.75">
      <c r="A1521" s="186">
        <v>6</v>
      </c>
      <c r="B1521" s="177" t="s">
        <v>1341</v>
      </c>
      <c r="C1521" s="180">
        <v>15</v>
      </c>
      <c r="D1521" s="180"/>
      <c r="E1521" s="181">
        <f>SUM(C1521:D1521)</f>
        <v>15</v>
      </c>
      <c r="F1521" s="174">
        <v>15</v>
      </c>
      <c r="G1521" s="174">
        <v>0</v>
      </c>
      <c r="H1521" s="175">
        <f t="shared" si="191"/>
        <v>15</v>
      </c>
      <c r="I1521" s="182">
        <v>15</v>
      </c>
      <c r="J1521" s="182"/>
      <c r="K1521" s="199">
        <f t="shared" si="192"/>
        <v>15</v>
      </c>
    </row>
    <row r="1522" spans="1:11" ht="18.75">
      <c r="A1522" s="186"/>
      <c r="B1522" s="179" t="s">
        <v>154</v>
      </c>
      <c r="C1522" s="181">
        <f t="shared" ref="C1522:H1522" si="193">SUM(C1516:C1521)</f>
        <v>51970</v>
      </c>
      <c r="D1522" s="181">
        <f t="shared" si="193"/>
        <v>10853</v>
      </c>
      <c r="E1522" s="181">
        <f t="shared" si="193"/>
        <v>62823</v>
      </c>
      <c r="F1522" s="181">
        <f t="shared" si="193"/>
        <v>52700</v>
      </c>
      <c r="G1522" s="181">
        <f t="shared" si="193"/>
        <v>9052.6</v>
      </c>
      <c r="H1522" s="207">
        <f t="shared" si="193"/>
        <v>61752.6</v>
      </c>
      <c r="I1522" s="199">
        <f>SUM(I1516:I1521)</f>
        <v>117233.60000000001</v>
      </c>
      <c r="J1522" s="199">
        <f>SUM(J1516:J1521)</f>
        <v>9552.9</v>
      </c>
      <c r="K1522" s="199">
        <f t="shared" si="192"/>
        <v>126786.5</v>
      </c>
    </row>
    <row r="1523" spans="1:11" s="208" customFormat="1" ht="18.75">
      <c r="A1523" s="198">
        <v>4</v>
      </c>
      <c r="B1523" s="179" t="s">
        <v>1343</v>
      </c>
      <c r="C1523" s="181"/>
      <c r="D1523" s="181"/>
      <c r="E1523" s="181"/>
      <c r="F1523" s="178"/>
      <c r="G1523" s="178"/>
      <c r="H1523" s="175"/>
      <c r="I1523" s="199"/>
      <c r="J1523" s="199"/>
      <c r="K1523" s="199"/>
    </row>
    <row r="1524" spans="1:11" ht="18.75">
      <c r="A1524" s="186">
        <v>1</v>
      </c>
      <c r="B1524" s="177" t="s">
        <v>1344</v>
      </c>
      <c r="C1524" s="180">
        <v>63.1</v>
      </c>
      <c r="D1524" s="180"/>
      <c r="E1524" s="181">
        <f>SUM(C1524:D1524)</f>
        <v>63.1</v>
      </c>
      <c r="F1524" s="174">
        <v>63.1</v>
      </c>
      <c r="G1524" s="174">
        <v>0</v>
      </c>
      <c r="H1524" s="175">
        <f t="shared" si="191"/>
        <v>63.1</v>
      </c>
      <c r="I1524" s="182">
        <v>74.33</v>
      </c>
      <c r="J1524" s="182"/>
      <c r="K1524" s="199">
        <f>SUM(I1524:J1524)</f>
        <v>74.33</v>
      </c>
    </row>
    <row r="1525" spans="1:11" ht="18.75">
      <c r="A1525" s="186"/>
      <c r="B1525" s="179" t="s">
        <v>155</v>
      </c>
      <c r="C1525" s="181">
        <f>SUM(C1524)</f>
        <v>63.1</v>
      </c>
      <c r="D1525" s="180"/>
      <c r="E1525" s="181">
        <f>SUM(C1525:D1525)</f>
        <v>63.1</v>
      </c>
      <c r="F1525" s="178">
        <v>63.1</v>
      </c>
      <c r="G1525" s="178">
        <v>0</v>
      </c>
      <c r="H1525" s="175">
        <f t="shared" si="191"/>
        <v>63.1</v>
      </c>
      <c r="I1525" s="199">
        <f>SUM(I1524)</f>
        <v>74.33</v>
      </c>
      <c r="J1525" s="182"/>
      <c r="K1525" s="199">
        <f>SUM(I1525:J1525)</f>
        <v>74.33</v>
      </c>
    </row>
    <row r="1526" spans="1:11" s="208" customFormat="1" ht="18.75">
      <c r="A1526" s="198">
        <v>5</v>
      </c>
      <c r="B1526" s="179" t="s">
        <v>1345</v>
      </c>
      <c r="C1526" s="181"/>
      <c r="D1526" s="181"/>
      <c r="E1526" s="181"/>
      <c r="F1526" s="178"/>
      <c r="G1526" s="178"/>
      <c r="H1526" s="175"/>
      <c r="I1526" s="199"/>
      <c r="J1526" s="199"/>
      <c r="K1526" s="199"/>
    </row>
    <row r="1527" spans="1:11" ht="18.75">
      <c r="A1527" s="186">
        <v>1</v>
      </c>
      <c r="B1527" s="177" t="s">
        <v>1346</v>
      </c>
      <c r="C1527" s="180">
        <v>2706.66</v>
      </c>
      <c r="D1527" s="180"/>
      <c r="E1527" s="181">
        <f>SUM(C1527:D1527)</f>
        <v>2706.66</v>
      </c>
      <c r="F1527" s="174">
        <v>2859.29</v>
      </c>
      <c r="G1527" s="174">
        <v>0</v>
      </c>
      <c r="H1527" s="175">
        <f t="shared" si="191"/>
        <v>2859.29</v>
      </c>
      <c r="I1527" s="182">
        <v>3362.31</v>
      </c>
      <c r="J1527" s="182"/>
      <c r="K1527" s="199">
        <f>SUM(I1527:J1527)</f>
        <v>3362.31</v>
      </c>
    </row>
    <row r="1528" spans="1:11" ht="18.75">
      <c r="A1528" s="186"/>
      <c r="B1528" s="179" t="s">
        <v>156</v>
      </c>
      <c r="C1528" s="181">
        <f>SUM(C1527)</f>
        <v>2706.66</v>
      </c>
      <c r="D1528" s="180"/>
      <c r="E1528" s="181">
        <f>SUM(C1528:D1528)</f>
        <v>2706.66</v>
      </c>
      <c r="F1528" s="178">
        <v>2859.29</v>
      </c>
      <c r="G1528" s="178">
        <v>0</v>
      </c>
      <c r="H1528" s="175">
        <f t="shared" si="191"/>
        <v>2859.29</v>
      </c>
      <c r="I1528" s="199">
        <f>SUM(I1527)</f>
        <v>3362.31</v>
      </c>
      <c r="J1528" s="182"/>
      <c r="K1528" s="199">
        <f>SUM(I1528:J1528)</f>
        <v>3362.31</v>
      </c>
    </row>
    <row r="1529" spans="1:11" s="208" customFormat="1" ht="18.75">
      <c r="A1529" s="198">
        <v>6</v>
      </c>
      <c r="B1529" s="179" t="s">
        <v>1347</v>
      </c>
      <c r="C1529" s="181"/>
      <c r="D1529" s="181"/>
      <c r="E1529" s="181"/>
      <c r="F1529" s="178"/>
      <c r="G1529" s="178"/>
      <c r="H1529" s="175"/>
      <c r="I1529" s="199"/>
      <c r="J1529" s="199"/>
      <c r="K1529" s="199"/>
    </row>
    <row r="1530" spans="1:11" ht="18.75">
      <c r="A1530" s="186">
        <v>1</v>
      </c>
      <c r="B1530" s="177" t="s">
        <v>1348</v>
      </c>
      <c r="C1530" s="180">
        <v>10300.65</v>
      </c>
      <c r="D1530" s="180"/>
      <c r="E1530" s="181">
        <f>SUM(C1530:D1530)</f>
        <v>10300.65</v>
      </c>
      <c r="F1530" s="174">
        <v>311.41000000000003</v>
      </c>
      <c r="G1530" s="174">
        <v>0</v>
      </c>
      <c r="H1530" s="175">
        <f t="shared" si="191"/>
        <v>311.41000000000003</v>
      </c>
      <c r="I1530" s="182">
        <v>288.08999999999997</v>
      </c>
      <c r="J1530" s="182"/>
      <c r="K1530" s="199">
        <f>SUM(I1530:J1530)</f>
        <v>288.08999999999997</v>
      </c>
    </row>
    <row r="1531" spans="1:11" ht="18.75">
      <c r="A1531" s="186"/>
      <c r="B1531" s="179" t="s">
        <v>157</v>
      </c>
      <c r="C1531" s="181">
        <f>SUM(C1530)</f>
        <v>10300.65</v>
      </c>
      <c r="D1531" s="180"/>
      <c r="E1531" s="181">
        <f>SUM(C1531:D1531)</f>
        <v>10300.65</v>
      </c>
      <c r="F1531" s="178">
        <v>311.41000000000003</v>
      </c>
      <c r="G1531" s="178">
        <v>0</v>
      </c>
      <c r="H1531" s="175">
        <f t="shared" si="191"/>
        <v>311.41000000000003</v>
      </c>
      <c r="I1531" s="199">
        <f>SUM(I1530)</f>
        <v>288.08999999999997</v>
      </c>
      <c r="J1531" s="182"/>
      <c r="K1531" s="199">
        <f>SUM(I1531:J1531)</f>
        <v>288.08999999999997</v>
      </c>
    </row>
    <row r="1532" spans="1:11" ht="18.75">
      <c r="A1532" s="198">
        <v>7</v>
      </c>
      <c r="B1532" s="179" t="s">
        <v>1643</v>
      </c>
      <c r="C1532" s="181"/>
      <c r="D1532" s="180"/>
      <c r="E1532" s="181"/>
      <c r="F1532" s="178"/>
      <c r="G1532" s="178"/>
      <c r="H1532" s="175"/>
      <c r="I1532" s="199"/>
      <c r="J1532" s="182"/>
      <c r="K1532" s="199"/>
    </row>
    <row r="1533" spans="1:11" ht="18.75">
      <c r="A1533" s="186">
        <v>1</v>
      </c>
      <c r="B1533" s="177" t="s">
        <v>1644</v>
      </c>
      <c r="C1533" s="181"/>
      <c r="D1533" s="180"/>
      <c r="E1533" s="181"/>
      <c r="F1533" s="178"/>
      <c r="G1533" s="178"/>
      <c r="H1533" s="175"/>
      <c r="I1533" s="182">
        <v>0.01</v>
      </c>
      <c r="J1533" s="182"/>
      <c r="K1533" s="199">
        <f>SUM(I1533:J1533)</f>
        <v>0.01</v>
      </c>
    </row>
    <row r="1534" spans="1:11" ht="18.75">
      <c r="A1534" s="186"/>
      <c r="B1534" s="179" t="s">
        <v>1645</v>
      </c>
      <c r="C1534" s="181"/>
      <c r="D1534" s="180"/>
      <c r="E1534" s="181"/>
      <c r="F1534" s="178"/>
      <c r="G1534" s="178"/>
      <c r="H1534" s="175"/>
      <c r="I1534" s="199">
        <f>SUM(I1533)</f>
        <v>0.01</v>
      </c>
      <c r="J1534" s="182"/>
      <c r="K1534" s="199">
        <f>SUM(I1534:J1534)</f>
        <v>0.01</v>
      </c>
    </row>
    <row r="1535" spans="1:11" s="208" customFormat="1" ht="18.75">
      <c r="A1535" s="198">
        <v>8</v>
      </c>
      <c r="B1535" s="179" t="s">
        <v>1349</v>
      </c>
      <c r="C1535" s="181"/>
      <c r="D1535" s="181"/>
      <c r="E1535" s="181"/>
      <c r="F1535" s="178"/>
      <c r="G1535" s="178"/>
      <c r="H1535" s="175"/>
      <c r="I1535" s="199"/>
      <c r="J1535" s="199"/>
      <c r="K1535" s="199"/>
    </row>
    <row r="1536" spans="1:11" ht="18.75">
      <c r="A1536" s="186">
        <v>1</v>
      </c>
      <c r="B1536" s="177" t="s">
        <v>2167</v>
      </c>
      <c r="C1536" s="180">
        <v>0</v>
      </c>
      <c r="D1536" s="180"/>
      <c r="E1536" s="180">
        <f>SUM(C1536:D1536)</f>
        <v>0</v>
      </c>
      <c r="F1536" s="174">
        <v>1500</v>
      </c>
      <c r="G1536" s="174">
        <v>0</v>
      </c>
      <c r="H1536" s="175">
        <f t="shared" ref="H1536:H1547" si="194">SUM(F1536:G1536)</f>
        <v>1500</v>
      </c>
      <c r="I1536" s="182">
        <v>1500</v>
      </c>
      <c r="J1536" s="199"/>
      <c r="K1536" s="199">
        <f>SUM(I1536:J1536)</f>
        <v>1500</v>
      </c>
    </row>
    <row r="1537" spans="1:11" ht="18.75">
      <c r="A1537" s="186"/>
      <c r="B1537" s="179" t="s">
        <v>158</v>
      </c>
      <c r="C1537" s="181">
        <f t="shared" ref="C1537:H1537" si="195">SUM(C1536)</f>
        <v>0</v>
      </c>
      <c r="D1537" s="181">
        <f t="shared" si="195"/>
        <v>0</v>
      </c>
      <c r="E1537" s="181">
        <f t="shared" si="195"/>
        <v>0</v>
      </c>
      <c r="F1537" s="181">
        <f t="shared" si="195"/>
        <v>1500</v>
      </c>
      <c r="G1537" s="181">
        <f t="shared" si="195"/>
        <v>0</v>
      </c>
      <c r="H1537" s="207">
        <f t="shared" si="195"/>
        <v>1500</v>
      </c>
      <c r="I1537" s="199">
        <f>SUM(I1536)</f>
        <v>1500</v>
      </c>
      <c r="J1537" s="182"/>
      <c r="K1537" s="199">
        <f>SUM(I1537:J1537)</f>
        <v>1500</v>
      </c>
    </row>
    <row r="1538" spans="1:11" s="208" customFormat="1" ht="18.75">
      <c r="A1538" s="198">
        <v>9</v>
      </c>
      <c r="B1538" s="179" t="s">
        <v>527</v>
      </c>
      <c r="C1538" s="181"/>
      <c r="D1538" s="181"/>
      <c r="E1538" s="181"/>
      <c r="F1538" s="178"/>
      <c r="G1538" s="178"/>
      <c r="H1538" s="175"/>
      <c r="I1538" s="198"/>
      <c r="J1538" s="198"/>
      <c r="K1538" s="198"/>
    </row>
    <row r="1539" spans="1:11" s="208" customFormat="1" ht="18.75">
      <c r="A1539" s="186">
        <v>1</v>
      </c>
      <c r="B1539" s="177" t="s">
        <v>1350</v>
      </c>
      <c r="C1539" s="181"/>
      <c r="D1539" s="181"/>
      <c r="E1539" s="181"/>
      <c r="F1539" s="174">
        <v>0.01</v>
      </c>
      <c r="G1539" s="174">
        <v>0</v>
      </c>
      <c r="H1539" s="175">
        <f t="shared" si="194"/>
        <v>0.01</v>
      </c>
      <c r="I1539" s="182">
        <v>0.01</v>
      </c>
      <c r="J1539" s="182"/>
      <c r="K1539" s="199">
        <f>SUM(I1539:J1539)</f>
        <v>0.01</v>
      </c>
    </row>
    <row r="1540" spans="1:11" ht="18.75">
      <c r="A1540" s="186">
        <v>2</v>
      </c>
      <c r="B1540" s="177" t="s">
        <v>1351</v>
      </c>
      <c r="C1540" s="180">
        <v>124.82</v>
      </c>
      <c r="D1540" s="180"/>
      <c r="E1540" s="181">
        <f>SUM(C1540:D1540)</f>
        <v>124.82</v>
      </c>
      <c r="F1540" s="174">
        <v>62.41</v>
      </c>
      <c r="G1540" s="174">
        <v>0</v>
      </c>
      <c r="H1540" s="175">
        <f t="shared" si="194"/>
        <v>62.41</v>
      </c>
      <c r="I1540" s="182">
        <v>0.01</v>
      </c>
      <c r="J1540" s="199"/>
      <c r="K1540" s="199">
        <f>SUM(I1540:J1540)</f>
        <v>0.01</v>
      </c>
    </row>
    <row r="1541" spans="1:11" ht="18.75">
      <c r="A1541" s="186"/>
      <c r="B1541" s="179" t="s">
        <v>10</v>
      </c>
      <c r="C1541" s="181">
        <f>SUM(C1540)</f>
        <v>124.82</v>
      </c>
      <c r="D1541" s="180"/>
      <c r="E1541" s="181">
        <f>SUM(C1541:D1541)</f>
        <v>124.82</v>
      </c>
      <c r="F1541" s="178">
        <v>62.42</v>
      </c>
      <c r="G1541" s="178">
        <v>0</v>
      </c>
      <c r="H1541" s="175">
        <f t="shared" si="194"/>
        <v>62.42</v>
      </c>
      <c r="I1541" s="199">
        <f>SUM(I1539:I1540)</f>
        <v>0.02</v>
      </c>
      <c r="J1541" s="182"/>
      <c r="K1541" s="199">
        <f>SUM(I1541:J1541)</f>
        <v>0.02</v>
      </c>
    </row>
    <row r="1542" spans="1:11" s="208" customFormat="1" ht="18.75">
      <c r="A1542" s="198">
        <v>10</v>
      </c>
      <c r="B1542" s="179" t="s">
        <v>537</v>
      </c>
      <c r="C1542" s="181"/>
      <c r="D1542" s="181"/>
      <c r="E1542" s="181"/>
      <c r="F1542" s="178"/>
      <c r="G1542" s="178"/>
      <c r="H1542" s="175"/>
      <c r="I1542" s="199"/>
      <c r="J1542" s="199"/>
      <c r="K1542" s="199"/>
    </row>
    <row r="1543" spans="1:11" ht="18.75">
      <c r="A1543" s="186">
        <v>1</v>
      </c>
      <c r="B1543" s="177" t="s">
        <v>1353</v>
      </c>
      <c r="C1543" s="180">
        <v>50065.01</v>
      </c>
      <c r="D1543" s="180"/>
      <c r="E1543" s="181">
        <f>SUM(C1543:D1543)</f>
        <v>50065.01</v>
      </c>
      <c r="F1543" s="174">
        <v>0.01</v>
      </c>
      <c r="G1543" s="174">
        <v>0</v>
      </c>
      <c r="H1543" s="175">
        <f t="shared" si="194"/>
        <v>0.01</v>
      </c>
      <c r="I1543" s="182">
        <v>10000</v>
      </c>
      <c r="J1543" s="182"/>
      <c r="K1543" s="199">
        <f>SUM(I1543:J1543)</f>
        <v>10000</v>
      </c>
    </row>
    <row r="1544" spans="1:11" ht="18.75">
      <c r="A1544" s="186"/>
      <c r="B1544" s="179" t="s">
        <v>44</v>
      </c>
      <c r="C1544" s="181">
        <f>SUM(C1543)</f>
        <v>50065.01</v>
      </c>
      <c r="D1544" s="180"/>
      <c r="E1544" s="181">
        <f>SUM(C1544:D1544)</f>
        <v>50065.01</v>
      </c>
      <c r="F1544" s="178">
        <v>0.01</v>
      </c>
      <c r="G1544" s="178">
        <v>0</v>
      </c>
      <c r="H1544" s="175">
        <f t="shared" si="194"/>
        <v>0.01</v>
      </c>
      <c r="I1544" s="199">
        <f>SUM(I1543)</f>
        <v>10000</v>
      </c>
      <c r="J1544" s="182"/>
      <c r="K1544" s="199">
        <f>SUM(I1544:J1544)</f>
        <v>10000</v>
      </c>
    </row>
    <row r="1545" spans="1:11" s="208" customFormat="1" ht="18.75">
      <c r="A1545" s="198">
        <v>11</v>
      </c>
      <c r="B1545" s="179" t="s">
        <v>1352</v>
      </c>
      <c r="C1545" s="181"/>
      <c r="D1545" s="181"/>
      <c r="E1545" s="181"/>
      <c r="F1545" s="178"/>
      <c r="G1545" s="178"/>
      <c r="H1545" s="175"/>
      <c r="I1545" s="199"/>
      <c r="J1545" s="199"/>
      <c r="K1545" s="199"/>
    </row>
    <row r="1546" spans="1:11" s="208" customFormat="1" ht="18.75">
      <c r="A1546" s="198"/>
      <c r="B1546" s="177" t="s">
        <v>159</v>
      </c>
      <c r="C1546" s="213"/>
      <c r="D1546" s="213"/>
      <c r="E1546" s="213"/>
      <c r="F1546" s="174">
        <v>50042.12</v>
      </c>
      <c r="G1546" s="174">
        <v>0</v>
      </c>
      <c r="H1546" s="175">
        <f t="shared" si="194"/>
        <v>50042.12</v>
      </c>
      <c r="I1546" s="182">
        <v>149504.74</v>
      </c>
      <c r="J1546" s="199"/>
      <c r="K1546" s="199">
        <f>SUM(I1546:J1546)</f>
        <v>149504.74</v>
      </c>
    </row>
    <row r="1547" spans="1:11" ht="18.75">
      <c r="A1547" s="186"/>
      <c r="B1547" s="179" t="s">
        <v>160</v>
      </c>
      <c r="C1547" s="180"/>
      <c r="D1547" s="180"/>
      <c r="E1547" s="180"/>
      <c r="F1547" s="178">
        <v>50042.12</v>
      </c>
      <c r="G1547" s="178">
        <v>0</v>
      </c>
      <c r="H1547" s="175">
        <f t="shared" si="194"/>
        <v>50042.12</v>
      </c>
      <c r="I1547" s="199">
        <f>SUM(I1546)</f>
        <v>149504.74</v>
      </c>
      <c r="J1547" s="182"/>
      <c r="K1547" s="199">
        <f>SUM(I1547:J1547)</f>
        <v>149504.74</v>
      </c>
    </row>
    <row r="1548" spans="1:11" s="208" customFormat="1" ht="18.75">
      <c r="A1548" s="198">
        <v>12</v>
      </c>
      <c r="B1548" s="179" t="s">
        <v>1354</v>
      </c>
      <c r="C1548" s="181"/>
      <c r="D1548" s="181"/>
      <c r="E1548" s="181"/>
      <c r="F1548" s="178"/>
      <c r="G1548" s="178"/>
      <c r="H1548" s="175"/>
      <c r="I1548" s="199"/>
      <c r="J1548" s="199"/>
      <c r="K1548" s="199"/>
    </row>
    <row r="1549" spans="1:11" s="208" customFormat="1" ht="18.75">
      <c r="A1549" s="198">
        <v>1</v>
      </c>
      <c r="B1549" s="177" t="s">
        <v>2168</v>
      </c>
      <c r="C1549" s="180">
        <v>70.86</v>
      </c>
      <c r="D1549" s="180">
        <v>0.03</v>
      </c>
      <c r="E1549" s="181">
        <f>D1549+C1549</f>
        <v>70.89</v>
      </c>
      <c r="F1549" s="174">
        <v>70.010000000000005</v>
      </c>
      <c r="G1549" s="174">
        <v>0.03</v>
      </c>
      <c r="H1549" s="175">
        <f>SUM(F1549:G1549)</f>
        <v>70.040000000000006</v>
      </c>
      <c r="I1549" s="182">
        <v>50.01</v>
      </c>
      <c r="J1549" s="182">
        <v>0.03</v>
      </c>
      <c r="K1549" s="199">
        <f>SUM(I1549:J1549)</f>
        <v>50.04</v>
      </c>
    </row>
    <row r="1550" spans="1:11" ht="18.75">
      <c r="A1550" s="186"/>
      <c r="B1550" s="179" t="s">
        <v>161</v>
      </c>
      <c r="C1550" s="181">
        <f>SUM(C1549)</f>
        <v>70.86</v>
      </c>
      <c r="D1550" s="181">
        <f>SUM(D1549)</f>
        <v>0.03</v>
      </c>
      <c r="E1550" s="181">
        <f>SUM(E1549)</f>
        <v>70.89</v>
      </c>
      <c r="F1550" s="181">
        <f>SUM(F1549)</f>
        <v>70.010000000000005</v>
      </c>
      <c r="G1550" s="181">
        <f>SUM(G1549)</f>
        <v>0.03</v>
      </c>
      <c r="H1550" s="175">
        <f>SUM(F1550:G1550)</f>
        <v>70.040000000000006</v>
      </c>
      <c r="I1550" s="199">
        <f>SUM(I1549)</f>
        <v>50.01</v>
      </c>
      <c r="J1550" s="199">
        <f>SUM(J1549)</f>
        <v>0.03</v>
      </c>
      <c r="K1550" s="199">
        <f>SUM(I1550:J1550)</f>
        <v>50.04</v>
      </c>
    </row>
    <row r="1551" spans="1:11" s="208" customFormat="1" ht="18.75">
      <c r="A1551" s="198">
        <v>13</v>
      </c>
      <c r="B1551" s="179" t="s">
        <v>1283</v>
      </c>
      <c r="C1551" s="181"/>
      <c r="D1551" s="181"/>
      <c r="E1551" s="181"/>
      <c r="F1551" s="178"/>
      <c r="G1551" s="178"/>
      <c r="H1551" s="175"/>
      <c r="I1551" s="199"/>
      <c r="J1551" s="199"/>
      <c r="K1551" s="199"/>
    </row>
    <row r="1552" spans="1:11" s="208" customFormat="1" ht="18.75">
      <c r="A1552" s="186">
        <v>1</v>
      </c>
      <c r="B1552" s="177" t="s">
        <v>1356</v>
      </c>
      <c r="C1552" s="213">
        <v>0</v>
      </c>
      <c r="D1552" s="213"/>
      <c r="E1552" s="213">
        <f>SUM(C1552:D1552)</f>
        <v>0</v>
      </c>
      <c r="F1552" s="242">
        <v>750</v>
      </c>
      <c r="G1552" s="243"/>
      <c r="H1552" s="213">
        <f>SUM(F1552:G1552)</f>
        <v>750</v>
      </c>
      <c r="I1552" s="182">
        <v>1200</v>
      </c>
      <c r="J1552" s="199"/>
      <c r="K1552" s="199">
        <f>SUM(I1552:J1552)</f>
        <v>1200</v>
      </c>
    </row>
    <row r="1553" spans="1:11" ht="18.75">
      <c r="A1553" s="186">
        <v>2</v>
      </c>
      <c r="B1553" s="177" t="s">
        <v>1357</v>
      </c>
      <c r="C1553" s="180">
        <v>0</v>
      </c>
      <c r="D1553" s="180"/>
      <c r="E1553" s="180">
        <f>SUM(C1553:D1553)</f>
        <v>0</v>
      </c>
      <c r="F1553" s="203">
        <v>1500</v>
      </c>
      <c r="G1553" s="180"/>
      <c r="H1553" s="207">
        <f>SUM(F1553:G1553)</f>
        <v>1500</v>
      </c>
      <c r="I1553" s="182">
        <v>1625</v>
      </c>
      <c r="J1553" s="182"/>
      <c r="K1553" s="199">
        <f>SUM(I1553:J1553)</f>
        <v>1625</v>
      </c>
    </row>
    <row r="1554" spans="1:11" ht="18.75">
      <c r="A1554" s="186"/>
      <c r="B1554" s="179" t="s">
        <v>146</v>
      </c>
      <c r="C1554" s="181">
        <f t="shared" ref="C1554:H1554" si="196">SUM(C1552:C1553)</f>
        <v>0</v>
      </c>
      <c r="D1554" s="181">
        <f t="shared" si="196"/>
        <v>0</v>
      </c>
      <c r="E1554" s="181">
        <f t="shared" si="196"/>
        <v>0</v>
      </c>
      <c r="F1554" s="204">
        <f t="shared" si="196"/>
        <v>2250</v>
      </c>
      <c r="G1554" s="181">
        <f t="shared" si="196"/>
        <v>0</v>
      </c>
      <c r="H1554" s="207">
        <f t="shared" si="196"/>
        <v>2250</v>
      </c>
      <c r="I1554" s="199">
        <f>SUM(I1552:I1553)</f>
        <v>2825</v>
      </c>
      <c r="J1554" s="182"/>
      <c r="K1554" s="199">
        <f>SUM(I1554:J1554)</f>
        <v>2825</v>
      </c>
    </row>
    <row r="1555" spans="1:11" s="208" customFormat="1" ht="18.75">
      <c r="A1555" s="198">
        <v>14</v>
      </c>
      <c r="B1555" s="179" t="s">
        <v>1358</v>
      </c>
      <c r="C1555" s="181"/>
      <c r="D1555" s="181"/>
      <c r="E1555" s="181"/>
      <c r="F1555" s="178"/>
      <c r="G1555" s="178"/>
      <c r="H1555" s="175"/>
      <c r="I1555" s="199"/>
      <c r="J1555" s="199"/>
      <c r="K1555" s="199"/>
    </row>
    <row r="1556" spans="1:11" ht="18.75">
      <c r="A1556" s="186">
        <v>1</v>
      </c>
      <c r="B1556" s="177" t="s">
        <v>1359</v>
      </c>
      <c r="C1556" s="180">
        <v>28000</v>
      </c>
      <c r="D1556" s="180"/>
      <c r="E1556" s="181">
        <f>SUM(C1556:D1556)</f>
        <v>28000</v>
      </c>
      <c r="F1556" s="174">
        <v>27939.119999999999</v>
      </c>
      <c r="G1556" s="174">
        <v>0</v>
      </c>
      <c r="H1556" s="175">
        <f>SUM(F1556:G1556)</f>
        <v>27939.119999999999</v>
      </c>
      <c r="I1556" s="182">
        <v>30141.21</v>
      </c>
      <c r="J1556" s="182"/>
      <c r="K1556" s="199">
        <f t="shared" ref="K1556:K1561" si="197">SUM(I1556:J1556)</f>
        <v>30141.21</v>
      </c>
    </row>
    <row r="1557" spans="1:11" ht="18.75">
      <c r="A1557" s="186">
        <v>2</v>
      </c>
      <c r="B1557" s="177" t="s">
        <v>1360</v>
      </c>
      <c r="C1557" s="180">
        <v>17499.02</v>
      </c>
      <c r="D1557" s="180">
        <v>0</v>
      </c>
      <c r="E1557" s="181">
        <f>SUM(C1557:D1557)</f>
        <v>17499.02</v>
      </c>
      <c r="F1557" s="174">
        <v>29139.81</v>
      </c>
      <c r="G1557" s="174">
        <v>0</v>
      </c>
      <c r="H1557" s="175">
        <f>SUM(F1557:G1557)</f>
        <v>29139.81</v>
      </c>
      <c r="I1557" s="182">
        <v>49776.17</v>
      </c>
      <c r="J1557" s="182"/>
      <c r="K1557" s="199">
        <f t="shared" si="197"/>
        <v>49776.17</v>
      </c>
    </row>
    <row r="1558" spans="1:11" s="208" customFormat="1" ht="18.75">
      <c r="A1558" s="186">
        <v>3</v>
      </c>
      <c r="B1558" s="177" t="s">
        <v>1361</v>
      </c>
      <c r="C1558" s="180">
        <v>22499.439999999999</v>
      </c>
      <c r="D1558" s="180"/>
      <c r="E1558" s="181">
        <f>SUM(C1558:D1558)</f>
        <v>22499.439999999999</v>
      </c>
      <c r="F1558" s="174">
        <v>50023.59</v>
      </c>
      <c r="G1558" s="174">
        <v>0</v>
      </c>
      <c r="H1558" s="175">
        <f>SUM(F1558:G1558)</f>
        <v>50023.59</v>
      </c>
      <c r="I1558" s="182">
        <v>29944.38</v>
      </c>
      <c r="J1558" s="199"/>
      <c r="K1558" s="199">
        <f t="shared" si="197"/>
        <v>29944.38</v>
      </c>
    </row>
    <row r="1559" spans="1:11" ht="18.75">
      <c r="A1559" s="186">
        <v>4</v>
      </c>
      <c r="B1559" s="177" t="s">
        <v>1362</v>
      </c>
      <c r="C1559" s="180">
        <v>0.01</v>
      </c>
      <c r="D1559" s="180"/>
      <c r="E1559" s="181">
        <f>SUM(C1559:D1559)</f>
        <v>0.01</v>
      </c>
      <c r="F1559" s="174">
        <v>0.01</v>
      </c>
      <c r="G1559" s="174">
        <v>0</v>
      </c>
      <c r="H1559" s="175">
        <f>SUM(F1559:G1559)</f>
        <v>0.01</v>
      </c>
      <c r="I1559" s="182">
        <v>0.01</v>
      </c>
      <c r="J1559" s="182"/>
      <c r="K1559" s="199">
        <f t="shared" si="197"/>
        <v>0.01</v>
      </c>
    </row>
    <row r="1560" spans="1:11" ht="18.75">
      <c r="A1560" s="186">
        <v>5</v>
      </c>
      <c r="B1560" s="177" t="s">
        <v>1363</v>
      </c>
      <c r="C1560" s="180">
        <v>0.17</v>
      </c>
      <c r="D1560" s="180"/>
      <c r="E1560" s="181">
        <f>SUM(C1560:D1560)</f>
        <v>0.17</v>
      </c>
      <c r="F1560" s="174">
        <v>11.21</v>
      </c>
      <c r="G1560" s="174">
        <v>0</v>
      </c>
      <c r="H1560" s="175">
        <f>SUM(F1560:G1560)</f>
        <v>11.21</v>
      </c>
      <c r="I1560" s="182">
        <v>1.01</v>
      </c>
      <c r="J1560" s="182"/>
      <c r="K1560" s="199">
        <f t="shared" si="197"/>
        <v>1.01</v>
      </c>
    </row>
    <row r="1561" spans="1:11" ht="18.75">
      <c r="A1561" s="186"/>
      <c r="B1561" s="179" t="s">
        <v>162</v>
      </c>
      <c r="C1561" s="181">
        <f t="shared" ref="C1561:H1561" si="198">SUM(C1556:C1560)</f>
        <v>67998.64</v>
      </c>
      <c r="D1561" s="181">
        <f t="shared" si="198"/>
        <v>0</v>
      </c>
      <c r="E1561" s="181">
        <f t="shared" si="198"/>
        <v>67998.64</v>
      </c>
      <c r="F1561" s="178">
        <f t="shared" si="198"/>
        <v>107113.73999999999</v>
      </c>
      <c r="G1561" s="178">
        <f t="shared" si="198"/>
        <v>0</v>
      </c>
      <c r="H1561" s="175">
        <f t="shared" si="198"/>
        <v>107113.73999999999</v>
      </c>
      <c r="I1561" s="199">
        <f>SUM(I1556:I1560)</f>
        <v>109862.78</v>
      </c>
      <c r="J1561" s="182"/>
      <c r="K1561" s="199">
        <f t="shared" si="197"/>
        <v>109862.78</v>
      </c>
    </row>
    <row r="1562" spans="1:11" s="208" customFormat="1" ht="18.75">
      <c r="A1562" s="198">
        <v>15</v>
      </c>
      <c r="B1562" s="179" t="s">
        <v>1364</v>
      </c>
      <c r="C1562" s="181"/>
      <c r="D1562" s="181"/>
      <c r="E1562" s="181"/>
      <c r="F1562" s="178"/>
      <c r="G1562" s="178"/>
      <c r="H1562" s="175"/>
      <c r="I1562" s="199"/>
      <c r="J1562" s="199"/>
      <c r="K1562" s="199"/>
    </row>
    <row r="1563" spans="1:11" ht="18.75">
      <c r="A1563" s="186">
        <v>1</v>
      </c>
      <c r="B1563" s="177" t="s">
        <v>1365</v>
      </c>
      <c r="C1563" s="180">
        <v>0</v>
      </c>
      <c r="D1563" s="180"/>
      <c r="E1563" s="180">
        <f>SUM(C1563:D1563)</f>
        <v>0</v>
      </c>
      <c r="F1563" s="174">
        <v>0</v>
      </c>
      <c r="G1563" s="174">
        <v>0.04</v>
      </c>
      <c r="H1563" s="175">
        <f>SUM(F1563:G1563)</f>
        <v>0.04</v>
      </c>
      <c r="I1563" s="182"/>
      <c r="J1563" s="182">
        <v>0.04</v>
      </c>
      <c r="K1563" s="199">
        <f>SUM(J1563)</f>
        <v>0.04</v>
      </c>
    </row>
    <row r="1564" spans="1:11" ht="18.75">
      <c r="A1564" s="186"/>
      <c r="B1564" s="179" t="s">
        <v>163</v>
      </c>
      <c r="C1564" s="181">
        <f t="shared" ref="C1564:H1564" si="199">SUM(C1563)</f>
        <v>0</v>
      </c>
      <c r="D1564" s="181">
        <f t="shared" si="199"/>
        <v>0</v>
      </c>
      <c r="E1564" s="181">
        <f t="shared" si="199"/>
        <v>0</v>
      </c>
      <c r="F1564" s="181">
        <f t="shared" si="199"/>
        <v>0</v>
      </c>
      <c r="G1564" s="181">
        <f t="shared" si="199"/>
        <v>0.04</v>
      </c>
      <c r="H1564" s="207">
        <f t="shared" si="199"/>
        <v>0.04</v>
      </c>
      <c r="I1564" s="199"/>
      <c r="J1564" s="199">
        <f>SUM(J1563)</f>
        <v>0.04</v>
      </c>
      <c r="K1564" s="199">
        <f>SUM(J1564)</f>
        <v>0.04</v>
      </c>
    </row>
    <row r="1565" spans="1:11" s="208" customFormat="1" ht="18.75">
      <c r="A1565" s="198">
        <v>16</v>
      </c>
      <c r="B1565" s="179" t="s">
        <v>1303</v>
      </c>
      <c r="C1565" s="181"/>
      <c r="D1565" s="181"/>
      <c r="E1565" s="181"/>
      <c r="F1565" s="178"/>
      <c r="G1565" s="178"/>
      <c r="H1565" s="175"/>
      <c r="I1565" s="199"/>
      <c r="J1565" s="199"/>
      <c r="K1565" s="199"/>
    </row>
    <row r="1566" spans="1:11" ht="18.75">
      <c r="A1566" s="186">
        <v>1</v>
      </c>
      <c r="B1566" s="177" t="s">
        <v>1366</v>
      </c>
      <c r="C1566" s="180">
        <v>39491.660000000003</v>
      </c>
      <c r="D1566" s="180"/>
      <c r="E1566" s="181">
        <f>SUM(C1566:D1566)</f>
        <v>39491.660000000003</v>
      </c>
      <c r="F1566" s="174">
        <v>39786.33</v>
      </c>
      <c r="G1566" s="174">
        <v>0</v>
      </c>
      <c r="H1566" s="175">
        <f>SUM(F1566:G1566)</f>
        <v>39786.33</v>
      </c>
      <c r="I1566" s="182">
        <v>90300.03</v>
      </c>
      <c r="J1566" s="182"/>
      <c r="K1566" s="199">
        <f>SUM(I1566:J1566)</f>
        <v>90300.03</v>
      </c>
    </row>
    <row r="1567" spans="1:11" ht="18.75">
      <c r="A1567" s="186"/>
      <c r="B1567" s="179" t="s">
        <v>151</v>
      </c>
      <c r="C1567" s="181">
        <f t="shared" ref="C1567:H1567" si="200">SUM(C1566)</f>
        <v>39491.660000000003</v>
      </c>
      <c r="D1567" s="181">
        <f t="shared" si="200"/>
        <v>0</v>
      </c>
      <c r="E1567" s="181">
        <f t="shared" si="200"/>
        <v>39491.660000000003</v>
      </c>
      <c r="F1567" s="181">
        <f t="shared" si="200"/>
        <v>39786.33</v>
      </c>
      <c r="G1567" s="181">
        <f t="shared" si="200"/>
        <v>0</v>
      </c>
      <c r="H1567" s="207">
        <f t="shared" si="200"/>
        <v>39786.33</v>
      </c>
      <c r="I1567" s="199">
        <f>SUM(I1566)</f>
        <v>90300.03</v>
      </c>
      <c r="J1567" s="182"/>
      <c r="K1567" s="199">
        <f>SUM(I1567:J1567)</f>
        <v>90300.03</v>
      </c>
    </row>
    <row r="1568" spans="1:11" s="208" customFormat="1" ht="18.75">
      <c r="A1568" s="198">
        <v>17</v>
      </c>
      <c r="B1568" s="179" t="s">
        <v>289</v>
      </c>
      <c r="C1568" s="181"/>
      <c r="D1568" s="181"/>
      <c r="E1568" s="181"/>
      <c r="F1568" s="178"/>
      <c r="G1568" s="178"/>
      <c r="H1568" s="175"/>
      <c r="I1568" s="199"/>
      <c r="J1568" s="199"/>
      <c r="K1568" s="199"/>
    </row>
    <row r="1569" spans="1:11" ht="18.75">
      <c r="A1569" s="186">
        <v>1</v>
      </c>
      <c r="B1569" s="177" t="s">
        <v>1367</v>
      </c>
      <c r="C1569" s="180">
        <v>500.02</v>
      </c>
      <c r="D1569" s="180"/>
      <c r="E1569" s="181">
        <f>SUM(C1569:D1569)</f>
        <v>500.02</v>
      </c>
      <c r="F1569" s="174">
        <v>400.02</v>
      </c>
      <c r="G1569" s="174">
        <v>0</v>
      </c>
      <c r="H1569" s="175">
        <f>SUM(F1569:G1569)</f>
        <v>400.02</v>
      </c>
      <c r="I1569" s="182">
        <v>300.02</v>
      </c>
      <c r="J1569" s="182"/>
      <c r="K1569" s="199">
        <f>SUM(I1569:J1569)</f>
        <v>300.02</v>
      </c>
    </row>
    <row r="1570" spans="1:11" ht="18.75">
      <c r="A1570" s="186"/>
      <c r="B1570" s="179" t="s">
        <v>14</v>
      </c>
      <c r="C1570" s="181">
        <f t="shared" ref="C1570:H1570" si="201">SUM(C1569)</f>
        <v>500.02</v>
      </c>
      <c r="D1570" s="181">
        <f t="shared" si="201"/>
        <v>0</v>
      </c>
      <c r="E1570" s="181">
        <f t="shared" si="201"/>
        <v>500.02</v>
      </c>
      <c r="F1570" s="181">
        <f t="shared" si="201"/>
        <v>400.02</v>
      </c>
      <c r="G1570" s="181">
        <f t="shared" si="201"/>
        <v>0</v>
      </c>
      <c r="H1570" s="207">
        <f t="shared" si="201"/>
        <v>400.02</v>
      </c>
      <c r="I1570" s="199">
        <f>SUM(I1569)</f>
        <v>300.02</v>
      </c>
      <c r="J1570" s="182"/>
      <c r="K1570" s="199">
        <f>SUM(I1570:J1570)</f>
        <v>300.02</v>
      </c>
    </row>
    <row r="1571" spans="1:11" s="208" customFormat="1" ht="18.75">
      <c r="A1571" s="198">
        <v>18</v>
      </c>
      <c r="B1571" s="179" t="s">
        <v>623</v>
      </c>
      <c r="C1571" s="181"/>
      <c r="D1571" s="181"/>
      <c r="E1571" s="181"/>
      <c r="F1571" s="178"/>
      <c r="G1571" s="178"/>
      <c r="H1571" s="175"/>
      <c r="I1571" s="199"/>
      <c r="J1571" s="199"/>
      <c r="K1571" s="199"/>
    </row>
    <row r="1572" spans="1:11" ht="18.75">
      <c r="A1572" s="186">
        <v>1</v>
      </c>
      <c r="B1572" s="177" t="s">
        <v>1368</v>
      </c>
      <c r="C1572" s="180">
        <v>23</v>
      </c>
      <c r="D1572" s="180"/>
      <c r="E1572" s="181">
        <f>SUM(C1572:D1572)</f>
        <v>23</v>
      </c>
      <c r="F1572" s="174">
        <v>23</v>
      </c>
      <c r="G1572" s="174">
        <v>0</v>
      </c>
      <c r="H1572" s="175">
        <f>SUM(F1572:G1572)</f>
        <v>23</v>
      </c>
      <c r="I1572" s="182">
        <v>498</v>
      </c>
      <c r="J1572" s="182"/>
      <c r="K1572" s="199">
        <f t="shared" ref="K1572:K1577" si="202">SUM(I1572:J1572)</f>
        <v>498</v>
      </c>
    </row>
    <row r="1573" spans="1:11" ht="18.75">
      <c r="A1573" s="186">
        <v>2</v>
      </c>
      <c r="B1573" s="177" t="s">
        <v>1369</v>
      </c>
      <c r="C1573" s="180">
        <v>44</v>
      </c>
      <c r="D1573" s="180"/>
      <c r="E1573" s="181">
        <f>SUM(C1573:D1573)</f>
        <v>44</v>
      </c>
      <c r="F1573" s="174">
        <v>0.01</v>
      </c>
      <c r="G1573" s="174">
        <v>0</v>
      </c>
      <c r="H1573" s="175">
        <f>SUM(F1573:G1573)</f>
        <v>0.01</v>
      </c>
      <c r="I1573" s="182">
        <v>0.01</v>
      </c>
      <c r="J1573" s="182"/>
      <c r="K1573" s="199">
        <f t="shared" si="202"/>
        <v>0.01</v>
      </c>
    </row>
    <row r="1574" spans="1:11" ht="18.75">
      <c r="A1574" s="186">
        <v>3</v>
      </c>
      <c r="B1574" s="177" t="s">
        <v>1370</v>
      </c>
      <c r="C1574" s="180">
        <v>137.19999999999999</v>
      </c>
      <c r="D1574" s="180"/>
      <c r="E1574" s="181">
        <f>SUM(C1574:D1574)</f>
        <v>137.19999999999999</v>
      </c>
      <c r="F1574" s="174">
        <v>44</v>
      </c>
      <c r="G1574" s="174">
        <v>0</v>
      </c>
      <c r="H1574" s="175">
        <f>SUM(F1574:G1574)</f>
        <v>44</v>
      </c>
      <c r="I1574" s="182">
        <v>44</v>
      </c>
      <c r="J1574" s="182"/>
      <c r="K1574" s="199">
        <f t="shared" si="202"/>
        <v>44</v>
      </c>
    </row>
    <row r="1575" spans="1:11" s="208" customFormat="1" ht="18.75">
      <c r="A1575" s="186">
        <v>4</v>
      </c>
      <c r="B1575" s="177" t="s">
        <v>1371</v>
      </c>
      <c r="C1575" s="181"/>
      <c r="D1575" s="181"/>
      <c r="E1575" s="181"/>
      <c r="F1575" s="174">
        <v>137.19999999999999</v>
      </c>
      <c r="G1575" s="174">
        <v>0</v>
      </c>
      <c r="H1575" s="175">
        <f>SUM(F1575:G1575)</f>
        <v>137.19999999999999</v>
      </c>
      <c r="I1575" s="182">
        <v>1050</v>
      </c>
      <c r="J1575" s="199"/>
      <c r="K1575" s="199">
        <f t="shared" si="202"/>
        <v>1050</v>
      </c>
    </row>
    <row r="1576" spans="1:11" ht="18.75">
      <c r="A1576" s="186">
        <v>5</v>
      </c>
      <c r="B1576" s="177" t="s">
        <v>1372</v>
      </c>
      <c r="C1576" s="180"/>
      <c r="D1576" s="180"/>
      <c r="E1576" s="180"/>
      <c r="F1576" s="174">
        <v>0.01</v>
      </c>
      <c r="G1576" s="174">
        <v>0</v>
      </c>
      <c r="H1576" s="175">
        <f>SUM(F1576:G1576)</f>
        <v>0.01</v>
      </c>
      <c r="I1576" s="182">
        <v>0.01</v>
      </c>
      <c r="J1576" s="182"/>
      <c r="K1576" s="199">
        <f t="shared" si="202"/>
        <v>0.01</v>
      </c>
    </row>
    <row r="1577" spans="1:11" ht="18.75">
      <c r="A1577" s="186"/>
      <c r="B1577" s="179" t="s">
        <v>15</v>
      </c>
      <c r="C1577" s="181">
        <f t="shared" ref="C1577:H1577" si="203">SUM(C1572:C1576)</f>
        <v>204.2</v>
      </c>
      <c r="D1577" s="181">
        <f t="shared" si="203"/>
        <v>0</v>
      </c>
      <c r="E1577" s="181">
        <f t="shared" si="203"/>
        <v>204.2</v>
      </c>
      <c r="F1577" s="181">
        <f t="shared" si="203"/>
        <v>204.21999999999997</v>
      </c>
      <c r="G1577" s="181">
        <f t="shared" si="203"/>
        <v>0</v>
      </c>
      <c r="H1577" s="207">
        <f t="shared" si="203"/>
        <v>204.21999999999997</v>
      </c>
      <c r="I1577" s="199">
        <f>SUM(I1572:I1576)</f>
        <v>1592.02</v>
      </c>
      <c r="J1577" s="182"/>
      <c r="K1577" s="199">
        <f t="shared" si="202"/>
        <v>1592.02</v>
      </c>
    </row>
    <row r="1578" spans="1:11" s="208" customFormat="1" ht="18.75">
      <c r="A1578" s="198">
        <v>19</v>
      </c>
      <c r="B1578" s="179" t="s">
        <v>1373</v>
      </c>
      <c r="C1578" s="181"/>
      <c r="D1578" s="181"/>
      <c r="E1578" s="181"/>
      <c r="F1578" s="178"/>
      <c r="G1578" s="178"/>
      <c r="H1578" s="175"/>
      <c r="I1578" s="199"/>
      <c r="J1578" s="199"/>
      <c r="K1578" s="199"/>
    </row>
    <row r="1579" spans="1:11" ht="18.75">
      <c r="A1579" s="186">
        <v>1</v>
      </c>
      <c r="B1579" s="177" t="s">
        <v>2169</v>
      </c>
      <c r="C1579" s="180">
        <v>0.01</v>
      </c>
      <c r="D1579" s="180"/>
      <c r="E1579" s="181">
        <f t="shared" ref="E1579:E1610" si="204">SUM(C1579:D1579)</f>
        <v>0.01</v>
      </c>
      <c r="F1579" s="174">
        <v>0.01</v>
      </c>
      <c r="G1579" s="174">
        <v>0</v>
      </c>
      <c r="H1579" s="175">
        <f t="shared" ref="H1579:H1611" si="205">SUM(F1579:G1579)</f>
        <v>0.01</v>
      </c>
      <c r="I1579" s="182">
        <v>0.01</v>
      </c>
      <c r="J1579" s="182"/>
      <c r="K1579" s="199">
        <f t="shared" ref="K1579:K1586" si="206">SUM(I1579:J1579)</f>
        <v>0.01</v>
      </c>
    </row>
    <row r="1580" spans="1:11" ht="18.75">
      <c r="A1580" s="186">
        <v>2</v>
      </c>
      <c r="B1580" s="177" t="s">
        <v>1375</v>
      </c>
      <c r="C1580" s="180"/>
      <c r="D1580" s="180">
        <v>0.03</v>
      </c>
      <c r="E1580" s="181">
        <f t="shared" si="204"/>
        <v>0.03</v>
      </c>
      <c r="F1580" s="174">
        <v>0</v>
      </c>
      <c r="G1580" s="174">
        <v>0.01</v>
      </c>
      <c r="H1580" s="175">
        <f t="shared" si="205"/>
        <v>0.01</v>
      </c>
      <c r="I1580" s="182">
        <v>0</v>
      </c>
      <c r="J1580" s="182">
        <v>0.01</v>
      </c>
      <c r="K1580" s="199">
        <f t="shared" si="206"/>
        <v>0.01</v>
      </c>
    </row>
    <row r="1581" spans="1:11" ht="18.75">
      <c r="A1581" s="186">
        <v>3</v>
      </c>
      <c r="B1581" s="177" t="s">
        <v>2170</v>
      </c>
      <c r="C1581" s="180">
        <v>100</v>
      </c>
      <c r="D1581" s="180"/>
      <c r="E1581" s="181">
        <f t="shared" si="204"/>
        <v>100</v>
      </c>
      <c r="F1581" s="174">
        <v>100</v>
      </c>
      <c r="G1581" s="174">
        <v>0</v>
      </c>
      <c r="H1581" s="175">
        <f t="shared" si="205"/>
        <v>100</v>
      </c>
      <c r="I1581" s="182">
        <v>0.03</v>
      </c>
      <c r="J1581" s="182"/>
      <c r="K1581" s="199">
        <f t="shared" si="206"/>
        <v>0.03</v>
      </c>
    </row>
    <row r="1582" spans="1:11" s="208" customFormat="1" ht="18.75">
      <c r="A1582" s="186">
        <v>4</v>
      </c>
      <c r="B1582" s="177" t="s">
        <v>1376</v>
      </c>
      <c r="C1582" s="180">
        <v>0.03</v>
      </c>
      <c r="D1582" s="180"/>
      <c r="E1582" s="181">
        <f t="shared" si="204"/>
        <v>0.03</v>
      </c>
      <c r="F1582" s="174">
        <v>100</v>
      </c>
      <c r="G1582" s="174">
        <v>0</v>
      </c>
      <c r="H1582" s="175">
        <f t="shared" si="205"/>
        <v>100</v>
      </c>
      <c r="I1582" s="182">
        <v>140</v>
      </c>
      <c r="J1582" s="199"/>
      <c r="K1582" s="199">
        <f t="shared" si="206"/>
        <v>140</v>
      </c>
    </row>
    <row r="1583" spans="1:11" ht="18.75">
      <c r="A1583" s="186">
        <v>5</v>
      </c>
      <c r="B1583" s="177" t="s">
        <v>536</v>
      </c>
      <c r="C1583" s="180">
        <v>50</v>
      </c>
      <c r="D1583" s="180"/>
      <c r="E1583" s="181">
        <f t="shared" si="204"/>
        <v>50</v>
      </c>
      <c r="F1583" s="174">
        <v>0</v>
      </c>
      <c r="G1583" s="174">
        <v>0.01</v>
      </c>
      <c r="H1583" s="175">
        <f t="shared" si="205"/>
        <v>0.01</v>
      </c>
      <c r="I1583" s="182"/>
      <c r="J1583" s="182">
        <v>0.01</v>
      </c>
      <c r="K1583" s="199">
        <f t="shared" si="206"/>
        <v>0.01</v>
      </c>
    </row>
    <row r="1584" spans="1:11" ht="18.75">
      <c r="A1584" s="186">
        <v>6</v>
      </c>
      <c r="B1584" s="177" t="s">
        <v>1377</v>
      </c>
      <c r="C1584" s="180"/>
      <c r="D1584" s="180">
        <v>65000</v>
      </c>
      <c r="E1584" s="181">
        <f t="shared" si="204"/>
        <v>65000</v>
      </c>
      <c r="F1584" s="174">
        <v>0</v>
      </c>
      <c r="G1584" s="174">
        <v>80000</v>
      </c>
      <c r="H1584" s="175">
        <f t="shared" si="205"/>
        <v>80000</v>
      </c>
      <c r="I1584" s="182"/>
      <c r="J1584" s="182">
        <v>80000</v>
      </c>
      <c r="K1584" s="199">
        <f t="shared" si="206"/>
        <v>80000</v>
      </c>
    </row>
    <row r="1585" spans="1:11" s="208" customFormat="1" ht="18.75">
      <c r="A1585" s="186">
        <v>7</v>
      </c>
      <c r="B1585" s="177" t="s">
        <v>1378</v>
      </c>
      <c r="C1585" s="180"/>
      <c r="D1585" s="180">
        <v>65000</v>
      </c>
      <c r="E1585" s="181">
        <f t="shared" si="204"/>
        <v>65000</v>
      </c>
      <c r="F1585" s="174">
        <v>0</v>
      </c>
      <c r="G1585" s="174">
        <v>80000</v>
      </c>
      <c r="H1585" s="175">
        <f t="shared" si="205"/>
        <v>80000</v>
      </c>
      <c r="I1585" s="199"/>
      <c r="J1585" s="182">
        <v>80000</v>
      </c>
      <c r="K1585" s="199">
        <f t="shared" si="206"/>
        <v>80000</v>
      </c>
    </row>
    <row r="1586" spans="1:11" ht="18.75">
      <c r="A1586" s="186">
        <v>8</v>
      </c>
      <c r="B1586" s="177" t="s">
        <v>1379</v>
      </c>
      <c r="C1586" s="180"/>
      <c r="D1586" s="180">
        <v>-65000</v>
      </c>
      <c r="E1586" s="181">
        <f t="shared" si="204"/>
        <v>-65000</v>
      </c>
      <c r="F1586" s="174">
        <v>0</v>
      </c>
      <c r="G1586" s="174">
        <v>-80000</v>
      </c>
      <c r="H1586" s="175">
        <f t="shared" si="205"/>
        <v>-80000</v>
      </c>
      <c r="I1586" s="182"/>
      <c r="J1586" s="182">
        <v>-80000</v>
      </c>
      <c r="K1586" s="199">
        <f t="shared" si="206"/>
        <v>-80000</v>
      </c>
    </row>
    <row r="1587" spans="1:11" ht="18.75">
      <c r="A1587" s="186">
        <v>9</v>
      </c>
      <c r="B1587" s="177" t="s">
        <v>1380</v>
      </c>
      <c r="C1587" s="180">
        <v>121500</v>
      </c>
      <c r="D1587" s="180"/>
      <c r="E1587" s="181">
        <f t="shared" si="204"/>
        <v>121500</v>
      </c>
      <c r="F1587" s="174">
        <v>81063</v>
      </c>
      <c r="G1587" s="174">
        <v>0</v>
      </c>
      <c r="H1587" s="175">
        <f t="shared" si="205"/>
        <v>81063</v>
      </c>
      <c r="I1587" s="182">
        <v>15000</v>
      </c>
      <c r="J1587" s="182"/>
      <c r="K1587" s="199">
        <f>SUM(I1587:J1587)</f>
        <v>15000</v>
      </c>
    </row>
    <row r="1588" spans="1:11" s="208" customFormat="1" ht="18.75">
      <c r="A1588" s="186">
        <v>10</v>
      </c>
      <c r="B1588" s="177" t="s">
        <v>2171</v>
      </c>
      <c r="C1588" s="180">
        <v>4000</v>
      </c>
      <c r="D1588" s="180"/>
      <c r="E1588" s="181">
        <f t="shared" si="204"/>
        <v>4000</v>
      </c>
      <c r="F1588" s="174">
        <v>1000</v>
      </c>
      <c r="G1588" s="174">
        <v>0</v>
      </c>
      <c r="H1588" s="175">
        <f t="shared" si="205"/>
        <v>1000</v>
      </c>
      <c r="I1588" s="182">
        <v>999.91</v>
      </c>
      <c r="J1588" s="199"/>
      <c r="K1588" s="199">
        <f t="shared" ref="K1588:K1611" si="207">SUM(I1588:J1588)</f>
        <v>999.91</v>
      </c>
    </row>
    <row r="1589" spans="1:11" ht="18.75">
      <c r="A1589" s="186">
        <v>11</v>
      </c>
      <c r="B1589" s="177" t="s">
        <v>2172</v>
      </c>
      <c r="C1589" s="180">
        <v>31510</v>
      </c>
      <c r="D1589" s="180"/>
      <c r="E1589" s="181">
        <f t="shared" si="204"/>
        <v>31510</v>
      </c>
      <c r="F1589" s="174">
        <v>15000</v>
      </c>
      <c r="G1589" s="174">
        <v>0</v>
      </c>
      <c r="H1589" s="175">
        <f t="shared" si="205"/>
        <v>15000</v>
      </c>
      <c r="I1589" s="182">
        <v>2000</v>
      </c>
      <c r="J1589" s="182"/>
      <c r="K1589" s="199">
        <f t="shared" si="207"/>
        <v>2000</v>
      </c>
    </row>
    <row r="1590" spans="1:11" ht="18.75">
      <c r="A1590" s="186">
        <v>12</v>
      </c>
      <c r="B1590" s="177" t="s">
        <v>2173</v>
      </c>
      <c r="C1590" s="180"/>
      <c r="D1590" s="180"/>
      <c r="E1590" s="181"/>
      <c r="F1590" s="174"/>
      <c r="G1590" s="174"/>
      <c r="H1590" s="175"/>
      <c r="I1590" s="182">
        <v>10000</v>
      </c>
      <c r="J1590" s="182"/>
      <c r="K1590" s="199">
        <f t="shared" si="207"/>
        <v>10000</v>
      </c>
    </row>
    <row r="1591" spans="1:11" ht="18.75">
      <c r="A1591" s="186">
        <v>13</v>
      </c>
      <c r="B1591" s="177" t="s">
        <v>2174</v>
      </c>
      <c r="C1591" s="180">
        <v>5000</v>
      </c>
      <c r="D1591" s="180"/>
      <c r="E1591" s="181">
        <f t="shared" si="204"/>
        <v>5000</v>
      </c>
      <c r="F1591" s="174">
        <v>15848</v>
      </c>
      <c r="G1591" s="174">
        <v>0</v>
      </c>
      <c r="H1591" s="175">
        <f t="shared" si="205"/>
        <v>15848</v>
      </c>
      <c r="I1591" s="182">
        <v>3000</v>
      </c>
      <c r="J1591" s="182"/>
      <c r="K1591" s="199">
        <f t="shared" si="207"/>
        <v>3000</v>
      </c>
    </row>
    <row r="1592" spans="1:11" s="208" customFormat="1" ht="18.75">
      <c r="A1592" s="186">
        <v>14</v>
      </c>
      <c r="B1592" s="177" t="s">
        <v>2175</v>
      </c>
      <c r="C1592" s="180">
        <v>100</v>
      </c>
      <c r="D1592" s="180"/>
      <c r="E1592" s="181">
        <f t="shared" si="204"/>
        <v>100</v>
      </c>
      <c r="F1592" s="174">
        <v>0.03</v>
      </c>
      <c r="G1592" s="174">
        <v>0</v>
      </c>
      <c r="H1592" s="175">
        <f t="shared" si="205"/>
        <v>0.03</v>
      </c>
      <c r="I1592" s="182">
        <v>0.03</v>
      </c>
      <c r="J1592" s="199"/>
      <c r="K1592" s="199">
        <f t="shared" si="207"/>
        <v>0.03</v>
      </c>
    </row>
    <row r="1593" spans="1:11" ht="18.75">
      <c r="A1593" s="186">
        <v>15</v>
      </c>
      <c r="B1593" s="177" t="s">
        <v>1384</v>
      </c>
      <c r="C1593" s="180">
        <v>1000</v>
      </c>
      <c r="D1593" s="180"/>
      <c r="E1593" s="181">
        <f t="shared" si="204"/>
        <v>1000</v>
      </c>
      <c r="F1593" s="174">
        <v>3385</v>
      </c>
      <c r="G1593" s="174">
        <v>0</v>
      </c>
      <c r="H1593" s="175">
        <f t="shared" si="205"/>
        <v>3385</v>
      </c>
      <c r="I1593" s="182">
        <v>1950</v>
      </c>
      <c r="J1593" s="182"/>
      <c r="K1593" s="199">
        <f t="shared" si="207"/>
        <v>1950</v>
      </c>
    </row>
    <row r="1594" spans="1:11" ht="18.75">
      <c r="A1594" s="186">
        <v>16</v>
      </c>
      <c r="B1594" s="177" t="s">
        <v>1385</v>
      </c>
      <c r="C1594" s="180">
        <v>50</v>
      </c>
      <c r="D1594" s="180"/>
      <c r="E1594" s="181">
        <f t="shared" si="204"/>
        <v>50</v>
      </c>
      <c r="F1594" s="174">
        <v>80</v>
      </c>
      <c r="G1594" s="174">
        <v>0</v>
      </c>
      <c r="H1594" s="175">
        <f t="shared" si="205"/>
        <v>80</v>
      </c>
      <c r="I1594" s="182">
        <v>0.01</v>
      </c>
      <c r="J1594" s="182"/>
      <c r="K1594" s="199">
        <f t="shared" si="207"/>
        <v>0.01</v>
      </c>
    </row>
    <row r="1595" spans="1:11" ht="18.75">
      <c r="A1595" s="186">
        <v>17</v>
      </c>
      <c r="B1595" s="177" t="s">
        <v>1386</v>
      </c>
      <c r="C1595" s="180">
        <v>42000</v>
      </c>
      <c r="D1595" s="180">
        <v>63000</v>
      </c>
      <c r="E1595" s="181">
        <f t="shared" si="204"/>
        <v>105000</v>
      </c>
      <c r="F1595" s="174">
        <v>56000.01</v>
      </c>
      <c r="G1595" s="174">
        <v>84000</v>
      </c>
      <c r="H1595" s="175">
        <f t="shared" si="205"/>
        <v>140000.01</v>
      </c>
      <c r="I1595" s="182">
        <v>58500</v>
      </c>
      <c r="J1595" s="182">
        <v>84000</v>
      </c>
      <c r="K1595" s="199">
        <f t="shared" si="207"/>
        <v>142500</v>
      </c>
    </row>
    <row r="1596" spans="1:11" ht="18.75">
      <c r="A1596" s="186">
        <v>18</v>
      </c>
      <c r="B1596" s="177" t="s">
        <v>1387</v>
      </c>
      <c r="C1596" s="180">
        <v>500</v>
      </c>
      <c r="D1596" s="180"/>
      <c r="E1596" s="181">
        <f t="shared" si="204"/>
        <v>500</v>
      </c>
      <c r="F1596" s="174">
        <v>300</v>
      </c>
      <c r="G1596" s="174">
        <v>0</v>
      </c>
      <c r="H1596" s="175">
        <f t="shared" si="205"/>
        <v>300</v>
      </c>
      <c r="I1596" s="182">
        <v>300</v>
      </c>
      <c r="J1596" s="182"/>
      <c r="K1596" s="199">
        <f t="shared" si="207"/>
        <v>300</v>
      </c>
    </row>
    <row r="1597" spans="1:11" ht="18.75">
      <c r="A1597" s="186">
        <v>19</v>
      </c>
      <c r="B1597" s="177" t="s">
        <v>1388</v>
      </c>
      <c r="C1597" s="180">
        <v>10000</v>
      </c>
      <c r="D1597" s="180"/>
      <c r="E1597" s="181">
        <f t="shared" si="204"/>
        <v>10000</v>
      </c>
      <c r="F1597" s="174">
        <v>4000</v>
      </c>
      <c r="G1597" s="174">
        <v>0</v>
      </c>
      <c r="H1597" s="175">
        <f t="shared" si="205"/>
        <v>4000</v>
      </c>
      <c r="I1597" s="182">
        <v>51000</v>
      </c>
      <c r="J1597" s="182"/>
      <c r="K1597" s="199">
        <f t="shared" si="207"/>
        <v>51000</v>
      </c>
    </row>
    <row r="1598" spans="1:11" ht="18.75">
      <c r="A1598" s="186">
        <v>20</v>
      </c>
      <c r="B1598" s="177" t="s">
        <v>1389</v>
      </c>
      <c r="C1598" s="180">
        <v>48100</v>
      </c>
      <c r="D1598" s="180"/>
      <c r="E1598" s="181">
        <f t="shared" si="204"/>
        <v>48100</v>
      </c>
      <c r="F1598" s="174">
        <v>126815</v>
      </c>
      <c r="G1598" s="174">
        <v>0</v>
      </c>
      <c r="H1598" s="175">
        <f t="shared" si="205"/>
        <v>126815</v>
      </c>
      <c r="I1598" s="182">
        <v>95332</v>
      </c>
      <c r="J1598" s="182"/>
      <c r="K1598" s="199">
        <f t="shared" si="207"/>
        <v>95332</v>
      </c>
    </row>
    <row r="1599" spans="1:11" s="208" customFormat="1" ht="18.75">
      <c r="A1599" s="186">
        <v>21</v>
      </c>
      <c r="B1599" s="177" t="s">
        <v>1390</v>
      </c>
      <c r="C1599" s="180">
        <v>45070</v>
      </c>
      <c r="D1599" s="180"/>
      <c r="E1599" s="181">
        <f t="shared" si="204"/>
        <v>45070</v>
      </c>
      <c r="F1599" s="174">
        <v>57088</v>
      </c>
      <c r="G1599" s="174">
        <v>0</v>
      </c>
      <c r="H1599" s="175">
        <f t="shared" si="205"/>
        <v>57088</v>
      </c>
      <c r="I1599" s="182">
        <v>130739</v>
      </c>
      <c r="J1599" s="199"/>
      <c r="K1599" s="199">
        <f t="shared" si="207"/>
        <v>130739</v>
      </c>
    </row>
    <row r="1600" spans="1:11" ht="18.75">
      <c r="A1600" s="186">
        <v>22</v>
      </c>
      <c r="B1600" s="177" t="s">
        <v>1391</v>
      </c>
      <c r="C1600" s="180">
        <v>1376</v>
      </c>
      <c r="D1600" s="180"/>
      <c r="E1600" s="181">
        <f t="shared" si="204"/>
        <v>1376</v>
      </c>
      <c r="F1600" s="174">
        <v>576</v>
      </c>
      <c r="G1600" s="174">
        <v>0</v>
      </c>
      <c r="H1600" s="175">
        <f t="shared" si="205"/>
        <v>576</v>
      </c>
      <c r="I1600" s="182">
        <v>0.16</v>
      </c>
      <c r="J1600" s="182"/>
      <c r="K1600" s="199">
        <f t="shared" si="207"/>
        <v>0.16</v>
      </c>
    </row>
    <row r="1601" spans="1:11" ht="18.75">
      <c r="A1601" s="186">
        <v>23</v>
      </c>
      <c r="B1601" s="177" t="s">
        <v>1392</v>
      </c>
      <c r="C1601" s="180">
        <v>15000</v>
      </c>
      <c r="D1601" s="180"/>
      <c r="E1601" s="181">
        <f t="shared" si="204"/>
        <v>15000</v>
      </c>
      <c r="F1601" s="174">
        <v>4684</v>
      </c>
      <c r="G1601" s="174">
        <v>0</v>
      </c>
      <c r="H1601" s="175">
        <f t="shared" si="205"/>
        <v>4684</v>
      </c>
      <c r="I1601" s="182">
        <v>5000</v>
      </c>
      <c r="J1601" s="182"/>
      <c r="K1601" s="199">
        <f t="shared" si="207"/>
        <v>5000</v>
      </c>
    </row>
    <row r="1602" spans="1:11" ht="18.75">
      <c r="A1602" s="186">
        <v>24</v>
      </c>
      <c r="B1602" s="177" t="s">
        <v>1393</v>
      </c>
      <c r="C1602" s="180">
        <v>140000</v>
      </c>
      <c r="D1602" s="180"/>
      <c r="E1602" s="181">
        <f t="shared" si="204"/>
        <v>140000</v>
      </c>
      <c r="F1602" s="174">
        <v>130000</v>
      </c>
      <c r="G1602" s="174">
        <v>0</v>
      </c>
      <c r="H1602" s="175">
        <f t="shared" si="205"/>
        <v>130000</v>
      </c>
      <c r="I1602" s="182">
        <v>218500</v>
      </c>
      <c r="J1602" s="182"/>
      <c r="K1602" s="199">
        <f t="shared" si="207"/>
        <v>218500</v>
      </c>
    </row>
    <row r="1603" spans="1:11" ht="18.75">
      <c r="A1603" s="186">
        <v>25</v>
      </c>
      <c r="B1603" s="177" t="s">
        <v>1394</v>
      </c>
      <c r="C1603" s="180">
        <v>-140000</v>
      </c>
      <c r="D1603" s="180"/>
      <c r="E1603" s="181">
        <f t="shared" si="204"/>
        <v>-140000</v>
      </c>
      <c r="F1603" s="174">
        <v>-130000</v>
      </c>
      <c r="G1603" s="174">
        <v>0</v>
      </c>
      <c r="H1603" s="175">
        <f t="shared" si="205"/>
        <v>-130000</v>
      </c>
      <c r="I1603" s="182">
        <v>-218500</v>
      </c>
      <c r="J1603" s="182"/>
      <c r="K1603" s="199">
        <f t="shared" si="207"/>
        <v>-218500</v>
      </c>
    </row>
    <row r="1604" spans="1:11" ht="18.75">
      <c r="A1604" s="186">
        <v>26</v>
      </c>
      <c r="B1604" s="177" t="s">
        <v>1395</v>
      </c>
      <c r="C1604" s="180">
        <v>140000</v>
      </c>
      <c r="D1604" s="180"/>
      <c r="E1604" s="181">
        <f t="shared" si="204"/>
        <v>140000</v>
      </c>
      <c r="F1604" s="174">
        <v>130000</v>
      </c>
      <c r="G1604" s="174">
        <v>0</v>
      </c>
      <c r="H1604" s="175">
        <f t="shared" si="205"/>
        <v>130000</v>
      </c>
      <c r="I1604" s="182">
        <v>218500</v>
      </c>
      <c r="J1604" s="182"/>
      <c r="K1604" s="199">
        <f t="shared" si="207"/>
        <v>218500</v>
      </c>
    </row>
    <row r="1605" spans="1:11" ht="18.75">
      <c r="A1605" s="186">
        <v>27</v>
      </c>
      <c r="B1605" s="177" t="s">
        <v>1396</v>
      </c>
      <c r="C1605" s="180">
        <v>10013.26</v>
      </c>
      <c r="D1605" s="180"/>
      <c r="E1605" s="181">
        <f t="shared" si="204"/>
        <v>10013.26</v>
      </c>
      <c r="F1605" s="174">
        <v>23200</v>
      </c>
      <c r="G1605" s="174">
        <v>0</v>
      </c>
      <c r="H1605" s="175">
        <f t="shared" si="205"/>
        <v>23200</v>
      </c>
      <c r="I1605" s="182">
        <v>3000</v>
      </c>
      <c r="J1605" s="182"/>
      <c r="K1605" s="199">
        <f t="shared" si="207"/>
        <v>3000</v>
      </c>
    </row>
    <row r="1606" spans="1:11" ht="18.75">
      <c r="A1606" s="186">
        <v>28</v>
      </c>
      <c r="B1606" s="177" t="s">
        <v>1397</v>
      </c>
      <c r="C1606" s="180">
        <v>300</v>
      </c>
      <c r="D1606" s="180"/>
      <c r="E1606" s="181">
        <f t="shared" si="204"/>
        <v>300</v>
      </c>
      <c r="F1606" s="174">
        <v>300</v>
      </c>
      <c r="G1606" s="174">
        <v>0</v>
      </c>
      <c r="H1606" s="175">
        <f t="shared" si="205"/>
        <v>300</v>
      </c>
      <c r="I1606" s="182">
        <v>300</v>
      </c>
      <c r="J1606" s="182"/>
      <c r="K1606" s="199">
        <f t="shared" si="207"/>
        <v>300</v>
      </c>
    </row>
    <row r="1607" spans="1:11" ht="18.75">
      <c r="A1607" s="186">
        <v>29</v>
      </c>
      <c r="B1607" s="206" t="s">
        <v>2126</v>
      </c>
      <c r="C1607" s="180">
        <v>500</v>
      </c>
      <c r="D1607" s="180"/>
      <c r="E1607" s="181">
        <f t="shared" si="204"/>
        <v>500</v>
      </c>
      <c r="F1607" s="174">
        <v>478.9</v>
      </c>
      <c r="G1607" s="174">
        <v>0</v>
      </c>
      <c r="H1607" s="175">
        <f t="shared" si="205"/>
        <v>478.9</v>
      </c>
      <c r="I1607" s="182">
        <v>5000</v>
      </c>
      <c r="J1607" s="182"/>
      <c r="K1607" s="199">
        <f t="shared" si="207"/>
        <v>5000</v>
      </c>
    </row>
    <row r="1608" spans="1:11" ht="18.75">
      <c r="A1608" s="186">
        <v>30</v>
      </c>
      <c r="B1608" s="177" t="s">
        <v>2176</v>
      </c>
      <c r="C1608" s="180">
        <v>500</v>
      </c>
      <c r="D1608" s="180"/>
      <c r="E1608" s="181">
        <f t="shared" si="204"/>
        <v>500</v>
      </c>
      <c r="F1608" s="174">
        <v>100</v>
      </c>
      <c r="G1608" s="174">
        <v>0</v>
      </c>
      <c r="H1608" s="175">
        <f t="shared" si="205"/>
        <v>100</v>
      </c>
      <c r="I1608" s="182">
        <v>0.03</v>
      </c>
      <c r="J1608" s="182"/>
      <c r="K1608" s="199">
        <f t="shared" si="207"/>
        <v>0.03</v>
      </c>
    </row>
    <row r="1609" spans="1:11" ht="18.75">
      <c r="A1609" s="186">
        <v>31</v>
      </c>
      <c r="B1609" s="177" t="s">
        <v>2177</v>
      </c>
      <c r="C1609" s="180">
        <v>1500</v>
      </c>
      <c r="D1609" s="180"/>
      <c r="E1609" s="181">
        <f t="shared" si="204"/>
        <v>1500</v>
      </c>
      <c r="F1609" s="174">
        <v>500</v>
      </c>
      <c r="G1609" s="174">
        <v>0</v>
      </c>
      <c r="H1609" s="175">
        <f t="shared" si="205"/>
        <v>500</v>
      </c>
      <c r="I1609" s="182">
        <v>0.03</v>
      </c>
      <c r="J1609" s="182"/>
      <c r="K1609" s="199">
        <f t="shared" si="207"/>
        <v>0.03</v>
      </c>
    </row>
    <row r="1610" spans="1:11" ht="18.75">
      <c r="A1610" s="186">
        <v>32</v>
      </c>
      <c r="B1610" s="177" t="s">
        <v>1400</v>
      </c>
      <c r="C1610" s="180"/>
      <c r="D1610" s="180">
        <v>21549</v>
      </c>
      <c r="E1610" s="181">
        <f t="shared" si="204"/>
        <v>21549</v>
      </c>
      <c r="F1610" s="174">
        <v>50000</v>
      </c>
      <c r="G1610" s="174">
        <v>0</v>
      </c>
      <c r="H1610" s="175">
        <f t="shared" si="205"/>
        <v>50000</v>
      </c>
      <c r="I1610" s="182">
        <v>40000</v>
      </c>
      <c r="J1610" s="182"/>
      <c r="K1610" s="199">
        <f t="shared" si="207"/>
        <v>40000</v>
      </c>
    </row>
    <row r="1611" spans="1:11" ht="18.75">
      <c r="A1611" s="186">
        <v>33</v>
      </c>
      <c r="B1611" s="177" t="s">
        <v>1401</v>
      </c>
      <c r="C1611" s="180"/>
      <c r="D1611" s="180"/>
      <c r="E1611" s="180"/>
      <c r="F1611" s="174">
        <v>0</v>
      </c>
      <c r="G1611" s="174">
        <v>0.02</v>
      </c>
      <c r="H1611" s="175">
        <f t="shared" si="205"/>
        <v>0.02</v>
      </c>
      <c r="I1611" s="182"/>
      <c r="J1611" s="182">
        <v>0.02</v>
      </c>
      <c r="K1611" s="199">
        <f t="shared" si="207"/>
        <v>0.02</v>
      </c>
    </row>
    <row r="1612" spans="1:11" ht="18.75">
      <c r="A1612" s="186"/>
      <c r="B1612" s="179" t="s">
        <v>164</v>
      </c>
      <c r="C1612" s="181">
        <f t="shared" ref="C1612:H1612" si="208">SUM(C1579:C1611)</f>
        <v>478169.3</v>
      </c>
      <c r="D1612" s="181">
        <f t="shared" si="208"/>
        <v>149549.03</v>
      </c>
      <c r="E1612" s="181">
        <f t="shared" si="208"/>
        <v>627718.33000000007</v>
      </c>
      <c r="F1612" s="181">
        <f t="shared" si="208"/>
        <v>570617.94999999995</v>
      </c>
      <c r="G1612" s="181">
        <f t="shared" si="208"/>
        <v>164000.04</v>
      </c>
      <c r="H1612" s="207">
        <f t="shared" si="208"/>
        <v>734617.99000000011</v>
      </c>
      <c r="I1612" s="181">
        <f>SUM(I1579:I1611)</f>
        <v>640761.21</v>
      </c>
      <c r="J1612" s="181">
        <f t="shared" ref="J1612:K1612" si="209">SUM(J1579:J1611)</f>
        <v>164000.04</v>
      </c>
      <c r="K1612" s="181">
        <f t="shared" si="209"/>
        <v>804761.25000000012</v>
      </c>
    </row>
    <row r="1613" spans="1:11" ht="18.75">
      <c r="A1613" s="186">
        <v>20</v>
      </c>
      <c r="B1613" s="179" t="s">
        <v>1647</v>
      </c>
      <c r="C1613" s="181"/>
      <c r="D1613" s="181"/>
      <c r="E1613" s="181"/>
      <c r="F1613" s="181"/>
      <c r="G1613" s="181"/>
      <c r="H1613" s="207"/>
      <c r="I1613" s="181"/>
      <c r="J1613" s="181"/>
      <c r="K1613" s="181"/>
    </row>
    <row r="1614" spans="1:11" ht="18.75">
      <c r="A1614" s="186">
        <v>1</v>
      </c>
      <c r="B1614" s="177" t="s">
        <v>1648</v>
      </c>
      <c r="C1614" s="181"/>
      <c r="D1614" s="181"/>
      <c r="E1614" s="181"/>
      <c r="F1614" s="181"/>
      <c r="G1614" s="181"/>
      <c r="H1614" s="207"/>
      <c r="I1614" s="180">
        <v>500</v>
      </c>
      <c r="J1614" s="180"/>
      <c r="K1614" s="181">
        <f>SUM(I1614:J1614)</f>
        <v>500</v>
      </c>
    </row>
    <row r="1615" spans="1:11" ht="18.75">
      <c r="A1615" s="186">
        <v>2</v>
      </c>
      <c r="B1615" s="177" t="s">
        <v>1650</v>
      </c>
      <c r="C1615" s="181"/>
      <c r="D1615" s="181"/>
      <c r="E1615" s="181"/>
      <c r="F1615" s="181"/>
      <c r="G1615" s="181"/>
      <c r="H1615" s="207"/>
      <c r="I1615" s="180">
        <v>120000</v>
      </c>
      <c r="J1615" s="180"/>
      <c r="K1615" s="181">
        <f>SUM(I1615:J1615)</f>
        <v>120000</v>
      </c>
    </row>
    <row r="1616" spans="1:11" ht="18.75">
      <c r="A1616" s="186"/>
      <c r="B1616" s="179" t="s">
        <v>1649</v>
      </c>
      <c r="C1616" s="181"/>
      <c r="D1616" s="181"/>
      <c r="E1616" s="181"/>
      <c r="F1616" s="181"/>
      <c r="G1616" s="181"/>
      <c r="H1616" s="207"/>
      <c r="I1616" s="181">
        <f>SUM(I1614:I1615)</f>
        <v>120500</v>
      </c>
      <c r="J1616" s="181"/>
      <c r="K1616" s="181">
        <f>SUM(I1616:J1616)</f>
        <v>120500</v>
      </c>
    </row>
    <row r="1617" spans="1:11" s="208" customFormat="1" ht="18.75">
      <c r="A1617" s="198">
        <v>21</v>
      </c>
      <c r="B1617" s="179" t="s">
        <v>304</v>
      </c>
      <c r="C1617" s="181"/>
      <c r="D1617" s="181"/>
      <c r="E1617" s="181"/>
      <c r="F1617" s="178"/>
      <c r="G1617" s="178"/>
      <c r="H1617" s="175"/>
      <c r="I1617" s="199"/>
      <c r="J1617" s="199"/>
      <c r="K1617" s="199"/>
    </row>
    <row r="1618" spans="1:11" ht="18.75">
      <c r="A1618" s="186">
        <v>1</v>
      </c>
      <c r="B1618" s="177" t="s">
        <v>1402</v>
      </c>
      <c r="C1618" s="180">
        <v>50</v>
      </c>
      <c r="D1618" s="180"/>
      <c r="E1618" s="181">
        <f>SUM(C1618:D1618)</f>
        <v>50</v>
      </c>
      <c r="F1618" s="174">
        <v>0.01</v>
      </c>
      <c r="G1618" s="174">
        <v>0</v>
      </c>
      <c r="H1618" s="175">
        <f>SUM(F1618:G1618)</f>
        <v>0.01</v>
      </c>
      <c r="I1618" s="182">
        <v>0.01</v>
      </c>
      <c r="J1618" s="182"/>
      <c r="K1618" s="199">
        <f>SUM(I1618:J1618)</f>
        <v>0.01</v>
      </c>
    </row>
    <row r="1619" spans="1:11" ht="18.75">
      <c r="A1619" s="186"/>
      <c r="B1619" s="179" t="s">
        <v>17</v>
      </c>
      <c r="C1619" s="181">
        <f t="shared" ref="C1619:H1619" si="210">SUM(C1618)</f>
        <v>50</v>
      </c>
      <c r="D1619" s="181">
        <f t="shared" si="210"/>
        <v>0</v>
      </c>
      <c r="E1619" s="181">
        <f t="shared" si="210"/>
        <v>50</v>
      </c>
      <c r="F1619" s="181">
        <f t="shared" si="210"/>
        <v>0.01</v>
      </c>
      <c r="G1619" s="181">
        <f t="shared" si="210"/>
        <v>0</v>
      </c>
      <c r="H1619" s="207">
        <f t="shared" si="210"/>
        <v>0.01</v>
      </c>
      <c r="I1619" s="199">
        <f>SUM(I1618)</f>
        <v>0.01</v>
      </c>
      <c r="J1619" s="182"/>
      <c r="K1619" s="199">
        <f>SUM(I1619:J1619)</f>
        <v>0.01</v>
      </c>
    </row>
    <row r="1620" spans="1:11" s="244" customFormat="1" ht="56.25">
      <c r="A1620" s="186"/>
      <c r="B1620" s="222" t="s">
        <v>165</v>
      </c>
      <c r="C1620" s="205">
        <f t="shared" ref="C1620:H1620" si="211">C1619+C1612+C1577+C1570+C1567+C1561+C1564+C1554+C1550+C1547+C1544+C1541+C1537+C1531+C1528+C1525+C1522+C1514+C1496+C1616</f>
        <v>702353.92000000004</v>
      </c>
      <c r="D1620" s="205">
        <f t="shared" si="211"/>
        <v>160402.06</v>
      </c>
      <c r="E1620" s="205">
        <f t="shared" si="211"/>
        <v>862755.9800000001</v>
      </c>
      <c r="F1620" s="205">
        <f t="shared" si="211"/>
        <v>828784.35</v>
      </c>
      <c r="G1620" s="205">
        <f t="shared" si="211"/>
        <v>173052.71000000002</v>
      </c>
      <c r="H1620" s="205">
        <f t="shared" si="211"/>
        <v>1001837.0600000002</v>
      </c>
      <c r="I1620" s="205">
        <f>I1619+I1612+I1577+I1570+I1567+I1561+I1564+I1554+I1550+I1547+I1544+I1541+I1537+I1531+I1528+I1525+I1522+I1514+I1496+I1616+I1534</f>
        <v>1249073.2700000003</v>
      </c>
      <c r="J1620" s="205">
        <f t="shared" ref="J1620:K1620" si="212">J1619+J1612+J1577+J1570+J1567+J1561+J1564+J1554+J1550+J1547+J1544+J1541+J1537+J1531+J1528+J1525+J1522+J1514+J1496+J1616</f>
        <v>173553.01</v>
      </c>
      <c r="K1620" s="205">
        <f t="shared" si="212"/>
        <v>1422626.2700000005</v>
      </c>
    </row>
    <row r="1621" spans="1:11" ht="18.75">
      <c r="A1621" s="186"/>
      <c r="B1621" s="177"/>
      <c r="C1621" s="180"/>
      <c r="D1621" s="180"/>
      <c r="E1621" s="180"/>
      <c r="F1621" s="180"/>
      <c r="G1621" s="180"/>
      <c r="H1621" s="207"/>
      <c r="I1621" s="182"/>
      <c r="J1621" s="182"/>
      <c r="K1621" s="199"/>
    </row>
    <row r="1622" spans="1:11" s="245" customFormat="1" ht="18.75">
      <c r="A1622" s="198">
        <v>10</v>
      </c>
      <c r="B1622" s="179" t="s">
        <v>1403</v>
      </c>
      <c r="C1622" s="181"/>
      <c r="D1622" s="181"/>
      <c r="E1622" s="181"/>
      <c r="F1622" s="178"/>
      <c r="G1622" s="178"/>
      <c r="H1622" s="175"/>
      <c r="I1622" s="199"/>
      <c r="J1622" s="199"/>
      <c r="K1622" s="199"/>
    </row>
    <row r="1623" spans="1:11" s="208" customFormat="1" ht="18.75">
      <c r="A1623" s="198">
        <v>1</v>
      </c>
      <c r="B1623" s="179" t="s">
        <v>256</v>
      </c>
      <c r="C1623" s="181"/>
      <c r="D1623" s="181"/>
      <c r="E1623" s="181"/>
      <c r="F1623" s="181"/>
      <c r="G1623" s="181"/>
      <c r="H1623" s="207"/>
      <c r="I1623" s="199"/>
      <c r="J1623" s="199"/>
      <c r="K1623" s="199"/>
    </row>
    <row r="1624" spans="1:11" ht="18.75">
      <c r="A1624" s="186">
        <v>1</v>
      </c>
      <c r="B1624" s="177" t="s">
        <v>2127</v>
      </c>
      <c r="C1624" s="180"/>
      <c r="D1624" s="180">
        <v>15.39</v>
      </c>
      <c r="E1624" s="181">
        <f>SUM(C1624:D1624)</f>
        <v>15.39</v>
      </c>
      <c r="F1624" s="174">
        <v>0</v>
      </c>
      <c r="G1624" s="174">
        <v>29.14</v>
      </c>
      <c r="H1624" s="175">
        <f t="shared" ref="H1624:H1630" si="213">SUM(F1624:G1624)</f>
        <v>29.14</v>
      </c>
      <c r="I1624" s="182">
        <v>0.01</v>
      </c>
      <c r="J1624" s="182">
        <v>18.89</v>
      </c>
      <c r="K1624" s="199">
        <f t="shared" ref="K1624:K1630" si="214">SUM(I1624:J1624)</f>
        <v>18.900000000000002</v>
      </c>
    </row>
    <row r="1625" spans="1:11" ht="18.75">
      <c r="A1625" s="186">
        <v>2</v>
      </c>
      <c r="B1625" s="177" t="s">
        <v>2128</v>
      </c>
      <c r="C1625" s="180">
        <v>0.01</v>
      </c>
      <c r="D1625" s="180"/>
      <c r="E1625" s="181">
        <f>SUM(C1625:D1625)</f>
        <v>0.01</v>
      </c>
      <c r="F1625" s="174">
        <v>5</v>
      </c>
      <c r="G1625" s="174">
        <v>0</v>
      </c>
      <c r="H1625" s="175">
        <f t="shared" si="213"/>
        <v>5</v>
      </c>
      <c r="I1625" s="182">
        <v>5</v>
      </c>
      <c r="J1625" s="182"/>
      <c r="K1625" s="199">
        <f t="shared" si="214"/>
        <v>5</v>
      </c>
    </row>
    <row r="1626" spans="1:11" ht="18.75">
      <c r="A1626" s="186">
        <v>3</v>
      </c>
      <c r="B1626" s="177" t="s">
        <v>2132</v>
      </c>
      <c r="C1626" s="180"/>
      <c r="D1626" s="180"/>
      <c r="E1626" s="180"/>
      <c r="F1626" s="174">
        <v>450</v>
      </c>
      <c r="G1626" s="174">
        <v>0</v>
      </c>
      <c r="H1626" s="175">
        <f t="shared" si="213"/>
        <v>450</v>
      </c>
      <c r="I1626" s="182">
        <v>900</v>
      </c>
      <c r="J1626" s="182"/>
      <c r="K1626" s="199">
        <f t="shared" si="214"/>
        <v>900</v>
      </c>
    </row>
    <row r="1627" spans="1:11" ht="18.75">
      <c r="A1627" s="186">
        <v>4</v>
      </c>
      <c r="B1627" s="177" t="s">
        <v>2129</v>
      </c>
      <c r="C1627" s="180"/>
      <c r="D1627" s="180"/>
      <c r="E1627" s="180"/>
      <c r="F1627" s="174">
        <v>100</v>
      </c>
      <c r="G1627" s="174">
        <v>0</v>
      </c>
      <c r="H1627" s="175">
        <f t="shared" si="213"/>
        <v>100</v>
      </c>
      <c r="I1627" s="182">
        <v>70</v>
      </c>
      <c r="J1627" s="182"/>
      <c r="K1627" s="199">
        <f t="shared" si="214"/>
        <v>70</v>
      </c>
    </row>
    <row r="1628" spans="1:11" ht="18.75">
      <c r="A1628" s="186">
        <v>5</v>
      </c>
      <c r="B1628" s="177" t="s">
        <v>2130</v>
      </c>
      <c r="C1628" s="180">
        <v>110</v>
      </c>
      <c r="D1628" s="180"/>
      <c r="E1628" s="181">
        <f>SUM(C1628:D1628)</f>
        <v>110</v>
      </c>
      <c r="F1628" s="174">
        <v>110</v>
      </c>
      <c r="G1628" s="174">
        <v>0</v>
      </c>
      <c r="H1628" s="175">
        <f t="shared" si="213"/>
        <v>110</v>
      </c>
      <c r="I1628" s="182">
        <v>102</v>
      </c>
      <c r="J1628" s="182"/>
      <c r="K1628" s="199">
        <f t="shared" si="214"/>
        <v>102</v>
      </c>
    </row>
    <row r="1629" spans="1:11" ht="18.75">
      <c r="A1629" s="186">
        <v>6</v>
      </c>
      <c r="B1629" s="177" t="s">
        <v>2131</v>
      </c>
      <c r="C1629" s="180">
        <v>0.01</v>
      </c>
      <c r="D1629" s="180"/>
      <c r="E1629" s="181">
        <f>SUM(C1629:D1629)</f>
        <v>0.01</v>
      </c>
      <c r="F1629" s="174">
        <v>0.01</v>
      </c>
      <c r="G1629" s="174">
        <v>0</v>
      </c>
      <c r="H1629" s="175">
        <f t="shared" si="213"/>
        <v>0.01</v>
      </c>
      <c r="I1629" s="182">
        <v>200</v>
      </c>
      <c r="J1629" s="182"/>
      <c r="K1629" s="199">
        <f t="shared" si="214"/>
        <v>200</v>
      </c>
    </row>
    <row r="1630" spans="1:11" s="208" customFormat="1" ht="18.75">
      <c r="A1630" s="198"/>
      <c r="B1630" s="179" t="s">
        <v>4</v>
      </c>
      <c r="C1630" s="181">
        <f>SUM(C1624:C1629)</f>
        <v>110.02000000000001</v>
      </c>
      <c r="D1630" s="181">
        <f>SUM(D1624:D1629)</f>
        <v>15.39</v>
      </c>
      <c r="E1630" s="181">
        <f>SUM(E1624:E1629)</f>
        <v>125.41000000000001</v>
      </c>
      <c r="F1630" s="178">
        <v>665.01</v>
      </c>
      <c r="G1630" s="178">
        <v>29.14</v>
      </c>
      <c r="H1630" s="175">
        <f t="shared" si="213"/>
        <v>694.15</v>
      </c>
      <c r="I1630" s="199">
        <f>SUM(I1624:I1629)</f>
        <v>1277.01</v>
      </c>
      <c r="J1630" s="199">
        <f>SUM(J1624:J1629)</f>
        <v>18.89</v>
      </c>
      <c r="K1630" s="199">
        <f t="shared" si="214"/>
        <v>1295.9000000000001</v>
      </c>
    </row>
    <row r="1631" spans="1:11" s="208" customFormat="1" ht="18.75">
      <c r="A1631" s="198">
        <v>2</v>
      </c>
      <c r="B1631" s="179" t="s">
        <v>1337</v>
      </c>
      <c r="C1631" s="181"/>
      <c r="D1631" s="181"/>
      <c r="E1631" s="181"/>
      <c r="F1631" s="178"/>
      <c r="G1631" s="178"/>
      <c r="H1631" s="175"/>
      <c r="I1631" s="199"/>
      <c r="J1631" s="199"/>
      <c r="K1631" s="199"/>
    </row>
    <row r="1632" spans="1:11" ht="18.75">
      <c r="A1632" s="186">
        <v>1</v>
      </c>
      <c r="B1632" s="177" t="s">
        <v>1404</v>
      </c>
      <c r="C1632" s="180">
        <v>699.99</v>
      </c>
      <c r="D1632" s="180"/>
      <c r="E1632" s="181">
        <f>SUM(C1632:D1632)</f>
        <v>699.99</v>
      </c>
      <c r="F1632" s="174">
        <v>283.01</v>
      </c>
      <c r="G1632" s="174">
        <v>0</v>
      </c>
      <c r="H1632" s="175">
        <f>SUM(F1632:G1632)</f>
        <v>283.01</v>
      </c>
      <c r="I1632" s="182">
        <v>1000.01</v>
      </c>
      <c r="J1632" s="182"/>
      <c r="K1632" s="199">
        <f>SUM(I1632:J1632)</f>
        <v>1000.01</v>
      </c>
    </row>
    <row r="1633" spans="1:11" ht="18.75">
      <c r="A1633" s="186">
        <v>2</v>
      </c>
      <c r="B1633" s="177" t="s">
        <v>1405</v>
      </c>
      <c r="C1633" s="180">
        <v>500</v>
      </c>
      <c r="D1633" s="180"/>
      <c r="E1633" s="181">
        <f>SUM(C1633:D1633)</f>
        <v>500</v>
      </c>
      <c r="F1633" s="174">
        <v>207.32</v>
      </c>
      <c r="G1633" s="174">
        <v>0</v>
      </c>
      <c r="H1633" s="175">
        <f>SUM(F1633:G1633)</f>
        <v>207.32</v>
      </c>
      <c r="I1633" s="182">
        <v>1000.01</v>
      </c>
      <c r="J1633" s="182"/>
      <c r="K1633" s="199">
        <f>SUM(I1633:J1633)</f>
        <v>1000.01</v>
      </c>
    </row>
    <row r="1634" spans="1:11" ht="18.75">
      <c r="A1634" s="186">
        <v>3</v>
      </c>
      <c r="B1634" s="177" t="s">
        <v>1406</v>
      </c>
      <c r="C1634" s="180">
        <v>699</v>
      </c>
      <c r="D1634" s="180"/>
      <c r="E1634" s="181">
        <f>SUM(C1634:D1634)</f>
        <v>699</v>
      </c>
      <c r="F1634" s="174">
        <v>247.11</v>
      </c>
      <c r="G1634" s="174">
        <v>0</v>
      </c>
      <c r="H1634" s="175">
        <f>SUM(F1634:G1634)</f>
        <v>247.11</v>
      </c>
      <c r="I1634" s="182">
        <v>1000</v>
      </c>
      <c r="J1634" s="182"/>
      <c r="K1634" s="199">
        <f>SUM(I1634:J1634)</f>
        <v>1000</v>
      </c>
    </row>
    <row r="1635" spans="1:11" ht="18.75">
      <c r="A1635" s="186"/>
      <c r="B1635" s="179" t="s">
        <v>154</v>
      </c>
      <c r="C1635" s="181">
        <f t="shared" ref="C1635:H1635" si="215">SUM(C1632:C1634)</f>
        <v>1898.99</v>
      </c>
      <c r="D1635" s="181">
        <f t="shared" si="215"/>
        <v>0</v>
      </c>
      <c r="E1635" s="181">
        <f t="shared" si="215"/>
        <v>1898.99</v>
      </c>
      <c r="F1635" s="181">
        <f t="shared" si="215"/>
        <v>737.44</v>
      </c>
      <c r="G1635" s="181">
        <f t="shared" si="215"/>
        <v>0</v>
      </c>
      <c r="H1635" s="207">
        <f t="shared" si="215"/>
        <v>737.44</v>
      </c>
      <c r="I1635" s="199">
        <f>SUM(I1632:I1634)</f>
        <v>3000.02</v>
      </c>
      <c r="J1635" s="182"/>
      <c r="K1635" s="199">
        <f>SUM(I1635:J1635)</f>
        <v>3000.02</v>
      </c>
    </row>
    <row r="1636" spans="1:11" s="208" customFormat="1" ht="18.75">
      <c r="A1636" s="198">
        <v>3</v>
      </c>
      <c r="B1636" s="179" t="s">
        <v>1407</v>
      </c>
      <c r="C1636" s="181"/>
      <c r="D1636" s="181"/>
      <c r="E1636" s="181"/>
      <c r="F1636" s="178"/>
      <c r="G1636" s="178"/>
      <c r="H1636" s="175"/>
      <c r="I1636" s="199"/>
      <c r="J1636" s="199"/>
      <c r="K1636" s="199"/>
    </row>
    <row r="1637" spans="1:11" s="208" customFormat="1" ht="18.75">
      <c r="A1637" s="186">
        <v>1</v>
      </c>
      <c r="B1637" s="177" t="s">
        <v>1408</v>
      </c>
      <c r="C1637" s="180">
        <v>0</v>
      </c>
      <c r="D1637" s="180"/>
      <c r="E1637" s="180">
        <f>SUM(C1637:D1637)</f>
        <v>0</v>
      </c>
      <c r="F1637" s="174">
        <v>95</v>
      </c>
      <c r="G1637" s="174">
        <v>0</v>
      </c>
      <c r="H1637" s="175">
        <f>SUM(F1637:G1637)</f>
        <v>95</v>
      </c>
      <c r="I1637" s="182">
        <v>95</v>
      </c>
      <c r="J1637" s="199"/>
      <c r="K1637" s="199">
        <f>SUM(I1637:J1637)</f>
        <v>95</v>
      </c>
    </row>
    <row r="1638" spans="1:11" ht="18.75">
      <c r="A1638" s="186"/>
      <c r="B1638" s="179" t="s">
        <v>166</v>
      </c>
      <c r="C1638" s="181">
        <f>SUM(C1637)</f>
        <v>0</v>
      </c>
      <c r="D1638" s="181"/>
      <c r="E1638" s="181">
        <f>SUM(C1638:D1638)</f>
        <v>0</v>
      </c>
      <c r="F1638" s="178">
        <v>95</v>
      </c>
      <c r="G1638" s="178">
        <v>0</v>
      </c>
      <c r="H1638" s="175">
        <f>SUM(F1638:G1638)</f>
        <v>95</v>
      </c>
      <c r="I1638" s="182">
        <f>SUM(I1637)</f>
        <v>95</v>
      </c>
      <c r="J1638" s="182"/>
      <c r="K1638" s="199">
        <f>SUM(I1638:J1638)</f>
        <v>95</v>
      </c>
    </row>
    <row r="1639" spans="1:11" s="208" customFormat="1" ht="18.75">
      <c r="A1639" s="198">
        <v>4</v>
      </c>
      <c r="B1639" s="179" t="s">
        <v>1409</v>
      </c>
      <c r="C1639" s="181"/>
      <c r="D1639" s="181"/>
      <c r="E1639" s="181"/>
      <c r="F1639" s="178"/>
      <c r="G1639" s="178"/>
      <c r="H1639" s="175"/>
      <c r="I1639" s="199"/>
      <c r="J1639" s="199"/>
      <c r="K1639" s="199"/>
    </row>
    <row r="1640" spans="1:11" s="208" customFormat="1" ht="18.75">
      <c r="A1640" s="186">
        <v>1</v>
      </c>
      <c r="B1640" s="177" t="s">
        <v>1410</v>
      </c>
      <c r="C1640" s="180">
        <v>0</v>
      </c>
      <c r="D1640" s="180"/>
      <c r="E1640" s="180">
        <f>SUM(C1640:D1640)</f>
        <v>0</v>
      </c>
      <c r="F1640" s="174">
        <v>0.01</v>
      </c>
      <c r="G1640" s="174">
        <v>0</v>
      </c>
      <c r="H1640" s="175">
        <f>SUM(F1640:G1640)</f>
        <v>0.01</v>
      </c>
      <c r="I1640" s="182">
        <v>0.01</v>
      </c>
      <c r="J1640" s="199"/>
      <c r="K1640" s="199">
        <f>SUM(I1640:J1640)</f>
        <v>0.01</v>
      </c>
    </row>
    <row r="1641" spans="1:11" s="208" customFormat="1" ht="18.75">
      <c r="A1641" s="198"/>
      <c r="B1641" s="179" t="s">
        <v>167</v>
      </c>
      <c r="C1641" s="181">
        <f>SUM(C1640)</f>
        <v>0</v>
      </c>
      <c r="D1641" s="181"/>
      <c r="E1641" s="181">
        <f>SUM(C1641:D1641)</f>
        <v>0</v>
      </c>
      <c r="F1641" s="178">
        <v>0.01</v>
      </c>
      <c r="G1641" s="178">
        <v>0</v>
      </c>
      <c r="H1641" s="175">
        <f>SUM(F1641:G1641)</f>
        <v>0.01</v>
      </c>
      <c r="I1641" s="199">
        <f>SUM(I1640)</f>
        <v>0.01</v>
      </c>
      <c r="J1641" s="199"/>
      <c r="K1641" s="199">
        <f>SUM(I1641:J1641)</f>
        <v>0.01</v>
      </c>
    </row>
    <row r="1642" spans="1:11" s="208" customFormat="1" ht="18.75">
      <c r="A1642" s="198">
        <v>5</v>
      </c>
      <c r="B1642" s="179" t="s">
        <v>1413</v>
      </c>
      <c r="C1642" s="181"/>
      <c r="D1642" s="181"/>
      <c r="E1642" s="181"/>
      <c r="F1642" s="178"/>
      <c r="G1642" s="178"/>
      <c r="H1642" s="175"/>
      <c r="I1642" s="182"/>
      <c r="J1642" s="199"/>
      <c r="K1642" s="199"/>
    </row>
    <row r="1643" spans="1:11" ht="18.75">
      <c r="A1643" s="186">
        <v>1</v>
      </c>
      <c r="B1643" s="177" t="s">
        <v>1411</v>
      </c>
      <c r="C1643" s="180">
        <v>0</v>
      </c>
      <c r="D1643" s="180">
        <v>0</v>
      </c>
      <c r="E1643" s="180">
        <f>SUM(C1643:D1643)</f>
        <v>0</v>
      </c>
      <c r="F1643" s="174">
        <v>25.02</v>
      </c>
      <c r="G1643" s="174">
        <v>0</v>
      </c>
      <c r="H1643" s="175">
        <f>SUM(F1643:G1643)</f>
        <v>25.02</v>
      </c>
      <c r="I1643" s="182">
        <v>25.02</v>
      </c>
      <c r="J1643" s="182"/>
      <c r="K1643" s="199">
        <f>SUM(I1643:J1643)</f>
        <v>25.02</v>
      </c>
    </row>
    <row r="1644" spans="1:11" ht="18.75">
      <c r="A1644" s="186">
        <v>2</v>
      </c>
      <c r="B1644" s="177" t="s">
        <v>1412</v>
      </c>
      <c r="C1644" s="180">
        <v>0</v>
      </c>
      <c r="D1644" s="180">
        <v>0</v>
      </c>
      <c r="E1644" s="180">
        <f>SUM(C1644:D1644)</f>
        <v>0</v>
      </c>
      <c r="F1644" s="174">
        <v>50.02</v>
      </c>
      <c r="G1644" s="174">
        <v>0</v>
      </c>
      <c r="H1644" s="175">
        <f>SUM(F1644:G1644)</f>
        <v>50.02</v>
      </c>
      <c r="I1644" s="182">
        <v>75.02</v>
      </c>
      <c r="J1644" s="182"/>
      <c r="K1644" s="199">
        <f>SUM(I1644:J1644)</f>
        <v>75.02</v>
      </c>
    </row>
    <row r="1645" spans="1:11" ht="18.75">
      <c r="A1645" s="186"/>
      <c r="B1645" s="179" t="s">
        <v>168</v>
      </c>
      <c r="C1645" s="181">
        <f>SUM(C1643:C1644)</f>
        <v>0</v>
      </c>
      <c r="D1645" s="181">
        <f>SUM(D1643:D1644)</f>
        <v>0</v>
      </c>
      <c r="E1645" s="181">
        <f>SUM(C1645:D1645)</f>
        <v>0</v>
      </c>
      <c r="F1645" s="178">
        <v>75.040000000000006</v>
      </c>
      <c r="G1645" s="178">
        <v>0</v>
      </c>
      <c r="H1645" s="175">
        <f>SUM(F1645:G1645)</f>
        <v>75.040000000000006</v>
      </c>
      <c r="I1645" s="199">
        <f>SUM(I1643:I1644)</f>
        <v>100.03999999999999</v>
      </c>
      <c r="J1645" s="182"/>
      <c r="K1645" s="199">
        <f>SUM(I1645:J1645)</f>
        <v>100.03999999999999</v>
      </c>
    </row>
    <row r="1646" spans="1:11" s="208" customFormat="1" ht="18.75">
      <c r="A1646" s="198">
        <v>6</v>
      </c>
      <c r="B1646" s="179" t="s">
        <v>1414</v>
      </c>
      <c r="C1646" s="181"/>
      <c r="D1646" s="181"/>
      <c r="E1646" s="181"/>
      <c r="F1646" s="178"/>
      <c r="G1646" s="178"/>
      <c r="H1646" s="175"/>
      <c r="I1646" s="199"/>
      <c r="J1646" s="199"/>
      <c r="K1646" s="199"/>
    </row>
    <row r="1647" spans="1:11" ht="18.75">
      <c r="A1647" s="186">
        <v>1</v>
      </c>
      <c r="B1647" s="177" t="s">
        <v>1415</v>
      </c>
      <c r="C1647" s="180">
        <v>8.92</v>
      </c>
      <c r="D1647" s="180"/>
      <c r="E1647" s="181">
        <f t="shared" ref="E1647:E1717" si="216">SUM(C1647:D1647)</f>
        <v>8.92</v>
      </c>
      <c r="F1647" s="174">
        <v>12.55</v>
      </c>
      <c r="G1647" s="174">
        <v>0</v>
      </c>
      <c r="H1647" s="175">
        <f>SUM(F1647:G1647)</f>
        <v>12.55</v>
      </c>
      <c r="I1647" s="182">
        <v>15.38</v>
      </c>
      <c r="J1647" s="182"/>
      <c r="K1647" s="199">
        <f t="shared" ref="K1647:K1710" si="217">SUM(I1647:J1647)</f>
        <v>15.38</v>
      </c>
    </row>
    <row r="1648" spans="1:11" ht="18.75">
      <c r="A1648" s="186">
        <v>2</v>
      </c>
      <c r="B1648" s="177" t="s">
        <v>1416</v>
      </c>
      <c r="C1648" s="180">
        <v>200</v>
      </c>
      <c r="D1648" s="180"/>
      <c r="E1648" s="181">
        <f t="shared" si="216"/>
        <v>200</v>
      </c>
      <c r="F1648" s="174">
        <v>200</v>
      </c>
      <c r="G1648" s="174">
        <v>0</v>
      </c>
      <c r="H1648" s="175">
        <f t="shared" ref="H1648:H1718" si="218">SUM(F1648:G1648)</f>
        <v>200</v>
      </c>
      <c r="I1648" s="182">
        <v>200</v>
      </c>
      <c r="J1648" s="182"/>
      <c r="K1648" s="199">
        <f t="shared" si="217"/>
        <v>200</v>
      </c>
    </row>
    <row r="1649" spans="1:11" ht="18.75">
      <c r="A1649" s="186">
        <v>3</v>
      </c>
      <c r="B1649" s="177" t="s">
        <v>1651</v>
      </c>
      <c r="C1649" s="180"/>
      <c r="D1649" s="180"/>
      <c r="E1649" s="181"/>
      <c r="F1649" s="174"/>
      <c r="G1649" s="174"/>
      <c r="H1649" s="175"/>
      <c r="I1649" s="182"/>
      <c r="J1649" s="182">
        <v>9000</v>
      </c>
      <c r="K1649" s="199">
        <f t="shared" si="217"/>
        <v>9000</v>
      </c>
    </row>
    <row r="1650" spans="1:11" ht="18.75">
      <c r="A1650" s="186">
        <v>4</v>
      </c>
      <c r="B1650" s="177" t="s">
        <v>1652</v>
      </c>
      <c r="C1650" s="180"/>
      <c r="D1650" s="180"/>
      <c r="E1650" s="181"/>
      <c r="F1650" s="174"/>
      <c r="G1650" s="174"/>
      <c r="H1650" s="175"/>
      <c r="I1650" s="182">
        <v>350</v>
      </c>
      <c r="J1650" s="182"/>
      <c r="K1650" s="199">
        <f t="shared" si="217"/>
        <v>350</v>
      </c>
    </row>
    <row r="1651" spans="1:11" ht="18.75">
      <c r="A1651" s="186">
        <v>5</v>
      </c>
      <c r="B1651" s="177" t="s">
        <v>1417</v>
      </c>
      <c r="C1651" s="180">
        <v>41.91</v>
      </c>
      <c r="D1651" s="180"/>
      <c r="E1651" s="181">
        <f t="shared" si="216"/>
        <v>41.91</v>
      </c>
      <c r="F1651" s="174">
        <v>17.5</v>
      </c>
      <c r="G1651" s="174">
        <v>0</v>
      </c>
      <c r="H1651" s="175">
        <f t="shared" si="218"/>
        <v>17.5</v>
      </c>
      <c r="I1651" s="182">
        <v>2.81</v>
      </c>
      <c r="J1651" s="182"/>
      <c r="K1651" s="199">
        <f t="shared" si="217"/>
        <v>2.81</v>
      </c>
    </row>
    <row r="1652" spans="1:11" ht="18.75">
      <c r="A1652" s="186">
        <v>6</v>
      </c>
      <c r="B1652" s="177" t="s">
        <v>1418</v>
      </c>
      <c r="C1652" s="180">
        <v>167.4</v>
      </c>
      <c r="D1652" s="180"/>
      <c r="E1652" s="181">
        <f t="shared" si="216"/>
        <v>167.4</v>
      </c>
      <c r="F1652" s="174">
        <v>300</v>
      </c>
      <c r="G1652" s="174">
        <v>0</v>
      </c>
      <c r="H1652" s="175">
        <f t="shared" si="218"/>
        <v>300</v>
      </c>
      <c r="I1652" s="182">
        <v>315.67</v>
      </c>
      <c r="J1652" s="182"/>
      <c r="K1652" s="199">
        <f t="shared" si="217"/>
        <v>315.67</v>
      </c>
    </row>
    <row r="1653" spans="1:11" s="208" customFormat="1" ht="18.75">
      <c r="A1653" s="186">
        <v>7</v>
      </c>
      <c r="B1653" s="177" t="s">
        <v>1653</v>
      </c>
      <c r="C1653" s="180">
        <v>22</v>
      </c>
      <c r="D1653" s="180"/>
      <c r="E1653" s="181">
        <f t="shared" si="216"/>
        <v>22</v>
      </c>
      <c r="F1653" s="174">
        <v>22</v>
      </c>
      <c r="G1653" s="174">
        <v>0</v>
      </c>
      <c r="H1653" s="175">
        <f t="shared" si="218"/>
        <v>22</v>
      </c>
      <c r="I1653" s="182">
        <v>64</v>
      </c>
      <c r="J1653" s="182"/>
      <c r="K1653" s="199">
        <f t="shared" si="217"/>
        <v>64</v>
      </c>
    </row>
    <row r="1654" spans="1:11" ht="18.75">
      <c r="A1654" s="186">
        <v>8</v>
      </c>
      <c r="B1654" s="177" t="s">
        <v>1654</v>
      </c>
      <c r="C1654" s="180">
        <v>40</v>
      </c>
      <c r="D1654" s="180"/>
      <c r="E1654" s="181">
        <f t="shared" si="216"/>
        <v>40</v>
      </c>
      <c r="F1654" s="174">
        <v>40</v>
      </c>
      <c r="G1654" s="174">
        <v>0</v>
      </c>
      <c r="H1654" s="175">
        <f t="shared" si="218"/>
        <v>40</v>
      </c>
      <c r="I1654" s="182">
        <v>40</v>
      </c>
      <c r="J1654" s="182"/>
      <c r="K1654" s="199">
        <f t="shared" si="217"/>
        <v>40</v>
      </c>
    </row>
    <row r="1655" spans="1:11" ht="18.75">
      <c r="A1655" s="186">
        <v>9</v>
      </c>
      <c r="B1655" s="177" t="s">
        <v>1419</v>
      </c>
      <c r="C1655" s="180">
        <v>2000</v>
      </c>
      <c r="D1655" s="180"/>
      <c r="E1655" s="181">
        <f t="shared" si="216"/>
        <v>2000</v>
      </c>
      <c r="F1655" s="174">
        <v>1930</v>
      </c>
      <c r="G1655" s="174">
        <v>0</v>
      </c>
      <c r="H1655" s="175">
        <f t="shared" si="218"/>
        <v>1930</v>
      </c>
      <c r="I1655" s="182">
        <v>0.01</v>
      </c>
      <c r="J1655" s="182"/>
      <c r="K1655" s="199">
        <f t="shared" si="217"/>
        <v>0.01</v>
      </c>
    </row>
    <row r="1656" spans="1:11" ht="18.75">
      <c r="A1656" s="186">
        <v>10</v>
      </c>
      <c r="B1656" s="177" t="s">
        <v>1420</v>
      </c>
      <c r="C1656" s="180">
        <v>2145</v>
      </c>
      <c r="D1656" s="180"/>
      <c r="E1656" s="181">
        <f t="shared" si="216"/>
        <v>2145</v>
      </c>
      <c r="F1656" s="174">
        <v>2889.3</v>
      </c>
      <c r="G1656" s="174">
        <v>0</v>
      </c>
      <c r="H1656" s="175">
        <f t="shared" si="218"/>
        <v>2889.3</v>
      </c>
      <c r="I1656" s="182">
        <v>3600.01</v>
      </c>
      <c r="J1656" s="182"/>
      <c r="K1656" s="199">
        <f t="shared" si="217"/>
        <v>3600.01</v>
      </c>
    </row>
    <row r="1657" spans="1:11" ht="18.75">
      <c r="A1657" s="186">
        <v>11</v>
      </c>
      <c r="B1657" s="177" t="s">
        <v>1421</v>
      </c>
      <c r="C1657" s="180">
        <v>0.01</v>
      </c>
      <c r="D1657" s="180"/>
      <c r="E1657" s="181">
        <f t="shared" si="216"/>
        <v>0.01</v>
      </c>
      <c r="F1657" s="174">
        <v>0.01</v>
      </c>
      <c r="G1657" s="174">
        <v>0</v>
      </c>
      <c r="H1657" s="175">
        <f t="shared" si="218"/>
        <v>0.01</v>
      </c>
      <c r="I1657" s="182">
        <v>100</v>
      </c>
      <c r="J1657" s="182"/>
      <c r="K1657" s="199">
        <f t="shared" si="217"/>
        <v>100</v>
      </c>
    </row>
    <row r="1658" spans="1:11" s="208" customFormat="1" ht="18.75">
      <c r="A1658" s="186">
        <v>12</v>
      </c>
      <c r="B1658" s="177" t="s">
        <v>1422</v>
      </c>
      <c r="C1658" s="180">
        <v>777.6</v>
      </c>
      <c r="D1658" s="180"/>
      <c r="E1658" s="181">
        <f t="shared" si="216"/>
        <v>777.6</v>
      </c>
      <c r="F1658" s="174">
        <v>931</v>
      </c>
      <c r="G1658" s="174">
        <v>0</v>
      </c>
      <c r="H1658" s="175">
        <f t="shared" si="218"/>
        <v>931</v>
      </c>
      <c r="I1658" s="182">
        <v>986.93</v>
      </c>
      <c r="J1658" s="182"/>
      <c r="K1658" s="199">
        <f t="shared" si="217"/>
        <v>986.93</v>
      </c>
    </row>
    <row r="1659" spans="1:11" ht="18.75">
      <c r="A1659" s="186">
        <v>13</v>
      </c>
      <c r="B1659" s="177" t="s">
        <v>1423</v>
      </c>
      <c r="C1659" s="180">
        <v>90.01</v>
      </c>
      <c r="D1659" s="180"/>
      <c r="E1659" s="181">
        <f t="shared" si="216"/>
        <v>90.01</v>
      </c>
      <c r="F1659" s="174">
        <v>50</v>
      </c>
      <c r="G1659" s="174">
        <v>0</v>
      </c>
      <c r="H1659" s="175">
        <f t="shared" si="218"/>
        <v>50</v>
      </c>
      <c r="I1659" s="182">
        <v>50</v>
      </c>
      <c r="J1659" s="182"/>
      <c r="K1659" s="199">
        <f t="shared" si="217"/>
        <v>50</v>
      </c>
    </row>
    <row r="1660" spans="1:11" ht="18.75">
      <c r="A1660" s="186">
        <v>14</v>
      </c>
      <c r="B1660" s="177" t="s">
        <v>1424</v>
      </c>
      <c r="C1660" s="180">
        <v>497.5</v>
      </c>
      <c r="D1660" s="180"/>
      <c r="E1660" s="181">
        <f t="shared" si="216"/>
        <v>497.5</v>
      </c>
      <c r="F1660" s="174">
        <v>529.41</v>
      </c>
      <c r="G1660" s="174">
        <v>0</v>
      </c>
      <c r="H1660" s="175">
        <f t="shared" si="218"/>
        <v>529.41</v>
      </c>
      <c r="I1660" s="182">
        <v>618.96</v>
      </c>
      <c r="J1660" s="182"/>
      <c r="K1660" s="199">
        <f t="shared" si="217"/>
        <v>618.96</v>
      </c>
    </row>
    <row r="1661" spans="1:11" s="208" customFormat="1" ht="18.75">
      <c r="A1661" s="186">
        <v>15</v>
      </c>
      <c r="B1661" s="177" t="s">
        <v>1425</v>
      </c>
      <c r="C1661" s="180">
        <v>0.01</v>
      </c>
      <c r="D1661" s="180"/>
      <c r="E1661" s="181">
        <f t="shared" si="216"/>
        <v>0.01</v>
      </c>
      <c r="F1661" s="174">
        <v>300</v>
      </c>
      <c r="G1661" s="174">
        <v>0</v>
      </c>
      <c r="H1661" s="175">
        <f t="shared" si="218"/>
        <v>300</v>
      </c>
      <c r="I1661" s="182">
        <v>200</v>
      </c>
      <c r="J1661" s="182"/>
      <c r="K1661" s="199">
        <f t="shared" si="217"/>
        <v>200</v>
      </c>
    </row>
    <row r="1662" spans="1:11" ht="18.75">
      <c r="A1662" s="186">
        <v>16</v>
      </c>
      <c r="B1662" s="177" t="s">
        <v>1426</v>
      </c>
      <c r="C1662" s="180">
        <v>10</v>
      </c>
      <c r="D1662" s="180"/>
      <c r="E1662" s="181">
        <f t="shared" si="216"/>
        <v>10</v>
      </c>
      <c r="F1662" s="174">
        <v>10</v>
      </c>
      <c r="G1662" s="174">
        <v>0</v>
      </c>
      <c r="H1662" s="175">
        <f t="shared" si="218"/>
        <v>10</v>
      </c>
      <c r="I1662" s="182">
        <v>10</v>
      </c>
      <c r="J1662" s="182"/>
      <c r="K1662" s="199">
        <f t="shared" si="217"/>
        <v>10</v>
      </c>
    </row>
    <row r="1663" spans="1:11" ht="18.75">
      <c r="A1663" s="186">
        <v>17</v>
      </c>
      <c r="B1663" s="177" t="s">
        <v>1427</v>
      </c>
      <c r="C1663" s="180">
        <v>0.25</v>
      </c>
      <c r="D1663" s="180"/>
      <c r="E1663" s="181">
        <f t="shared" si="216"/>
        <v>0.25</v>
      </c>
      <c r="F1663" s="174">
        <v>110</v>
      </c>
      <c r="G1663" s="174">
        <v>0</v>
      </c>
      <c r="H1663" s="175">
        <f t="shared" si="218"/>
        <v>110</v>
      </c>
      <c r="I1663" s="182">
        <v>520</v>
      </c>
      <c r="J1663" s="182"/>
      <c r="K1663" s="199">
        <f t="shared" si="217"/>
        <v>520</v>
      </c>
    </row>
    <row r="1664" spans="1:11" s="208" customFormat="1" ht="18.75">
      <c r="A1664" s="186">
        <v>18</v>
      </c>
      <c r="B1664" s="177" t="s">
        <v>1428</v>
      </c>
      <c r="C1664" s="180">
        <v>110</v>
      </c>
      <c r="D1664" s="180"/>
      <c r="E1664" s="181">
        <f t="shared" si="216"/>
        <v>110</v>
      </c>
      <c r="F1664" s="174">
        <v>550</v>
      </c>
      <c r="G1664" s="174">
        <v>0</v>
      </c>
      <c r="H1664" s="175">
        <f t="shared" si="218"/>
        <v>550</v>
      </c>
      <c r="I1664" s="182">
        <v>569.57000000000005</v>
      </c>
      <c r="J1664" s="182"/>
      <c r="K1664" s="199">
        <f t="shared" si="217"/>
        <v>569.57000000000005</v>
      </c>
    </row>
    <row r="1665" spans="1:11" ht="18.75">
      <c r="A1665" s="186">
        <v>19</v>
      </c>
      <c r="B1665" s="177" t="s">
        <v>1429</v>
      </c>
      <c r="C1665" s="180">
        <v>500.5</v>
      </c>
      <c r="D1665" s="180"/>
      <c r="E1665" s="181">
        <f t="shared" si="216"/>
        <v>500.5</v>
      </c>
      <c r="F1665" s="174">
        <v>9000</v>
      </c>
      <c r="G1665" s="174">
        <v>0</v>
      </c>
      <c r="H1665" s="175">
        <f t="shared" si="218"/>
        <v>9000</v>
      </c>
      <c r="I1665" s="182">
        <v>9600</v>
      </c>
      <c r="J1665" s="182"/>
      <c r="K1665" s="199">
        <f t="shared" si="217"/>
        <v>9600</v>
      </c>
    </row>
    <row r="1666" spans="1:11" ht="18.75">
      <c r="A1666" s="186">
        <v>20</v>
      </c>
      <c r="B1666" s="177" t="s">
        <v>1655</v>
      </c>
      <c r="C1666" s="180">
        <v>9200</v>
      </c>
      <c r="D1666" s="180"/>
      <c r="E1666" s="181">
        <f t="shared" si="216"/>
        <v>9200</v>
      </c>
      <c r="F1666" s="174">
        <v>9076.35</v>
      </c>
      <c r="G1666" s="174">
        <v>0</v>
      </c>
      <c r="H1666" s="175">
        <f t="shared" si="218"/>
        <v>9076.35</v>
      </c>
      <c r="I1666" s="182">
        <v>10398.370000000001</v>
      </c>
      <c r="J1666" s="182"/>
      <c r="K1666" s="199">
        <f t="shared" si="217"/>
        <v>10398.370000000001</v>
      </c>
    </row>
    <row r="1667" spans="1:11" ht="18.75">
      <c r="A1667" s="186">
        <v>21</v>
      </c>
      <c r="B1667" s="177" t="s">
        <v>1430</v>
      </c>
      <c r="C1667" s="180">
        <v>7794.64</v>
      </c>
      <c r="D1667" s="180"/>
      <c r="E1667" s="181">
        <f t="shared" si="216"/>
        <v>7794.64</v>
      </c>
      <c r="F1667" s="174">
        <v>60</v>
      </c>
      <c r="G1667" s="174">
        <v>0</v>
      </c>
      <c r="H1667" s="175">
        <f t="shared" si="218"/>
        <v>60</v>
      </c>
      <c r="I1667" s="182">
        <v>0.01</v>
      </c>
      <c r="J1667" s="182"/>
      <c r="K1667" s="199">
        <f t="shared" si="217"/>
        <v>0.01</v>
      </c>
    </row>
    <row r="1668" spans="1:11" s="208" customFormat="1" ht="18.75">
      <c r="A1668" s="186">
        <v>22</v>
      </c>
      <c r="B1668" s="177" t="s">
        <v>1431</v>
      </c>
      <c r="C1668" s="180">
        <v>60</v>
      </c>
      <c r="D1668" s="180"/>
      <c r="E1668" s="181">
        <f t="shared" si="216"/>
        <v>60</v>
      </c>
      <c r="F1668" s="174">
        <v>54</v>
      </c>
      <c r="G1668" s="174">
        <v>0</v>
      </c>
      <c r="H1668" s="175">
        <f t="shared" si="218"/>
        <v>54</v>
      </c>
      <c r="I1668" s="182">
        <v>25.01</v>
      </c>
      <c r="J1668" s="182"/>
      <c r="K1668" s="199">
        <f t="shared" si="217"/>
        <v>25.01</v>
      </c>
    </row>
    <row r="1669" spans="1:11" ht="18.75">
      <c r="A1669" s="186">
        <v>23</v>
      </c>
      <c r="B1669" s="177" t="s">
        <v>1432</v>
      </c>
      <c r="C1669" s="180">
        <v>51.1</v>
      </c>
      <c r="D1669" s="180"/>
      <c r="E1669" s="181">
        <f t="shared" si="216"/>
        <v>51.1</v>
      </c>
      <c r="F1669" s="174">
        <v>30.53</v>
      </c>
      <c r="G1669" s="174">
        <v>0</v>
      </c>
      <c r="H1669" s="175">
        <f t="shared" si="218"/>
        <v>30.53</v>
      </c>
      <c r="I1669" s="246">
        <v>0.1</v>
      </c>
      <c r="J1669" s="246"/>
      <c r="K1669" s="199">
        <f t="shared" si="217"/>
        <v>0.1</v>
      </c>
    </row>
    <row r="1670" spans="1:11" ht="18.75">
      <c r="A1670" s="186">
        <v>24</v>
      </c>
      <c r="B1670" s="177" t="s">
        <v>1433</v>
      </c>
      <c r="C1670" s="180">
        <v>32.21</v>
      </c>
      <c r="D1670" s="180"/>
      <c r="E1670" s="181">
        <f t="shared" si="216"/>
        <v>32.21</v>
      </c>
      <c r="F1670" s="174">
        <v>0.01</v>
      </c>
      <c r="G1670" s="174">
        <v>0</v>
      </c>
      <c r="H1670" s="175">
        <f t="shared" si="218"/>
        <v>0.01</v>
      </c>
      <c r="I1670" s="182">
        <v>250</v>
      </c>
      <c r="J1670" s="182"/>
      <c r="K1670" s="199">
        <f t="shared" si="217"/>
        <v>250</v>
      </c>
    </row>
    <row r="1671" spans="1:11" s="235" customFormat="1" ht="56.25">
      <c r="A1671" s="186">
        <v>25</v>
      </c>
      <c r="B1671" s="226" t="s">
        <v>1656</v>
      </c>
      <c r="C1671" s="247">
        <v>10</v>
      </c>
      <c r="D1671" s="247"/>
      <c r="E1671" s="231">
        <f t="shared" si="216"/>
        <v>10</v>
      </c>
      <c r="F1671" s="185">
        <v>1800</v>
      </c>
      <c r="G1671" s="185">
        <v>0</v>
      </c>
      <c r="H1671" s="184">
        <f t="shared" si="218"/>
        <v>1800</v>
      </c>
      <c r="I1671" s="182">
        <v>1915</v>
      </c>
      <c r="J1671" s="182"/>
      <c r="K1671" s="232">
        <f t="shared" si="217"/>
        <v>1915</v>
      </c>
    </row>
    <row r="1672" spans="1:11" ht="56.25">
      <c r="A1672" s="186">
        <v>26</v>
      </c>
      <c r="B1672" s="217" t="s">
        <v>169</v>
      </c>
      <c r="C1672" s="180">
        <v>1800</v>
      </c>
      <c r="D1672" s="180"/>
      <c r="E1672" s="181">
        <f t="shared" si="216"/>
        <v>1800</v>
      </c>
      <c r="F1672" s="174">
        <v>30</v>
      </c>
      <c r="G1672" s="174">
        <v>0</v>
      </c>
      <c r="H1672" s="175">
        <f t="shared" si="218"/>
        <v>30</v>
      </c>
      <c r="I1672" s="182">
        <v>0.01</v>
      </c>
      <c r="J1672" s="182"/>
      <c r="K1672" s="199">
        <f t="shared" si="217"/>
        <v>0.01</v>
      </c>
    </row>
    <row r="1673" spans="1:11" ht="18.75">
      <c r="A1673" s="186">
        <v>27</v>
      </c>
      <c r="B1673" s="177" t="s">
        <v>1434</v>
      </c>
      <c r="C1673" s="180">
        <v>30</v>
      </c>
      <c r="D1673" s="180"/>
      <c r="E1673" s="181">
        <f t="shared" si="216"/>
        <v>30</v>
      </c>
      <c r="F1673" s="174">
        <v>300</v>
      </c>
      <c r="G1673" s="174">
        <v>0</v>
      </c>
      <c r="H1673" s="175">
        <f t="shared" si="218"/>
        <v>300</v>
      </c>
      <c r="I1673" s="182">
        <v>500</v>
      </c>
      <c r="J1673" s="182"/>
      <c r="K1673" s="199">
        <f t="shared" si="217"/>
        <v>500</v>
      </c>
    </row>
    <row r="1674" spans="1:11" ht="18.75">
      <c r="A1674" s="186">
        <v>28</v>
      </c>
      <c r="B1674" s="177" t="s">
        <v>1435</v>
      </c>
      <c r="C1674" s="180">
        <v>0.01</v>
      </c>
      <c r="D1674" s="180"/>
      <c r="E1674" s="181">
        <f t="shared" si="216"/>
        <v>0.01</v>
      </c>
      <c r="F1674" s="174">
        <v>475</v>
      </c>
      <c r="G1674" s="174">
        <v>0</v>
      </c>
      <c r="H1674" s="175">
        <f t="shared" si="218"/>
        <v>475</v>
      </c>
      <c r="I1674" s="182">
        <v>1741</v>
      </c>
      <c r="J1674" s="182"/>
      <c r="K1674" s="199">
        <f t="shared" si="217"/>
        <v>1741</v>
      </c>
    </row>
    <row r="1675" spans="1:11" ht="18.75">
      <c r="A1675" s="186">
        <v>29</v>
      </c>
      <c r="B1675" s="177" t="s">
        <v>1436</v>
      </c>
      <c r="C1675" s="180">
        <v>295</v>
      </c>
      <c r="D1675" s="180"/>
      <c r="E1675" s="181">
        <f t="shared" si="216"/>
        <v>295</v>
      </c>
      <c r="F1675" s="174">
        <v>531.04999999999995</v>
      </c>
      <c r="G1675" s="174">
        <v>0</v>
      </c>
      <c r="H1675" s="175">
        <f t="shared" si="218"/>
        <v>531.04999999999995</v>
      </c>
      <c r="I1675" s="182">
        <v>582.11</v>
      </c>
      <c r="J1675" s="182"/>
      <c r="K1675" s="199">
        <f t="shared" si="217"/>
        <v>582.11</v>
      </c>
    </row>
    <row r="1676" spans="1:11" ht="18.75">
      <c r="A1676" s="186">
        <v>30</v>
      </c>
      <c r="B1676" s="177" t="s">
        <v>1657</v>
      </c>
      <c r="C1676" s="180">
        <v>456.1</v>
      </c>
      <c r="D1676" s="180"/>
      <c r="E1676" s="181">
        <f t="shared" si="216"/>
        <v>456.1</v>
      </c>
      <c r="F1676" s="174">
        <v>70</v>
      </c>
      <c r="G1676" s="174">
        <v>0</v>
      </c>
      <c r="H1676" s="175">
        <f t="shared" si="218"/>
        <v>70</v>
      </c>
      <c r="I1676" s="182">
        <v>0.01</v>
      </c>
      <c r="J1676" s="182"/>
      <c r="K1676" s="199">
        <f t="shared" si="217"/>
        <v>0.01</v>
      </c>
    </row>
    <row r="1677" spans="1:11" ht="18.75">
      <c r="A1677" s="186">
        <v>31</v>
      </c>
      <c r="B1677" s="248" t="s">
        <v>1437</v>
      </c>
      <c r="C1677" s="180">
        <v>60</v>
      </c>
      <c r="D1677" s="180"/>
      <c r="E1677" s="181">
        <f t="shared" si="216"/>
        <v>60</v>
      </c>
      <c r="F1677" s="174">
        <v>100</v>
      </c>
      <c r="G1677" s="174">
        <v>0</v>
      </c>
      <c r="H1677" s="175">
        <f t="shared" si="218"/>
        <v>100</v>
      </c>
      <c r="I1677" s="182">
        <v>0.01</v>
      </c>
      <c r="J1677" s="182"/>
      <c r="K1677" s="199">
        <f t="shared" si="217"/>
        <v>0.01</v>
      </c>
    </row>
    <row r="1678" spans="1:11" ht="18.75">
      <c r="A1678" s="186">
        <v>32</v>
      </c>
      <c r="B1678" s="177" t="s">
        <v>1438</v>
      </c>
      <c r="C1678" s="180">
        <v>100</v>
      </c>
      <c r="D1678" s="180"/>
      <c r="E1678" s="181">
        <f t="shared" si="216"/>
        <v>100</v>
      </c>
      <c r="F1678" s="174">
        <v>1666.4</v>
      </c>
      <c r="G1678" s="174">
        <v>0</v>
      </c>
      <c r="H1678" s="175">
        <f t="shared" si="218"/>
        <v>1666.4</v>
      </c>
      <c r="I1678" s="182">
        <v>1644.99</v>
      </c>
      <c r="J1678" s="182"/>
      <c r="K1678" s="199">
        <f t="shared" si="217"/>
        <v>1644.99</v>
      </c>
    </row>
    <row r="1679" spans="1:11" ht="18.75">
      <c r="A1679" s="186">
        <v>33</v>
      </c>
      <c r="B1679" s="177" t="s">
        <v>1439</v>
      </c>
      <c r="C1679" s="180">
        <v>1567.5</v>
      </c>
      <c r="D1679" s="180"/>
      <c r="E1679" s="181">
        <f t="shared" si="216"/>
        <v>1567.5</v>
      </c>
      <c r="F1679" s="174">
        <v>80</v>
      </c>
      <c r="G1679" s="174">
        <v>0</v>
      </c>
      <c r="H1679" s="175">
        <f t="shared" si="218"/>
        <v>80</v>
      </c>
      <c r="I1679" s="182">
        <v>0.01</v>
      </c>
      <c r="J1679" s="182"/>
      <c r="K1679" s="199">
        <f t="shared" si="217"/>
        <v>0.01</v>
      </c>
    </row>
    <row r="1680" spans="1:11" ht="18.75">
      <c r="A1680" s="186">
        <v>34</v>
      </c>
      <c r="B1680" s="177" t="s">
        <v>1440</v>
      </c>
      <c r="C1680" s="180">
        <v>70</v>
      </c>
      <c r="D1680" s="180"/>
      <c r="E1680" s="181">
        <f t="shared" si="216"/>
        <v>70</v>
      </c>
      <c r="F1680" s="174">
        <v>710</v>
      </c>
      <c r="G1680" s="174">
        <v>0</v>
      </c>
      <c r="H1680" s="175">
        <f t="shared" si="218"/>
        <v>710</v>
      </c>
      <c r="I1680" s="182">
        <v>1801</v>
      </c>
      <c r="J1680" s="182"/>
      <c r="K1680" s="199">
        <f t="shared" si="217"/>
        <v>1801</v>
      </c>
    </row>
    <row r="1681" spans="1:11" ht="18.75">
      <c r="A1681" s="186">
        <v>35</v>
      </c>
      <c r="B1681" s="177" t="s">
        <v>1441</v>
      </c>
      <c r="C1681" s="180">
        <v>294</v>
      </c>
      <c r="D1681" s="180"/>
      <c r="E1681" s="181">
        <f t="shared" si="216"/>
        <v>294</v>
      </c>
      <c r="F1681" s="174">
        <v>15.3</v>
      </c>
      <c r="G1681" s="174">
        <v>0</v>
      </c>
      <c r="H1681" s="175">
        <f t="shared" si="218"/>
        <v>15.3</v>
      </c>
      <c r="I1681" s="182">
        <v>18.899999999999999</v>
      </c>
      <c r="J1681" s="182"/>
      <c r="K1681" s="199">
        <f t="shared" si="217"/>
        <v>18.899999999999999</v>
      </c>
    </row>
    <row r="1682" spans="1:11" ht="18.75">
      <c r="A1682" s="186">
        <v>36</v>
      </c>
      <c r="B1682" s="177" t="s">
        <v>1442</v>
      </c>
      <c r="C1682" s="180">
        <v>15.3</v>
      </c>
      <c r="D1682" s="180"/>
      <c r="E1682" s="181">
        <f t="shared" si="216"/>
        <v>15.3</v>
      </c>
      <c r="F1682" s="174">
        <v>5</v>
      </c>
      <c r="G1682" s="174">
        <v>0</v>
      </c>
      <c r="H1682" s="175">
        <f t="shared" si="218"/>
        <v>5</v>
      </c>
      <c r="I1682" s="182">
        <v>5</v>
      </c>
      <c r="J1682" s="182"/>
      <c r="K1682" s="199">
        <f t="shared" si="217"/>
        <v>5</v>
      </c>
    </row>
    <row r="1683" spans="1:11" ht="18.75">
      <c r="A1683" s="186">
        <v>37</v>
      </c>
      <c r="B1683" s="177" t="s">
        <v>1443</v>
      </c>
      <c r="C1683" s="180">
        <v>10</v>
      </c>
      <c r="D1683" s="180"/>
      <c r="E1683" s="181">
        <f t="shared" si="216"/>
        <v>10</v>
      </c>
      <c r="F1683" s="174">
        <v>527.5</v>
      </c>
      <c r="G1683" s="174">
        <v>0</v>
      </c>
      <c r="H1683" s="175">
        <f t="shared" si="218"/>
        <v>527.5</v>
      </c>
      <c r="I1683" s="182">
        <v>556.07000000000005</v>
      </c>
      <c r="J1683" s="182"/>
      <c r="K1683" s="199">
        <f t="shared" si="217"/>
        <v>556.07000000000005</v>
      </c>
    </row>
    <row r="1684" spans="1:11" ht="18.75">
      <c r="A1684" s="186">
        <v>38</v>
      </c>
      <c r="B1684" s="177" t="s">
        <v>1444</v>
      </c>
      <c r="C1684" s="180">
        <v>450.3</v>
      </c>
      <c r="D1684" s="180"/>
      <c r="E1684" s="181">
        <f t="shared" si="216"/>
        <v>450.3</v>
      </c>
      <c r="F1684" s="174">
        <v>600</v>
      </c>
      <c r="G1684" s="174">
        <v>1237696.28</v>
      </c>
      <c r="H1684" s="175">
        <f t="shared" si="218"/>
        <v>1238296.28</v>
      </c>
      <c r="I1684" s="182">
        <v>600</v>
      </c>
      <c r="J1684" s="182"/>
      <c r="K1684" s="199">
        <f t="shared" si="217"/>
        <v>600</v>
      </c>
    </row>
    <row r="1685" spans="1:11" ht="18.75">
      <c r="A1685" s="186">
        <v>39</v>
      </c>
      <c r="B1685" s="177" t="s">
        <v>1446</v>
      </c>
      <c r="C1685" s="180">
        <v>550</v>
      </c>
      <c r="D1685" s="180"/>
      <c r="E1685" s="181">
        <f t="shared" si="216"/>
        <v>550</v>
      </c>
      <c r="F1685" s="174">
        <v>10.7</v>
      </c>
      <c r="G1685" s="174">
        <v>0</v>
      </c>
      <c r="H1685" s="175">
        <f t="shared" si="218"/>
        <v>10.7</v>
      </c>
      <c r="I1685" s="182">
        <v>30.01</v>
      </c>
      <c r="J1685" s="182"/>
      <c r="K1685" s="199">
        <f t="shared" si="217"/>
        <v>30.01</v>
      </c>
    </row>
    <row r="1686" spans="1:11" ht="18.75">
      <c r="A1686" s="186">
        <v>40</v>
      </c>
      <c r="B1686" s="177" t="s">
        <v>1445</v>
      </c>
      <c r="C1686" s="180">
        <v>12.24</v>
      </c>
      <c r="D1686" s="180"/>
      <c r="E1686" s="181">
        <f t="shared" si="216"/>
        <v>12.24</v>
      </c>
      <c r="F1686" s="174">
        <v>1.2</v>
      </c>
      <c r="G1686" s="174">
        <v>0</v>
      </c>
      <c r="H1686" s="175">
        <f t="shared" si="218"/>
        <v>1.2</v>
      </c>
      <c r="I1686" s="182">
        <v>0.01</v>
      </c>
      <c r="J1686" s="182"/>
      <c r="K1686" s="199">
        <f t="shared" si="217"/>
        <v>0.01</v>
      </c>
    </row>
    <row r="1687" spans="1:11" ht="18.75">
      <c r="A1687" s="186">
        <v>41</v>
      </c>
      <c r="B1687" s="248" t="s">
        <v>1447</v>
      </c>
      <c r="C1687" s="180">
        <v>1.2</v>
      </c>
      <c r="D1687" s="180"/>
      <c r="E1687" s="181">
        <f t="shared" si="216"/>
        <v>1.2</v>
      </c>
      <c r="F1687" s="174">
        <v>10</v>
      </c>
      <c r="G1687" s="174">
        <v>0</v>
      </c>
      <c r="H1687" s="175">
        <f t="shared" si="218"/>
        <v>10</v>
      </c>
      <c r="I1687" s="182">
        <v>0.01</v>
      </c>
      <c r="J1687" s="182"/>
      <c r="K1687" s="199">
        <f t="shared" si="217"/>
        <v>0.01</v>
      </c>
    </row>
    <row r="1688" spans="1:11" ht="18.75">
      <c r="A1688" s="186">
        <v>42</v>
      </c>
      <c r="B1688" s="177" t="s">
        <v>1449</v>
      </c>
      <c r="C1688" s="180">
        <v>10</v>
      </c>
      <c r="D1688" s="180"/>
      <c r="E1688" s="181">
        <f t="shared" si="216"/>
        <v>10</v>
      </c>
      <c r="F1688" s="174">
        <v>115</v>
      </c>
      <c r="G1688" s="174">
        <v>0</v>
      </c>
      <c r="H1688" s="175">
        <f t="shared" si="218"/>
        <v>115</v>
      </c>
      <c r="I1688" s="182">
        <v>31</v>
      </c>
      <c r="J1688" s="182"/>
      <c r="K1688" s="199">
        <f t="shared" si="217"/>
        <v>31</v>
      </c>
    </row>
    <row r="1689" spans="1:11" ht="18.75">
      <c r="A1689" s="186">
        <v>43</v>
      </c>
      <c r="B1689" s="177" t="s">
        <v>1448</v>
      </c>
      <c r="C1689" s="180">
        <v>115</v>
      </c>
      <c r="D1689" s="180"/>
      <c r="E1689" s="181">
        <f t="shared" si="216"/>
        <v>115</v>
      </c>
      <c r="F1689" s="174">
        <v>10</v>
      </c>
      <c r="G1689" s="174">
        <v>0</v>
      </c>
      <c r="H1689" s="175">
        <f t="shared" si="218"/>
        <v>10</v>
      </c>
      <c r="I1689" s="182">
        <v>10</v>
      </c>
      <c r="J1689" s="182"/>
      <c r="K1689" s="199">
        <f t="shared" si="217"/>
        <v>10</v>
      </c>
    </row>
    <row r="1690" spans="1:11" ht="18.75">
      <c r="A1690" s="186">
        <v>44</v>
      </c>
      <c r="B1690" s="177" t="s">
        <v>1450</v>
      </c>
      <c r="C1690" s="180">
        <v>10</v>
      </c>
      <c r="D1690" s="180"/>
      <c r="E1690" s="181">
        <f t="shared" si="216"/>
        <v>10</v>
      </c>
      <c r="F1690" s="174">
        <v>20</v>
      </c>
      <c r="G1690" s="174">
        <v>0</v>
      </c>
      <c r="H1690" s="175">
        <f t="shared" si="218"/>
        <v>20</v>
      </c>
      <c r="I1690" s="182">
        <v>20</v>
      </c>
      <c r="J1690" s="182"/>
      <c r="K1690" s="199">
        <f t="shared" si="217"/>
        <v>20</v>
      </c>
    </row>
    <row r="1691" spans="1:11" ht="18.75">
      <c r="A1691" s="186">
        <v>45</v>
      </c>
      <c r="B1691" s="177" t="s">
        <v>1451</v>
      </c>
      <c r="C1691" s="180">
        <v>10</v>
      </c>
      <c r="D1691" s="180"/>
      <c r="E1691" s="181">
        <f t="shared" si="216"/>
        <v>10</v>
      </c>
      <c r="F1691" s="174">
        <v>1041.5</v>
      </c>
      <c r="G1691" s="174">
        <v>0</v>
      </c>
      <c r="H1691" s="175">
        <f t="shared" si="218"/>
        <v>1041.5</v>
      </c>
      <c r="I1691" s="182">
        <v>1156.42</v>
      </c>
      <c r="J1691" s="182"/>
      <c r="K1691" s="199">
        <f t="shared" si="217"/>
        <v>1156.42</v>
      </c>
    </row>
    <row r="1692" spans="1:11" ht="18.75">
      <c r="A1692" s="186">
        <v>46</v>
      </c>
      <c r="B1692" s="177" t="s">
        <v>1452</v>
      </c>
      <c r="C1692" s="180">
        <v>832.5</v>
      </c>
      <c r="D1692" s="180"/>
      <c r="E1692" s="181">
        <f t="shared" si="216"/>
        <v>832.5</v>
      </c>
      <c r="F1692" s="174">
        <v>85</v>
      </c>
      <c r="G1692" s="174">
        <v>0</v>
      </c>
      <c r="H1692" s="175">
        <f t="shared" si="218"/>
        <v>85</v>
      </c>
      <c r="I1692" s="182">
        <v>85</v>
      </c>
      <c r="J1692" s="182"/>
      <c r="K1692" s="199">
        <f t="shared" si="217"/>
        <v>85</v>
      </c>
    </row>
    <row r="1693" spans="1:11" ht="18.75">
      <c r="A1693" s="186">
        <v>47</v>
      </c>
      <c r="B1693" s="177" t="s">
        <v>1456</v>
      </c>
      <c r="C1693" s="180">
        <v>85</v>
      </c>
      <c r="D1693" s="180"/>
      <c r="E1693" s="181">
        <f t="shared" si="216"/>
        <v>85</v>
      </c>
      <c r="F1693" s="174">
        <v>726.2</v>
      </c>
      <c r="G1693" s="174">
        <v>0</v>
      </c>
      <c r="H1693" s="175">
        <f t="shared" si="218"/>
        <v>726.2</v>
      </c>
      <c r="I1693" s="182">
        <v>786.61</v>
      </c>
      <c r="J1693" s="182"/>
      <c r="K1693" s="199">
        <f t="shared" si="217"/>
        <v>786.61</v>
      </c>
    </row>
    <row r="1694" spans="1:11" ht="18.75">
      <c r="A1694" s="186">
        <v>48</v>
      </c>
      <c r="B1694" s="177" t="s">
        <v>1453</v>
      </c>
      <c r="C1694" s="180">
        <v>634.58000000000004</v>
      </c>
      <c r="D1694" s="180"/>
      <c r="E1694" s="181">
        <f t="shared" si="216"/>
        <v>634.58000000000004</v>
      </c>
      <c r="F1694" s="174">
        <v>118.8</v>
      </c>
      <c r="G1694" s="174">
        <v>0</v>
      </c>
      <c r="H1694" s="175">
        <f t="shared" si="218"/>
        <v>118.8</v>
      </c>
      <c r="I1694" s="182">
        <v>0.01</v>
      </c>
      <c r="J1694" s="182"/>
      <c r="K1694" s="199">
        <f t="shared" si="217"/>
        <v>0.01</v>
      </c>
    </row>
    <row r="1695" spans="1:11" ht="18.75">
      <c r="A1695" s="186">
        <v>49</v>
      </c>
      <c r="B1695" s="177" t="s">
        <v>1457</v>
      </c>
      <c r="C1695" s="180">
        <v>100</v>
      </c>
      <c r="D1695" s="180"/>
      <c r="E1695" s="181">
        <f t="shared" si="216"/>
        <v>100</v>
      </c>
      <c r="F1695" s="174">
        <v>1000</v>
      </c>
      <c r="G1695" s="174">
        <v>0</v>
      </c>
      <c r="H1695" s="175">
        <f t="shared" si="218"/>
        <v>1000</v>
      </c>
      <c r="I1695" s="182">
        <v>1000</v>
      </c>
      <c r="J1695" s="182"/>
      <c r="K1695" s="199">
        <f t="shared" si="217"/>
        <v>1000</v>
      </c>
    </row>
    <row r="1696" spans="1:11" ht="18.75">
      <c r="A1696" s="186">
        <v>50</v>
      </c>
      <c r="B1696" s="177" t="s">
        <v>1454</v>
      </c>
      <c r="C1696" s="180">
        <v>1100</v>
      </c>
      <c r="D1696" s="180"/>
      <c r="E1696" s="181">
        <f t="shared" si="216"/>
        <v>1100</v>
      </c>
      <c r="F1696" s="174">
        <v>2</v>
      </c>
      <c r="G1696" s="174">
        <v>0</v>
      </c>
      <c r="H1696" s="175">
        <f t="shared" si="218"/>
        <v>2</v>
      </c>
      <c r="I1696" s="182">
        <v>2</v>
      </c>
      <c r="J1696" s="182"/>
      <c r="K1696" s="199">
        <f t="shared" si="217"/>
        <v>2</v>
      </c>
    </row>
    <row r="1697" spans="1:11" ht="18.75">
      <c r="A1697" s="186">
        <v>51</v>
      </c>
      <c r="B1697" s="177" t="s">
        <v>1458</v>
      </c>
      <c r="C1697" s="180">
        <v>0.5</v>
      </c>
      <c r="D1697" s="180"/>
      <c r="E1697" s="181">
        <f t="shared" si="216"/>
        <v>0.5</v>
      </c>
      <c r="F1697" s="174">
        <v>2700</v>
      </c>
      <c r="G1697" s="174">
        <v>0</v>
      </c>
      <c r="H1697" s="175">
        <f t="shared" si="218"/>
        <v>2700</v>
      </c>
      <c r="I1697" s="182">
        <v>3450</v>
      </c>
      <c r="J1697" s="182"/>
      <c r="K1697" s="199">
        <f t="shared" si="217"/>
        <v>3450</v>
      </c>
    </row>
    <row r="1698" spans="1:11" ht="18.75">
      <c r="A1698" s="186">
        <v>52</v>
      </c>
      <c r="B1698" s="177" t="s">
        <v>1658</v>
      </c>
      <c r="C1698" s="180"/>
      <c r="D1698" s="180"/>
      <c r="E1698" s="181"/>
      <c r="F1698" s="174"/>
      <c r="G1698" s="174"/>
      <c r="H1698" s="175"/>
      <c r="I1698" s="182">
        <v>0.01</v>
      </c>
      <c r="J1698" s="182"/>
      <c r="K1698" s="199">
        <f t="shared" si="217"/>
        <v>0.01</v>
      </c>
    </row>
    <row r="1699" spans="1:11" ht="18.75">
      <c r="A1699" s="186">
        <v>53</v>
      </c>
      <c r="B1699" s="177" t="s">
        <v>1455</v>
      </c>
      <c r="C1699" s="180">
        <v>2200</v>
      </c>
      <c r="D1699" s="180"/>
      <c r="E1699" s="181">
        <f t="shared" si="216"/>
        <v>2200</v>
      </c>
      <c r="F1699" s="174">
        <v>0.01</v>
      </c>
      <c r="G1699" s="174">
        <v>0</v>
      </c>
      <c r="H1699" s="175">
        <f t="shared" si="218"/>
        <v>0.01</v>
      </c>
      <c r="I1699" s="182">
        <v>0.01</v>
      </c>
      <c r="J1699" s="182"/>
      <c r="K1699" s="199">
        <f t="shared" si="217"/>
        <v>0.01</v>
      </c>
    </row>
    <row r="1700" spans="1:11" ht="18.75">
      <c r="A1700" s="186">
        <v>54</v>
      </c>
      <c r="B1700" s="177" t="s">
        <v>1459</v>
      </c>
      <c r="C1700" s="180">
        <v>0.01</v>
      </c>
      <c r="D1700" s="180"/>
      <c r="E1700" s="181">
        <f t="shared" si="216"/>
        <v>0.01</v>
      </c>
      <c r="F1700" s="174">
        <v>70</v>
      </c>
      <c r="G1700" s="174">
        <v>0</v>
      </c>
      <c r="H1700" s="175">
        <f t="shared" si="218"/>
        <v>70</v>
      </c>
      <c r="I1700" s="182">
        <v>78.63</v>
      </c>
      <c r="J1700" s="182"/>
      <c r="K1700" s="199">
        <f t="shared" si="217"/>
        <v>78.63</v>
      </c>
    </row>
    <row r="1701" spans="1:11" ht="18.75">
      <c r="A1701" s="186">
        <v>55</v>
      </c>
      <c r="B1701" s="177" t="s">
        <v>1462</v>
      </c>
      <c r="C1701" s="180">
        <v>73.2</v>
      </c>
      <c r="D1701" s="180"/>
      <c r="E1701" s="181">
        <f t="shared" si="216"/>
        <v>73.2</v>
      </c>
      <c r="F1701" s="174">
        <v>0</v>
      </c>
      <c r="G1701" s="174">
        <v>1000</v>
      </c>
      <c r="H1701" s="175">
        <f t="shared" si="218"/>
        <v>1000</v>
      </c>
      <c r="I1701" s="182"/>
      <c r="J1701" s="182">
        <v>0.01</v>
      </c>
      <c r="K1701" s="199">
        <f t="shared" si="217"/>
        <v>0.01</v>
      </c>
    </row>
    <row r="1702" spans="1:11" ht="18.75">
      <c r="A1702" s="186">
        <v>56</v>
      </c>
      <c r="B1702" s="177" t="s">
        <v>1659</v>
      </c>
      <c r="C1702" s="180"/>
      <c r="D1702" s="180"/>
      <c r="E1702" s="181"/>
      <c r="F1702" s="174"/>
      <c r="G1702" s="174"/>
      <c r="H1702" s="175"/>
      <c r="I1702" s="182">
        <v>1800</v>
      </c>
      <c r="J1702" s="182"/>
      <c r="K1702" s="199">
        <f t="shared" si="217"/>
        <v>1800</v>
      </c>
    </row>
    <row r="1703" spans="1:11" ht="18.75">
      <c r="A1703" s="186">
        <v>57</v>
      </c>
      <c r="B1703" s="177" t="s">
        <v>1660</v>
      </c>
      <c r="C1703" s="180"/>
      <c r="D1703" s="180"/>
      <c r="E1703" s="181"/>
      <c r="F1703" s="174"/>
      <c r="G1703" s="174"/>
      <c r="H1703" s="175"/>
      <c r="I1703" s="182">
        <v>1000</v>
      </c>
      <c r="J1703" s="182"/>
      <c r="K1703" s="199">
        <f t="shared" si="217"/>
        <v>1000</v>
      </c>
    </row>
    <row r="1704" spans="1:11" ht="18.75">
      <c r="A1704" s="186">
        <v>58</v>
      </c>
      <c r="B1704" s="177" t="s">
        <v>1661</v>
      </c>
      <c r="C1704" s="180"/>
      <c r="D1704" s="180"/>
      <c r="E1704" s="181"/>
      <c r="F1704" s="174"/>
      <c r="G1704" s="174"/>
      <c r="H1704" s="175"/>
      <c r="I1704" s="182">
        <v>0.01</v>
      </c>
      <c r="J1704" s="182"/>
      <c r="K1704" s="199">
        <f t="shared" si="217"/>
        <v>0.01</v>
      </c>
    </row>
    <row r="1705" spans="1:11" ht="18.75">
      <c r="A1705" s="186">
        <v>59</v>
      </c>
      <c r="B1705" s="177" t="s">
        <v>1460</v>
      </c>
      <c r="C1705" s="180"/>
      <c r="D1705" s="180">
        <v>0.01</v>
      </c>
      <c r="E1705" s="181">
        <f t="shared" si="216"/>
        <v>0.01</v>
      </c>
      <c r="F1705" s="174">
        <v>0</v>
      </c>
      <c r="G1705" s="174">
        <v>150</v>
      </c>
      <c r="H1705" s="175">
        <f t="shared" si="218"/>
        <v>150</v>
      </c>
      <c r="I1705" s="182"/>
      <c r="J1705" s="182">
        <v>362.97</v>
      </c>
      <c r="K1705" s="199">
        <f t="shared" si="217"/>
        <v>362.97</v>
      </c>
    </row>
    <row r="1706" spans="1:11" ht="18.75">
      <c r="A1706" s="186">
        <v>60</v>
      </c>
      <c r="B1706" s="177" t="s">
        <v>1461</v>
      </c>
      <c r="C1706" s="180"/>
      <c r="D1706" s="180">
        <v>150</v>
      </c>
      <c r="E1706" s="181">
        <f t="shared" si="216"/>
        <v>150</v>
      </c>
      <c r="F1706" s="174">
        <v>0</v>
      </c>
      <c r="G1706" s="174">
        <v>0.01</v>
      </c>
      <c r="H1706" s="175">
        <f t="shared" si="218"/>
        <v>0.01</v>
      </c>
      <c r="I1706" s="182"/>
      <c r="J1706" s="182">
        <v>0.01</v>
      </c>
      <c r="K1706" s="199">
        <f t="shared" si="217"/>
        <v>0.01</v>
      </c>
    </row>
    <row r="1707" spans="1:11" ht="18.75">
      <c r="A1707" s="186">
        <v>61</v>
      </c>
      <c r="B1707" s="177" t="s">
        <v>1463</v>
      </c>
      <c r="C1707" s="180"/>
      <c r="D1707" s="180">
        <v>0.01</v>
      </c>
      <c r="E1707" s="181">
        <f t="shared" si="216"/>
        <v>0.01</v>
      </c>
      <c r="F1707" s="174">
        <v>0</v>
      </c>
      <c r="G1707" s="174">
        <v>20</v>
      </c>
      <c r="H1707" s="175">
        <f t="shared" si="218"/>
        <v>20</v>
      </c>
      <c r="I1707" s="182"/>
      <c r="J1707" s="182">
        <v>0.01</v>
      </c>
      <c r="K1707" s="199">
        <f t="shared" si="217"/>
        <v>0.01</v>
      </c>
    </row>
    <row r="1708" spans="1:11" ht="18.75">
      <c r="A1708" s="186">
        <v>62</v>
      </c>
      <c r="B1708" s="177" t="s">
        <v>1465</v>
      </c>
      <c r="C1708" s="180"/>
      <c r="D1708" s="180">
        <v>0.01</v>
      </c>
      <c r="E1708" s="181">
        <f t="shared" si="216"/>
        <v>0.01</v>
      </c>
      <c r="F1708" s="174">
        <v>0</v>
      </c>
      <c r="G1708" s="174">
        <v>1600</v>
      </c>
      <c r="H1708" s="175">
        <f t="shared" si="218"/>
        <v>1600</v>
      </c>
      <c r="I1708" s="182"/>
      <c r="J1708" s="182">
        <v>300</v>
      </c>
      <c r="K1708" s="199">
        <f t="shared" si="217"/>
        <v>300</v>
      </c>
    </row>
    <row r="1709" spans="1:11" ht="18.75">
      <c r="A1709" s="186">
        <v>63</v>
      </c>
      <c r="B1709" s="177" t="s">
        <v>1662</v>
      </c>
      <c r="C1709" s="180"/>
      <c r="D1709" s="180"/>
      <c r="E1709" s="181"/>
      <c r="F1709" s="174"/>
      <c r="G1709" s="174"/>
      <c r="H1709" s="175"/>
      <c r="I1709" s="182">
        <v>0.02</v>
      </c>
      <c r="J1709" s="182"/>
      <c r="K1709" s="199">
        <f t="shared" si="217"/>
        <v>0.02</v>
      </c>
    </row>
    <row r="1710" spans="1:11" ht="18.75">
      <c r="A1710" s="186">
        <v>64</v>
      </c>
      <c r="B1710" s="177" t="s">
        <v>1464</v>
      </c>
      <c r="C1710" s="180"/>
      <c r="D1710" s="180">
        <v>990</v>
      </c>
      <c r="E1710" s="181">
        <f t="shared" si="216"/>
        <v>990</v>
      </c>
      <c r="F1710" s="174">
        <v>0</v>
      </c>
      <c r="G1710" s="174">
        <v>500</v>
      </c>
      <c r="H1710" s="175">
        <f t="shared" si="218"/>
        <v>500</v>
      </c>
      <c r="I1710" s="182"/>
      <c r="J1710" s="182">
        <v>500</v>
      </c>
      <c r="K1710" s="199">
        <f t="shared" si="217"/>
        <v>500</v>
      </c>
    </row>
    <row r="1711" spans="1:11" ht="18.75">
      <c r="A1711" s="186">
        <v>65</v>
      </c>
      <c r="B1711" s="177" t="s">
        <v>1466</v>
      </c>
      <c r="C1711" s="180"/>
      <c r="D1711" s="180">
        <v>0.01</v>
      </c>
      <c r="E1711" s="181">
        <f t="shared" si="216"/>
        <v>0.01</v>
      </c>
      <c r="F1711" s="174">
        <v>0</v>
      </c>
      <c r="G1711" s="174">
        <v>500</v>
      </c>
      <c r="H1711" s="175">
        <f t="shared" si="218"/>
        <v>500</v>
      </c>
      <c r="I1711" s="182"/>
      <c r="J1711" s="182">
        <v>0.01</v>
      </c>
      <c r="K1711" s="199">
        <f t="shared" ref="K1711:K1766" si="219">SUM(I1711:J1711)</f>
        <v>0.01</v>
      </c>
    </row>
    <row r="1712" spans="1:11" ht="18.75">
      <c r="A1712" s="186">
        <v>66</v>
      </c>
      <c r="B1712" s="177" t="s">
        <v>1468</v>
      </c>
      <c r="C1712" s="180"/>
      <c r="D1712" s="180">
        <v>1000</v>
      </c>
      <c r="E1712" s="181">
        <f t="shared" si="216"/>
        <v>1000</v>
      </c>
      <c r="F1712" s="174">
        <v>0</v>
      </c>
      <c r="G1712" s="174">
        <v>2785</v>
      </c>
      <c r="H1712" s="175">
        <f t="shared" si="218"/>
        <v>2785</v>
      </c>
      <c r="I1712" s="182"/>
      <c r="J1712" s="182">
        <v>4940</v>
      </c>
      <c r="K1712" s="199">
        <f t="shared" si="219"/>
        <v>4940</v>
      </c>
    </row>
    <row r="1713" spans="1:11" ht="18.75">
      <c r="A1713" s="186">
        <v>67</v>
      </c>
      <c r="B1713" s="248" t="s">
        <v>1467</v>
      </c>
      <c r="C1713" s="180"/>
      <c r="D1713" s="180">
        <v>500</v>
      </c>
      <c r="E1713" s="181">
        <f t="shared" si="216"/>
        <v>500</v>
      </c>
      <c r="F1713" s="174">
        <v>0</v>
      </c>
      <c r="G1713" s="174">
        <v>1000</v>
      </c>
      <c r="H1713" s="175">
        <f t="shared" si="218"/>
        <v>1000</v>
      </c>
      <c r="I1713" s="182"/>
      <c r="J1713" s="182">
        <v>800</v>
      </c>
      <c r="K1713" s="199">
        <f t="shared" si="219"/>
        <v>800</v>
      </c>
    </row>
    <row r="1714" spans="1:11" ht="18.75">
      <c r="A1714" s="186">
        <v>68</v>
      </c>
      <c r="B1714" s="177" t="s">
        <v>1469</v>
      </c>
      <c r="C1714" s="180"/>
      <c r="D1714" s="180">
        <v>2500</v>
      </c>
      <c r="E1714" s="181">
        <f t="shared" si="216"/>
        <v>2500</v>
      </c>
      <c r="F1714" s="174">
        <v>0</v>
      </c>
      <c r="G1714" s="174">
        <v>0.01</v>
      </c>
      <c r="H1714" s="175">
        <f t="shared" si="218"/>
        <v>0.01</v>
      </c>
      <c r="I1714" s="182"/>
      <c r="J1714" s="182">
        <v>730</v>
      </c>
      <c r="K1714" s="199">
        <f t="shared" si="219"/>
        <v>730</v>
      </c>
    </row>
    <row r="1715" spans="1:11" ht="18.75">
      <c r="A1715" s="186">
        <v>69</v>
      </c>
      <c r="B1715" s="177" t="s">
        <v>1471</v>
      </c>
      <c r="C1715" s="180"/>
      <c r="D1715" s="180">
        <v>4388.8900000000003</v>
      </c>
      <c r="E1715" s="181">
        <f t="shared" si="216"/>
        <v>4388.8900000000003</v>
      </c>
      <c r="F1715" s="174">
        <v>0</v>
      </c>
      <c r="G1715" s="174">
        <v>0.98</v>
      </c>
      <c r="H1715" s="175">
        <f t="shared" si="218"/>
        <v>0.98</v>
      </c>
      <c r="I1715" s="182"/>
      <c r="J1715" s="182">
        <v>0.1</v>
      </c>
      <c r="K1715" s="199">
        <f t="shared" si="219"/>
        <v>0.1</v>
      </c>
    </row>
    <row r="1716" spans="1:11" ht="18.75">
      <c r="A1716" s="186">
        <v>70</v>
      </c>
      <c r="B1716" s="177" t="s">
        <v>1470</v>
      </c>
      <c r="C1716" s="180"/>
      <c r="D1716" s="180">
        <v>1000</v>
      </c>
      <c r="E1716" s="181">
        <f t="shared" si="216"/>
        <v>1000</v>
      </c>
      <c r="F1716" s="174">
        <v>0</v>
      </c>
      <c r="G1716" s="174">
        <v>616.04999999999995</v>
      </c>
      <c r="H1716" s="175">
        <f t="shared" si="218"/>
        <v>616.04999999999995</v>
      </c>
      <c r="I1716" s="182"/>
      <c r="J1716" s="182">
        <v>250</v>
      </c>
      <c r="K1716" s="199">
        <f t="shared" si="219"/>
        <v>250</v>
      </c>
    </row>
    <row r="1717" spans="1:11" ht="18.75">
      <c r="A1717" s="186">
        <v>71</v>
      </c>
      <c r="B1717" s="177" t="s">
        <v>1472</v>
      </c>
      <c r="C1717" s="180"/>
      <c r="D1717" s="180">
        <v>850</v>
      </c>
      <c r="E1717" s="181">
        <f t="shared" si="216"/>
        <v>850</v>
      </c>
      <c r="F1717" s="174">
        <v>0</v>
      </c>
      <c r="G1717" s="174">
        <v>245.87</v>
      </c>
      <c r="H1717" s="175">
        <f t="shared" si="218"/>
        <v>245.87</v>
      </c>
      <c r="I1717" s="182"/>
      <c r="J1717" s="182">
        <v>0.01</v>
      </c>
      <c r="K1717" s="199">
        <f t="shared" si="219"/>
        <v>0.01</v>
      </c>
    </row>
    <row r="1718" spans="1:11" ht="18.75">
      <c r="A1718" s="186">
        <v>72</v>
      </c>
      <c r="B1718" s="177" t="s">
        <v>1474</v>
      </c>
      <c r="C1718" s="180"/>
      <c r="D1718" s="180">
        <v>800</v>
      </c>
      <c r="E1718" s="181">
        <f t="shared" ref="E1718:E1764" si="220">SUM(C1718:D1718)</f>
        <v>800</v>
      </c>
      <c r="F1718" s="174">
        <v>0</v>
      </c>
      <c r="G1718" s="174">
        <v>600</v>
      </c>
      <c r="H1718" s="175">
        <f t="shared" si="218"/>
        <v>600</v>
      </c>
      <c r="I1718" s="182"/>
      <c r="J1718" s="182">
        <v>72</v>
      </c>
      <c r="K1718" s="199">
        <f t="shared" si="219"/>
        <v>72</v>
      </c>
    </row>
    <row r="1719" spans="1:11" ht="18.75">
      <c r="A1719" s="186">
        <v>73</v>
      </c>
      <c r="B1719" s="177" t="s">
        <v>1473</v>
      </c>
      <c r="C1719" s="180"/>
      <c r="D1719" s="180">
        <v>200</v>
      </c>
      <c r="E1719" s="181">
        <f t="shared" si="220"/>
        <v>200</v>
      </c>
      <c r="F1719" s="174">
        <v>0</v>
      </c>
      <c r="G1719" s="174">
        <v>200</v>
      </c>
      <c r="H1719" s="175">
        <f t="shared" ref="H1719:H1765" si="221">SUM(F1719:G1719)</f>
        <v>200</v>
      </c>
      <c r="I1719" s="182"/>
      <c r="J1719" s="182">
        <v>200</v>
      </c>
      <c r="K1719" s="199">
        <f t="shared" si="219"/>
        <v>200</v>
      </c>
    </row>
    <row r="1720" spans="1:11" ht="18.75">
      <c r="A1720" s="186">
        <v>74</v>
      </c>
      <c r="B1720" s="177" t="s">
        <v>1475</v>
      </c>
      <c r="C1720" s="180"/>
      <c r="D1720" s="180">
        <v>800</v>
      </c>
      <c r="E1720" s="181">
        <f t="shared" si="220"/>
        <v>800</v>
      </c>
      <c r="F1720" s="174">
        <v>0</v>
      </c>
      <c r="G1720" s="174">
        <v>300</v>
      </c>
      <c r="H1720" s="175">
        <f t="shared" si="221"/>
        <v>300</v>
      </c>
      <c r="I1720" s="182"/>
      <c r="J1720" s="182">
        <v>300</v>
      </c>
      <c r="K1720" s="199">
        <f t="shared" si="219"/>
        <v>300</v>
      </c>
    </row>
    <row r="1721" spans="1:11" ht="18.75">
      <c r="A1721" s="186">
        <v>75</v>
      </c>
      <c r="B1721" s="177" t="s">
        <v>1477</v>
      </c>
      <c r="C1721" s="180"/>
      <c r="D1721" s="180">
        <v>100</v>
      </c>
      <c r="E1721" s="181">
        <f t="shared" si="220"/>
        <v>100</v>
      </c>
      <c r="F1721" s="174">
        <v>0</v>
      </c>
      <c r="G1721" s="174">
        <v>100</v>
      </c>
      <c r="H1721" s="175">
        <f t="shared" si="221"/>
        <v>100</v>
      </c>
      <c r="I1721" s="182"/>
      <c r="J1721" s="182">
        <v>0.01</v>
      </c>
      <c r="K1721" s="199">
        <f t="shared" si="219"/>
        <v>0.01</v>
      </c>
    </row>
    <row r="1722" spans="1:11" ht="18.75">
      <c r="A1722" s="186">
        <v>76</v>
      </c>
      <c r="B1722" s="177" t="s">
        <v>1476</v>
      </c>
      <c r="C1722" s="180">
        <v>0.01</v>
      </c>
      <c r="D1722" s="180"/>
      <c r="E1722" s="181">
        <f t="shared" si="220"/>
        <v>0.01</v>
      </c>
      <c r="F1722" s="174">
        <v>0.01</v>
      </c>
      <c r="G1722" s="174">
        <v>0</v>
      </c>
      <c r="H1722" s="175">
        <f t="shared" si="221"/>
        <v>0.01</v>
      </c>
      <c r="I1722" s="182">
        <v>0.01</v>
      </c>
      <c r="J1722" s="182"/>
      <c r="K1722" s="199">
        <f t="shared" si="219"/>
        <v>0.01</v>
      </c>
    </row>
    <row r="1723" spans="1:11" ht="18.75">
      <c r="A1723" s="186">
        <v>77</v>
      </c>
      <c r="B1723" s="177" t="s">
        <v>1664</v>
      </c>
      <c r="C1723" s="180"/>
      <c r="D1723" s="180"/>
      <c r="E1723" s="181"/>
      <c r="F1723" s="174"/>
      <c r="G1723" s="174"/>
      <c r="H1723" s="175"/>
      <c r="I1723" s="182">
        <v>500</v>
      </c>
      <c r="J1723" s="182"/>
      <c r="K1723" s="199">
        <f t="shared" si="219"/>
        <v>500</v>
      </c>
    </row>
    <row r="1724" spans="1:11" ht="18.75">
      <c r="A1724" s="186">
        <v>78</v>
      </c>
      <c r="B1724" s="177" t="s">
        <v>1478</v>
      </c>
      <c r="C1724" s="180"/>
      <c r="D1724" s="180">
        <v>500</v>
      </c>
      <c r="E1724" s="181">
        <f t="shared" si="220"/>
        <v>500</v>
      </c>
      <c r="F1724" s="174">
        <v>0.01</v>
      </c>
      <c r="G1724" s="174">
        <v>0</v>
      </c>
      <c r="H1724" s="175">
        <f t="shared" si="221"/>
        <v>0.01</v>
      </c>
      <c r="I1724" s="182">
        <v>0.01</v>
      </c>
      <c r="J1724" s="182"/>
      <c r="K1724" s="199">
        <f t="shared" si="219"/>
        <v>0.01</v>
      </c>
    </row>
    <row r="1725" spans="1:11" ht="18.75">
      <c r="A1725" s="186">
        <v>79</v>
      </c>
      <c r="B1725" s="177" t="s">
        <v>1479</v>
      </c>
      <c r="C1725" s="180"/>
      <c r="D1725" s="180">
        <v>250</v>
      </c>
      <c r="E1725" s="181">
        <f t="shared" si="220"/>
        <v>250</v>
      </c>
      <c r="F1725" s="174">
        <v>0</v>
      </c>
      <c r="G1725" s="174">
        <v>500</v>
      </c>
      <c r="H1725" s="175">
        <f t="shared" si="221"/>
        <v>500</v>
      </c>
      <c r="I1725" s="182"/>
      <c r="J1725" s="182">
        <v>0.01</v>
      </c>
      <c r="K1725" s="199">
        <f t="shared" si="219"/>
        <v>0.01</v>
      </c>
    </row>
    <row r="1726" spans="1:11" ht="18.75">
      <c r="A1726" s="186">
        <v>80</v>
      </c>
      <c r="B1726" s="177" t="s">
        <v>1481</v>
      </c>
      <c r="C1726" s="180"/>
      <c r="D1726" s="180">
        <v>250</v>
      </c>
      <c r="E1726" s="181">
        <f t="shared" si="220"/>
        <v>250</v>
      </c>
      <c r="F1726" s="174">
        <v>0</v>
      </c>
      <c r="G1726" s="174">
        <v>250</v>
      </c>
      <c r="H1726" s="175">
        <f t="shared" si="221"/>
        <v>250</v>
      </c>
      <c r="I1726" s="186"/>
      <c r="J1726" s="182">
        <v>0.01</v>
      </c>
      <c r="K1726" s="199">
        <f t="shared" si="219"/>
        <v>0.01</v>
      </c>
    </row>
    <row r="1727" spans="1:11" ht="18.75">
      <c r="A1727" s="186">
        <v>81</v>
      </c>
      <c r="B1727" s="177" t="s">
        <v>1480</v>
      </c>
      <c r="C1727" s="180"/>
      <c r="D1727" s="180">
        <v>10</v>
      </c>
      <c r="E1727" s="181">
        <f t="shared" si="220"/>
        <v>10</v>
      </c>
      <c r="F1727" s="174">
        <v>0</v>
      </c>
      <c r="G1727" s="174">
        <v>250</v>
      </c>
      <c r="H1727" s="175">
        <f t="shared" si="221"/>
        <v>250</v>
      </c>
      <c r="I1727" s="182"/>
      <c r="J1727" s="182">
        <v>0.01</v>
      </c>
      <c r="K1727" s="199">
        <f t="shared" si="219"/>
        <v>0.01</v>
      </c>
    </row>
    <row r="1728" spans="1:11" ht="18.75">
      <c r="A1728" s="186">
        <v>82</v>
      </c>
      <c r="B1728" s="177" t="s">
        <v>1482</v>
      </c>
      <c r="C1728" s="180"/>
      <c r="D1728" s="180">
        <v>853.14</v>
      </c>
      <c r="E1728" s="181">
        <f t="shared" si="220"/>
        <v>853.14</v>
      </c>
      <c r="F1728" s="174">
        <v>0</v>
      </c>
      <c r="G1728" s="174">
        <v>10</v>
      </c>
      <c r="H1728" s="175">
        <f t="shared" si="221"/>
        <v>10</v>
      </c>
      <c r="I1728" s="182"/>
      <c r="J1728" s="182">
        <v>0.01</v>
      </c>
      <c r="K1728" s="199">
        <f t="shared" si="219"/>
        <v>0.01</v>
      </c>
    </row>
    <row r="1729" spans="1:11" ht="18.75">
      <c r="A1729" s="186">
        <v>83</v>
      </c>
      <c r="B1729" s="177" t="s">
        <v>1483</v>
      </c>
      <c r="C1729" s="180"/>
      <c r="D1729" s="180">
        <v>0.01</v>
      </c>
      <c r="E1729" s="181">
        <f t="shared" si="220"/>
        <v>0.01</v>
      </c>
      <c r="F1729" s="174">
        <v>0</v>
      </c>
      <c r="G1729" s="174">
        <v>0.01</v>
      </c>
      <c r="H1729" s="175">
        <f t="shared" si="221"/>
        <v>0.01</v>
      </c>
      <c r="I1729" s="182"/>
      <c r="J1729" s="182">
        <v>0.01</v>
      </c>
      <c r="K1729" s="199">
        <f t="shared" si="219"/>
        <v>0.01</v>
      </c>
    </row>
    <row r="1730" spans="1:11" ht="18.75">
      <c r="A1730" s="186">
        <v>84</v>
      </c>
      <c r="B1730" s="177" t="s">
        <v>1485</v>
      </c>
      <c r="C1730" s="180"/>
      <c r="D1730" s="180">
        <v>40</v>
      </c>
      <c r="E1730" s="181">
        <f t="shared" si="220"/>
        <v>40</v>
      </c>
      <c r="F1730" s="174">
        <v>0</v>
      </c>
      <c r="G1730" s="174">
        <v>0.01</v>
      </c>
      <c r="H1730" s="175">
        <f t="shared" si="221"/>
        <v>0.01</v>
      </c>
      <c r="I1730" s="182"/>
      <c r="J1730" s="182">
        <v>0.01</v>
      </c>
      <c r="K1730" s="199">
        <f t="shared" si="219"/>
        <v>0.01</v>
      </c>
    </row>
    <row r="1731" spans="1:11" ht="18.75">
      <c r="A1731" s="186">
        <v>85</v>
      </c>
      <c r="B1731" s="177" t="s">
        <v>1484</v>
      </c>
      <c r="C1731" s="180"/>
      <c r="D1731" s="180">
        <v>300</v>
      </c>
      <c r="E1731" s="181">
        <f t="shared" si="220"/>
        <v>300</v>
      </c>
      <c r="F1731" s="174">
        <v>0</v>
      </c>
      <c r="G1731" s="174">
        <v>40</v>
      </c>
      <c r="H1731" s="175">
        <f t="shared" si="221"/>
        <v>40</v>
      </c>
      <c r="I1731" s="182"/>
      <c r="J1731" s="182">
        <v>0.01</v>
      </c>
      <c r="K1731" s="199">
        <f t="shared" si="219"/>
        <v>0.01</v>
      </c>
    </row>
    <row r="1732" spans="1:11" ht="18.75">
      <c r="A1732" s="186">
        <v>86</v>
      </c>
      <c r="B1732" s="177" t="s">
        <v>1486</v>
      </c>
      <c r="C1732" s="180"/>
      <c r="D1732" s="180">
        <v>10</v>
      </c>
      <c r="E1732" s="181">
        <f t="shared" si="220"/>
        <v>10</v>
      </c>
      <c r="F1732" s="174">
        <v>0</v>
      </c>
      <c r="G1732" s="174">
        <v>500</v>
      </c>
      <c r="H1732" s="175">
        <f t="shared" si="221"/>
        <v>500</v>
      </c>
      <c r="I1732" s="182"/>
      <c r="J1732" s="182">
        <v>0.01</v>
      </c>
      <c r="K1732" s="199">
        <f t="shared" si="219"/>
        <v>0.01</v>
      </c>
    </row>
    <row r="1733" spans="1:11" ht="18.75">
      <c r="A1733" s="186">
        <v>87</v>
      </c>
      <c r="B1733" s="177" t="s">
        <v>1663</v>
      </c>
      <c r="C1733" s="180"/>
      <c r="D1733" s="180">
        <v>150</v>
      </c>
      <c r="E1733" s="181">
        <f t="shared" si="220"/>
        <v>150</v>
      </c>
      <c r="F1733" s="174">
        <v>0</v>
      </c>
      <c r="G1733" s="174">
        <v>10</v>
      </c>
      <c r="H1733" s="175">
        <f t="shared" si="221"/>
        <v>10</v>
      </c>
      <c r="I1733" s="182"/>
      <c r="J1733" s="182">
        <v>0.01</v>
      </c>
      <c r="K1733" s="199">
        <f t="shared" si="219"/>
        <v>0.01</v>
      </c>
    </row>
    <row r="1734" spans="1:11" ht="18.75">
      <c r="A1734" s="186">
        <v>88</v>
      </c>
      <c r="B1734" s="177" t="s">
        <v>1487</v>
      </c>
      <c r="C1734" s="180"/>
      <c r="D1734" s="180">
        <v>125</v>
      </c>
      <c r="E1734" s="181">
        <f t="shared" si="220"/>
        <v>125</v>
      </c>
      <c r="F1734" s="174">
        <v>0</v>
      </c>
      <c r="G1734" s="174">
        <v>150</v>
      </c>
      <c r="H1734" s="175">
        <f t="shared" si="221"/>
        <v>150</v>
      </c>
      <c r="I1734" s="182"/>
      <c r="J1734" s="182">
        <v>0.01</v>
      </c>
      <c r="K1734" s="199">
        <f t="shared" si="219"/>
        <v>0.01</v>
      </c>
    </row>
    <row r="1735" spans="1:11" ht="18.75">
      <c r="A1735" s="186">
        <v>89</v>
      </c>
      <c r="B1735" s="177" t="s">
        <v>1488</v>
      </c>
      <c r="C1735" s="180"/>
      <c r="D1735" s="180">
        <v>250</v>
      </c>
      <c r="E1735" s="181">
        <f t="shared" si="220"/>
        <v>250</v>
      </c>
      <c r="F1735" s="174">
        <v>0</v>
      </c>
      <c r="G1735" s="174">
        <v>125</v>
      </c>
      <c r="H1735" s="175">
        <f t="shared" si="221"/>
        <v>125</v>
      </c>
      <c r="I1735" s="182"/>
      <c r="J1735" s="182">
        <v>0.01</v>
      </c>
      <c r="K1735" s="199">
        <f t="shared" si="219"/>
        <v>0.01</v>
      </c>
    </row>
    <row r="1736" spans="1:11" ht="18.75">
      <c r="A1736" s="186">
        <v>90</v>
      </c>
      <c r="B1736" s="177" t="s">
        <v>1489</v>
      </c>
      <c r="C1736" s="180"/>
      <c r="D1736" s="180">
        <v>735</v>
      </c>
      <c r="E1736" s="181">
        <f t="shared" si="220"/>
        <v>735</v>
      </c>
      <c r="F1736" s="174">
        <v>0</v>
      </c>
      <c r="G1736" s="174">
        <v>250</v>
      </c>
      <c r="H1736" s="175">
        <f t="shared" si="221"/>
        <v>250</v>
      </c>
      <c r="I1736" s="182"/>
      <c r="J1736" s="182">
        <v>0.01</v>
      </c>
      <c r="K1736" s="199">
        <f t="shared" si="219"/>
        <v>0.01</v>
      </c>
    </row>
    <row r="1737" spans="1:11" ht="18.75">
      <c r="A1737" s="186">
        <v>91</v>
      </c>
      <c r="B1737" s="177" t="s">
        <v>1491</v>
      </c>
      <c r="C1737" s="180"/>
      <c r="D1737" s="180">
        <v>1000</v>
      </c>
      <c r="E1737" s="181">
        <f t="shared" si="220"/>
        <v>1000</v>
      </c>
      <c r="F1737" s="174">
        <v>0</v>
      </c>
      <c r="G1737" s="174">
        <v>1000</v>
      </c>
      <c r="H1737" s="175">
        <f t="shared" si="221"/>
        <v>1000</v>
      </c>
      <c r="I1737" s="182"/>
      <c r="J1737" s="182">
        <v>0.01</v>
      </c>
      <c r="K1737" s="199">
        <f t="shared" si="219"/>
        <v>0.01</v>
      </c>
    </row>
    <row r="1738" spans="1:11" ht="18.75">
      <c r="A1738" s="186">
        <v>92</v>
      </c>
      <c r="B1738" s="248" t="s">
        <v>1490</v>
      </c>
      <c r="C1738" s="180"/>
      <c r="D1738" s="180">
        <v>300</v>
      </c>
      <c r="E1738" s="181">
        <f t="shared" si="220"/>
        <v>300</v>
      </c>
      <c r="F1738" s="174">
        <v>0</v>
      </c>
      <c r="G1738" s="174">
        <v>1000</v>
      </c>
      <c r="H1738" s="175">
        <f t="shared" si="221"/>
        <v>1000</v>
      </c>
      <c r="I1738" s="182"/>
      <c r="J1738" s="182">
        <v>0.01</v>
      </c>
      <c r="K1738" s="199">
        <f t="shared" si="219"/>
        <v>0.01</v>
      </c>
    </row>
    <row r="1739" spans="1:11" ht="18.75">
      <c r="A1739" s="186">
        <v>93</v>
      </c>
      <c r="B1739" s="177" t="s">
        <v>1492</v>
      </c>
      <c r="C1739" s="180"/>
      <c r="D1739" s="180">
        <v>200</v>
      </c>
      <c r="E1739" s="181">
        <f t="shared" si="220"/>
        <v>200</v>
      </c>
      <c r="F1739" s="174">
        <v>0</v>
      </c>
      <c r="G1739" s="174">
        <v>500</v>
      </c>
      <c r="H1739" s="175">
        <f t="shared" si="221"/>
        <v>500</v>
      </c>
      <c r="I1739" s="182"/>
      <c r="J1739" s="182">
        <v>0.01</v>
      </c>
      <c r="K1739" s="199">
        <f t="shared" si="219"/>
        <v>0.01</v>
      </c>
    </row>
    <row r="1740" spans="1:11" ht="18.75">
      <c r="A1740" s="186">
        <v>94</v>
      </c>
      <c r="B1740" s="177" t="s">
        <v>1494</v>
      </c>
      <c r="C1740" s="180"/>
      <c r="D1740" s="180">
        <v>1290</v>
      </c>
      <c r="E1740" s="181">
        <f t="shared" si="220"/>
        <v>1290</v>
      </c>
      <c r="F1740" s="174">
        <v>0</v>
      </c>
      <c r="G1740" s="174">
        <v>200</v>
      </c>
      <c r="H1740" s="175">
        <f t="shared" si="221"/>
        <v>200</v>
      </c>
      <c r="I1740" s="182"/>
      <c r="J1740" s="182">
        <v>0.01</v>
      </c>
      <c r="K1740" s="199">
        <f t="shared" si="219"/>
        <v>0.01</v>
      </c>
    </row>
    <row r="1741" spans="1:11" ht="18.75">
      <c r="A1741" s="186">
        <v>95</v>
      </c>
      <c r="B1741" s="177" t="s">
        <v>1493</v>
      </c>
      <c r="C1741" s="180"/>
      <c r="D1741" s="180">
        <v>1049.5</v>
      </c>
      <c r="E1741" s="181">
        <f t="shared" si="220"/>
        <v>1049.5</v>
      </c>
      <c r="F1741" s="174">
        <v>0</v>
      </c>
      <c r="G1741" s="174">
        <v>1250</v>
      </c>
      <c r="H1741" s="175">
        <f t="shared" si="221"/>
        <v>1250</v>
      </c>
      <c r="I1741" s="182"/>
      <c r="J1741" s="182">
        <v>0.01</v>
      </c>
      <c r="K1741" s="199">
        <f t="shared" si="219"/>
        <v>0.01</v>
      </c>
    </row>
    <row r="1742" spans="1:11" ht="18.75">
      <c r="A1742" s="186">
        <v>96</v>
      </c>
      <c r="B1742" s="177" t="s">
        <v>1495</v>
      </c>
      <c r="C1742" s="180"/>
      <c r="D1742" s="180">
        <v>400</v>
      </c>
      <c r="E1742" s="181">
        <f t="shared" si="220"/>
        <v>400</v>
      </c>
      <c r="F1742" s="174">
        <v>0</v>
      </c>
      <c r="G1742" s="174">
        <v>1000</v>
      </c>
      <c r="H1742" s="175">
        <f t="shared" si="221"/>
        <v>1000</v>
      </c>
      <c r="I1742" s="182"/>
      <c r="J1742" s="182">
        <v>0.01</v>
      </c>
      <c r="K1742" s="199">
        <f t="shared" si="219"/>
        <v>0.01</v>
      </c>
    </row>
    <row r="1743" spans="1:11" ht="18.75">
      <c r="A1743" s="186">
        <v>97</v>
      </c>
      <c r="B1743" s="177" t="s">
        <v>1497</v>
      </c>
      <c r="C1743" s="180"/>
      <c r="D1743" s="180">
        <v>300</v>
      </c>
      <c r="E1743" s="181">
        <f t="shared" si="220"/>
        <v>300</v>
      </c>
      <c r="F1743" s="174">
        <v>0</v>
      </c>
      <c r="G1743" s="174">
        <v>400</v>
      </c>
      <c r="H1743" s="175">
        <f t="shared" si="221"/>
        <v>400</v>
      </c>
      <c r="I1743" s="182"/>
      <c r="J1743" s="182">
        <v>0.01</v>
      </c>
      <c r="K1743" s="199">
        <f t="shared" si="219"/>
        <v>0.01</v>
      </c>
    </row>
    <row r="1744" spans="1:11" ht="18.75">
      <c r="A1744" s="186">
        <v>98</v>
      </c>
      <c r="B1744" s="177" t="s">
        <v>1496</v>
      </c>
      <c r="C1744" s="180"/>
      <c r="D1744" s="180">
        <v>250</v>
      </c>
      <c r="E1744" s="181">
        <f t="shared" si="220"/>
        <v>250</v>
      </c>
      <c r="F1744" s="174">
        <v>0</v>
      </c>
      <c r="G1744" s="174">
        <v>200</v>
      </c>
      <c r="H1744" s="175">
        <f t="shared" si="221"/>
        <v>200</v>
      </c>
      <c r="I1744" s="182"/>
      <c r="J1744" s="182">
        <v>0.01</v>
      </c>
      <c r="K1744" s="199">
        <f t="shared" si="219"/>
        <v>0.01</v>
      </c>
    </row>
    <row r="1745" spans="1:11" ht="18.75">
      <c r="A1745" s="186">
        <v>99</v>
      </c>
      <c r="B1745" s="177" t="s">
        <v>1498</v>
      </c>
      <c r="C1745" s="180"/>
      <c r="D1745" s="180">
        <v>200</v>
      </c>
      <c r="E1745" s="181">
        <f t="shared" si="220"/>
        <v>200</v>
      </c>
      <c r="F1745" s="174">
        <v>0</v>
      </c>
      <c r="G1745" s="174">
        <v>250</v>
      </c>
      <c r="H1745" s="175">
        <f t="shared" si="221"/>
        <v>250</v>
      </c>
      <c r="I1745" s="182"/>
      <c r="J1745" s="182">
        <v>0.01</v>
      </c>
      <c r="K1745" s="199">
        <f t="shared" si="219"/>
        <v>0.01</v>
      </c>
    </row>
    <row r="1746" spans="1:11" ht="18.75">
      <c r="A1746" s="186">
        <v>100</v>
      </c>
      <c r="B1746" s="177" t="s">
        <v>1500</v>
      </c>
      <c r="C1746" s="180"/>
      <c r="D1746" s="180">
        <v>391.25</v>
      </c>
      <c r="E1746" s="181">
        <f t="shared" si="220"/>
        <v>391.25</v>
      </c>
      <c r="F1746" s="174">
        <v>0</v>
      </c>
      <c r="G1746" s="174">
        <v>200</v>
      </c>
      <c r="H1746" s="175">
        <f t="shared" si="221"/>
        <v>200</v>
      </c>
      <c r="I1746" s="186"/>
      <c r="J1746" s="182">
        <v>0.01</v>
      </c>
      <c r="K1746" s="199">
        <f t="shared" si="219"/>
        <v>0.01</v>
      </c>
    </row>
    <row r="1747" spans="1:11" ht="18.75">
      <c r="A1747" s="186">
        <v>101</v>
      </c>
      <c r="B1747" s="177" t="s">
        <v>1499</v>
      </c>
      <c r="C1747" s="180"/>
      <c r="D1747" s="180">
        <v>200</v>
      </c>
      <c r="E1747" s="181">
        <f t="shared" si="220"/>
        <v>200</v>
      </c>
      <c r="F1747" s="174">
        <v>0</v>
      </c>
      <c r="G1747" s="174">
        <v>283.92</v>
      </c>
      <c r="H1747" s="175">
        <f t="shared" si="221"/>
        <v>283.92</v>
      </c>
      <c r="I1747" s="182"/>
      <c r="J1747" s="182">
        <v>0.01</v>
      </c>
      <c r="K1747" s="199">
        <f t="shared" si="219"/>
        <v>0.01</v>
      </c>
    </row>
    <row r="1748" spans="1:11" ht="18.75">
      <c r="A1748" s="186">
        <v>102</v>
      </c>
      <c r="B1748" s="177" t="s">
        <v>1501</v>
      </c>
      <c r="C1748" s="180"/>
      <c r="D1748" s="180">
        <v>300</v>
      </c>
      <c r="E1748" s="181">
        <f t="shared" si="220"/>
        <v>300</v>
      </c>
      <c r="F1748" s="174">
        <v>0</v>
      </c>
      <c r="G1748" s="174">
        <v>200</v>
      </c>
      <c r="H1748" s="175">
        <f t="shared" si="221"/>
        <v>200</v>
      </c>
      <c r="I1748" s="182"/>
      <c r="J1748" s="182">
        <v>0.01</v>
      </c>
      <c r="K1748" s="199">
        <f t="shared" si="219"/>
        <v>0.01</v>
      </c>
    </row>
    <row r="1749" spans="1:11" ht="18.75">
      <c r="A1749" s="186">
        <v>103</v>
      </c>
      <c r="B1749" s="177" t="s">
        <v>1503</v>
      </c>
      <c r="C1749" s="180"/>
      <c r="D1749" s="180">
        <v>125</v>
      </c>
      <c r="E1749" s="181">
        <f t="shared" si="220"/>
        <v>125</v>
      </c>
      <c r="F1749" s="174">
        <v>0</v>
      </c>
      <c r="G1749" s="174">
        <v>250</v>
      </c>
      <c r="H1749" s="175">
        <f t="shared" si="221"/>
        <v>250</v>
      </c>
      <c r="I1749" s="182"/>
      <c r="J1749" s="182">
        <v>0.01</v>
      </c>
      <c r="K1749" s="199">
        <f t="shared" si="219"/>
        <v>0.01</v>
      </c>
    </row>
    <row r="1750" spans="1:11" ht="18.75">
      <c r="A1750" s="186">
        <v>104</v>
      </c>
      <c r="B1750" s="177" t="s">
        <v>1502</v>
      </c>
      <c r="C1750" s="180"/>
      <c r="D1750" s="180">
        <v>10</v>
      </c>
      <c r="E1750" s="181">
        <f t="shared" si="220"/>
        <v>10</v>
      </c>
      <c r="F1750" s="174">
        <v>0</v>
      </c>
      <c r="G1750" s="174">
        <v>125</v>
      </c>
      <c r="H1750" s="175">
        <f t="shared" si="221"/>
        <v>125</v>
      </c>
      <c r="I1750" s="186"/>
      <c r="J1750" s="182">
        <v>0.01</v>
      </c>
      <c r="K1750" s="199">
        <f t="shared" si="219"/>
        <v>0.01</v>
      </c>
    </row>
    <row r="1751" spans="1:11" ht="18.75">
      <c r="A1751" s="186">
        <v>105</v>
      </c>
      <c r="B1751" s="177" t="s">
        <v>1504</v>
      </c>
      <c r="C1751" s="180"/>
      <c r="D1751" s="180">
        <v>40</v>
      </c>
      <c r="E1751" s="181">
        <f t="shared" si="220"/>
        <v>40</v>
      </c>
      <c r="F1751" s="174">
        <v>0</v>
      </c>
      <c r="G1751" s="174">
        <v>30</v>
      </c>
      <c r="H1751" s="175">
        <f t="shared" si="221"/>
        <v>30</v>
      </c>
      <c r="I1751" s="186"/>
      <c r="J1751" s="182">
        <v>0.01</v>
      </c>
      <c r="K1751" s="199">
        <f t="shared" si="219"/>
        <v>0.01</v>
      </c>
    </row>
    <row r="1752" spans="1:11" ht="18.75">
      <c r="A1752" s="186">
        <v>106</v>
      </c>
      <c r="B1752" s="177" t="s">
        <v>1506</v>
      </c>
      <c r="C1752" s="180"/>
      <c r="D1752" s="180">
        <v>0.01</v>
      </c>
      <c r="E1752" s="181">
        <f t="shared" si="220"/>
        <v>0.01</v>
      </c>
      <c r="F1752" s="174">
        <v>0</v>
      </c>
      <c r="G1752" s="174">
        <v>40</v>
      </c>
      <c r="H1752" s="175">
        <f t="shared" si="221"/>
        <v>40</v>
      </c>
      <c r="I1752" s="182"/>
      <c r="J1752" s="182">
        <v>0.01</v>
      </c>
      <c r="K1752" s="199">
        <f t="shared" si="219"/>
        <v>0.01</v>
      </c>
    </row>
    <row r="1753" spans="1:11" ht="18.75">
      <c r="A1753" s="186">
        <v>107</v>
      </c>
      <c r="B1753" s="177" t="s">
        <v>1665</v>
      </c>
      <c r="C1753" s="180"/>
      <c r="D1753" s="180"/>
      <c r="E1753" s="181"/>
      <c r="F1753" s="174"/>
      <c r="G1753" s="174"/>
      <c r="H1753" s="175"/>
      <c r="I1753" s="182"/>
      <c r="J1753" s="182">
        <v>1020.91</v>
      </c>
      <c r="K1753" s="199">
        <f t="shared" si="219"/>
        <v>1020.91</v>
      </c>
    </row>
    <row r="1754" spans="1:11" ht="18.75">
      <c r="A1754" s="186">
        <v>108</v>
      </c>
      <c r="B1754" s="177" t="s">
        <v>1505</v>
      </c>
      <c r="C1754" s="180"/>
      <c r="D1754" s="180">
        <v>400</v>
      </c>
      <c r="E1754" s="181">
        <f t="shared" si="220"/>
        <v>400</v>
      </c>
      <c r="F1754" s="174">
        <v>0</v>
      </c>
      <c r="G1754" s="174">
        <v>0.01</v>
      </c>
      <c r="H1754" s="175">
        <f t="shared" si="221"/>
        <v>0.01</v>
      </c>
      <c r="I1754" s="182"/>
      <c r="J1754" s="182">
        <v>0.01</v>
      </c>
      <c r="K1754" s="199">
        <f t="shared" si="219"/>
        <v>0.01</v>
      </c>
    </row>
    <row r="1755" spans="1:11" ht="18.75">
      <c r="A1755" s="186">
        <v>109</v>
      </c>
      <c r="B1755" s="177" t="s">
        <v>1667</v>
      </c>
      <c r="C1755" s="180"/>
      <c r="D1755" s="180"/>
      <c r="E1755" s="181"/>
      <c r="F1755" s="174"/>
      <c r="G1755" s="174"/>
      <c r="H1755" s="175"/>
      <c r="I1755" s="182"/>
      <c r="J1755" s="182">
        <v>1800</v>
      </c>
      <c r="K1755" s="199">
        <f t="shared" si="219"/>
        <v>1800</v>
      </c>
    </row>
    <row r="1756" spans="1:11" ht="18.75">
      <c r="A1756" s="186">
        <v>110</v>
      </c>
      <c r="B1756" s="177" t="s">
        <v>1666</v>
      </c>
      <c r="C1756" s="180"/>
      <c r="D1756" s="180"/>
      <c r="E1756" s="181"/>
      <c r="F1756" s="174"/>
      <c r="G1756" s="174"/>
      <c r="H1756" s="175"/>
      <c r="I1756" s="182"/>
      <c r="J1756" s="182">
        <v>982.83</v>
      </c>
      <c r="K1756" s="199">
        <f t="shared" si="219"/>
        <v>982.83</v>
      </c>
    </row>
    <row r="1757" spans="1:11" ht="18.75">
      <c r="A1757" s="186">
        <v>111</v>
      </c>
      <c r="B1757" s="177" t="s">
        <v>1507</v>
      </c>
      <c r="C1757" s="180"/>
      <c r="D1757" s="180">
        <v>100.24</v>
      </c>
      <c r="E1757" s="181">
        <f t="shared" si="220"/>
        <v>100.24</v>
      </c>
      <c r="F1757" s="174">
        <v>0</v>
      </c>
      <c r="G1757" s="174">
        <v>500</v>
      </c>
      <c r="H1757" s="175">
        <f t="shared" si="221"/>
        <v>500</v>
      </c>
      <c r="I1757" s="182"/>
      <c r="J1757" s="182">
        <v>0.01</v>
      </c>
      <c r="K1757" s="199">
        <f t="shared" si="219"/>
        <v>0.01</v>
      </c>
    </row>
    <row r="1758" spans="1:11" ht="18.75">
      <c r="A1758" s="186">
        <v>112</v>
      </c>
      <c r="B1758" s="177" t="s">
        <v>1509</v>
      </c>
      <c r="C1758" s="180"/>
      <c r="D1758" s="180">
        <v>50</v>
      </c>
      <c r="E1758" s="181">
        <f t="shared" si="220"/>
        <v>50</v>
      </c>
      <c r="F1758" s="174">
        <v>0</v>
      </c>
      <c r="G1758" s="174">
        <v>100.24</v>
      </c>
      <c r="H1758" s="175">
        <f t="shared" si="221"/>
        <v>100.24</v>
      </c>
      <c r="I1758" s="182"/>
      <c r="J1758" s="182">
        <v>0.01</v>
      </c>
      <c r="K1758" s="199">
        <f t="shared" si="219"/>
        <v>0.01</v>
      </c>
    </row>
    <row r="1759" spans="1:11" ht="18.75">
      <c r="A1759" s="186">
        <v>113</v>
      </c>
      <c r="B1759" s="177" t="s">
        <v>1668</v>
      </c>
      <c r="C1759" s="180"/>
      <c r="D1759" s="180"/>
      <c r="E1759" s="181"/>
      <c r="F1759" s="174"/>
      <c r="G1759" s="174"/>
      <c r="H1759" s="175"/>
      <c r="I1759" s="182"/>
      <c r="J1759" s="182">
        <v>0.01</v>
      </c>
      <c r="K1759" s="199">
        <f t="shared" si="219"/>
        <v>0.01</v>
      </c>
    </row>
    <row r="1760" spans="1:11" ht="18.75">
      <c r="A1760" s="186">
        <v>114</v>
      </c>
      <c r="B1760" s="177" t="s">
        <v>1508</v>
      </c>
      <c r="C1760" s="180"/>
      <c r="D1760" s="180">
        <v>10</v>
      </c>
      <c r="E1760" s="181">
        <f t="shared" si="220"/>
        <v>10</v>
      </c>
      <c r="F1760" s="174">
        <v>0</v>
      </c>
      <c r="G1760" s="174">
        <v>100</v>
      </c>
      <c r="H1760" s="175">
        <f t="shared" si="221"/>
        <v>100</v>
      </c>
      <c r="I1760" s="182"/>
      <c r="J1760" s="182">
        <v>0.01</v>
      </c>
      <c r="K1760" s="199">
        <f t="shared" si="219"/>
        <v>0.01</v>
      </c>
    </row>
    <row r="1761" spans="1:11" ht="18.75">
      <c r="A1761" s="186">
        <v>115</v>
      </c>
      <c r="B1761" s="177" t="s">
        <v>1510</v>
      </c>
      <c r="C1761" s="180"/>
      <c r="D1761" s="180">
        <v>864.8</v>
      </c>
      <c r="E1761" s="181">
        <f t="shared" si="220"/>
        <v>864.8</v>
      </c>
      <c r="F1761" s="174">
        <v>0</v>
      </c>
      <c r="G1761" s="174">
        <v>20</v>
      </c>
      <c r="H1761" s="175">
        <f t="shared" si="221"/>
        <v>20</v>
      </c>
      <c r="I1761" s="182"/>
      <c r="J1761" s="182">
        <v>0.01</v>
      </c>
      <c r="K1761" s="199">
        <f t="shared" si="219"/>
        <v>0.01</v>
      </c>
    </row>
    <row r="1762" spans="1:11" ht="18.75">
      <c r="A1762" s="186">
        <v>116</v>
      </c>
      <c r="B1762" s="177" t="s">
        <v>1511</v>
      </c>
      <c r="C1762" s="180"/>
      <c r="D1762" s="180">
        <v>35</v>
      </c>
      <c r="E1762" s="181">
        <f t="shared" si="220"/>
        <v>35</v>
      </c>
      <c r="F1762" s="174">
        <v>0</v>
      </c>
      <c r="G1762" s="174">
        <v>789.74</v>
      </c>
      <c r="H1762" s="175">
        <f t="shared" si="221"/>
        <v>789.74</v>
      </c>
      <c r="I1762" s="182"/>
      <c r="J1762" s="182">
        <v>0.01</v>
      </c>
      <c r="K1762" s="199">
        <f t="shared" si="219"/>
        <v>0.01</v>
      </c>
    </row>
    <row r="1763" spans="1:11" ht="18.75">
      <c r="A1763" s="186">
        <v>117</v>
      </c>
      <c r="B1763" s="177" t="s">
        <v>1512</v>
      </c>
      <c r="C1763" s="180"/>
      <c r="D1763" s="180">
        <v>20</v>
      </c>
      <c r="E1763" s="181">
        <f t="shared" si="220"/>
        <v>20</v>
      </c>
      <c r="F1763" s="174">
        <v>0</v>
      </c>
      <c r="G1763" s="174">
        <v>10</v>
      </c>
      <c r="H1763" s="175">
        <f t="shared" si="221"/>
        <v>10</v>
      </c>
      <c r="I1763" s="182"/>
      <c r="J1763" s="182">
        <v>0.01</v>
      </c>
      <c r="K1763" s="199">
        <f t="shared" si="219"/>
        <v>0.01</v>
      </c>
    </row>
    <row r="1764" spans="1:11" ht="18.75">
      <c r="A1764" s="186">
        <v>118</v>
      </c>
      <c r="B1764" s="177" t="s">
        <v>1514</v>
      </c>
      <c r="C1764" s="180"/>
      <c r="D1764" s="180">
        <v>8.4499999999999993</v>
      </c>
      <c r="E1764" s="181">
        <f t="shared" si="220"/>
        <v>8.4499999999999993</v>
      </c>
      <c r="F1764" s="174">
        <v>0</v>
      </c>
      <c r="G1764" s="174">
        <v>20</v>
      </c>
      <c r="H1764" s="175">
        <f t="shared" si="221"/>
        <v>20</v>
      </c>
      <c r="I1764" s="182"/>
      <c r="J1764" s="182">
        <v>0.01</v>
      </c>
      <c r="K1764" s="199">
        <f t="shared" si="219"/>
        <v>0.01</v>
      </c>
    </row>
    <row r="1765" spans="1:11" ht="18.75">
      <c r="A1765" s="186">
        <v>119</v>
      </c>
      <c r="B1765" s="177" t="s">
        <v>1513</v>
      </c>
      <c r="C1765" s="180"/>
      <c r="D1765" s="180"/>
      <c r="E1765" s="180"/>
      <c r="F1765" s="174">
        <v>0</v>
      </c>
      <c r="G1765" s="174">
        <v>5</v>
      </c>
      <c r="H1765" s="175">
        <f t="shared" si="221"/>
        <v>5</v>
      </c>
      <c r="I1765" s="198"/>
      <c r="J1765" s="186">
        <v>0.01</v>
      </c>
      <c r="K1765" s="199">
        <f t="shared" si="219"/>
        <v>0.01</v>
      </c>
    </row>
    <row r="1766" spans="1:11" ht="18.75">
      <c r="A1766" s="186"/>
      <c r="B1766" s="179" t="s">
        <v>170</v>
      </c>
      <c r="C1766" s="181">
        <f>SUM(C1647:C1765)</f>
        <v>34641.509999999995</v>
      </c>
      <c r="D1766" s="181">
        <f>SUM(D1647:D1765)</f>
        <v>24296.33</v>
      </c>
      <c r="E1766" s="181">
        <f>SUM(E1647:E1765)</f>
        <v>58937.840000000004</v>
      </c>
      <c r="F1766" s="178">
        <v>38933.339999999997</v>
      </c>
      <c r="G1766" s="178">
        <v>20176.849999999999</v>
      </c>
      <c r="H1766" s="175">
        <f>SUM(F1766:G1766)</f>
        <v>59110.189999999995</v>
      </c>
      <c r="I1766" s="182">
        <f>SUM(I1647:I1765)</f>
        <v>47230.710000000006</v>
      </c>
      <c r="J1766" s="182">
        <f>SUM(J1647:J1765)</f>
        <v>21259.249999999938</v>
      </c>
      <c r="K1766" s="199">
        <f t="shared" si="219"/>
        <v>68489.959999999948</v>
      </c>
    </row>
    <row r="1767" spans="1:11" s="208" customFormat="1" ht="18.75">
      <c r="A1767" s="198">
        <v>7</v>
      </c>
      <c r="B1767" s="179" t="s">
        <v>1532</v>
      </c>
      <c r="C1767" s="181"/>
      <c r="D1767" s="181"/>
      <c r="E1767" s="181"/>
      <c r="F1767" s="178"/>
      <c r="G1767" s="178"/>
      <c r="H1767" s="175"/>
      <c r="I1767" s="199"/>
      <c r="J1767" s="199"/>
      <c r="K1767" s="199"/>
    </row>
    <row r="1768" spans="1:11" ht="18.75">
      <c r="A1768" s="186">
        <v>1</v>
      </c>
      <c r="B1768" s="177" t="s">
        <v>1533</v>
      </c>
      <c r="C1768" s="180">
        <v>1</v>
      </c>
      <c r="D1768" s="180"/>
      <c r="E1768" s="181">
        <f>SUM(C1768:D1768)</f>
        <v>1</v>
      </c>
      <c r="F1768" s="174">
        <v>32</v>
      </c>
      <c r="G1768" s="174">
        <v>0</v>
      </c>
      <c r="H1768" s="175">
        <f>SUM(F1768:G1768)</f>
        <v>32</v>
      </c>
      <c r="I1768" s="182">
        <v>34</v>
      </c>
      <c r="J1768" s="182"/>
      <c r="K1768" s="199">
        <f>SUM(I1768:J1768)</f>
        <v>34</v>
      </c>
    </row>
    <row r="1769" spans="1:11" ht="18.75">
      <c r="A1769" s="186"/>
      <c r="B1769" s="179" t="s">
        <v>171</v>
      </c>
      <c r="C1769" s="181">
        <f>SUM(C1768)</f>
        <v>1</v>
      </c>
      <c r="D1769" s="180"/>
      <c r="E1769" s="181">
        <f>SUM(C1769:D1769)</f>
        <v>1</v>
      </c>
      <c r="F1769" s="178">
        <v>32</v>
      </c>
      <c r="G1769" s="178">
        <v>0</v>
      </c>
      <c r="H1769" s="175">
        <f>SUM(F1769:G1769)</f>
        <v>32</v>
      </c>
      <c r="I1769" s="199">
        <f>SUM(I1768)</f>
        <v>34</v>
      </c>
      <c r="J1769" s="182"/>
      <c r="K1769" s="199">
        <f>SUM(I1769:J1769)</f>
        <v>34</v>
      </c>
    </row>
    <row r="1770" spans="1:11" s="208" customFormat="1" ht="18.75">
      <c r="A1770" s="198">
        <v>8</v>
      </c>
      <c r="B1770" s="179" t="s">
        <v>1669</v>
      </c>
      <c r="C1770" s="181"/>
      <c r="D1770" s="181"/>
      <c r="E1770" s="181"/>
      <c r="F1770" s="178"/>
      <c r="G1770" s="178"/>
      <c r="H1770" s="175"/>
      <c r="I1770" s="199"/>
      <c r="J1770" s="199"/>
      <c r="K1770" s="199"/>
    </row>
    <row r="1771" spans="1:11" ht="18.75">
      <c r="A1771" s="186">
        <v>1</v>
      </c>
      <c r="B1771" s="177" t="s">
        <v>1670</v>
      </c>
      <c r="C1771" s="180">
        <v>75.349999999999994</v>
      </c>
      <c r="D1771" s="180"/>
      <c r="E1771" s="181">
        <f>SUM(C1771:D1771)</f>
        <v>75.349999999999994</v>
      </c>
      <c r="F1771" s="174">
        <v>66.25</v>
      </c>
      <c r="G1771" s="174">
        <v>0</v>
      </c>
      <c r="H1771" s="175">
        <f>SUM(F1771:G1771)</f>
        <v>66.25</v>
      </c>
      <c r="I1771" s="182">
        <v>51.96</v>
      </c>
      <c r="J1771" s="182"/>
      <c r="K1771" s="199">
        <f t="shared" ref="K1771:K1787" si="222">SUM(I1771:J1771)</f>
        <v>51.96</v>
      </c>
    </row>
    <row r="1772" spans="1:11" ht="18.75">
      <c r="A1772" s="186">
        <v>2</v>
      </c>
      <c r="B1772" s="177" t="s">
        <v>1685</v>
      </c>
      <c r="C1772" s="180"/>
      <c r="D1772" s="180"/>
      <c r="E1772" s="181"/>
      <c r="F1772" s="174"/>
      <c r="G1772" s="174"/>
      <c r="H1772" s="175"/>
      <c r="I1772" s="182">
        <v>1000</v>
      </c>
      <c r="J1772" s="182"/>
      <c r="K1772" s="199">
        <f t="shared" si="222"/>
        <v>1000</v>
      </c>
    </row>
    <row r="1773" spans="1:11" ht="18.75">
      <c r="A1773" s="186">
        <v>3</v>
      </c>
      <c r="B1773" s="177" t="s">
        <v>1671</v>
      </c>
      <c r="C1773" s="180">
        <v>4</v>
      </c>
      <c r="D1773" s="180"/>
      <c r="E1773" s="181">
        <f>SUM(C1773:D1773)</f>
        <v>4</v>
      </c>
      <c r="F1773" s="174">
        <v>4</v>
      </c>
      <c r="G1773" s="174">
        <v>0</v>
      </c>
      <c r="H1773" s="175">
        <f t="shared" ref="H1773:H1787" si="223">SUM(F1773:G1773)</f>
        <v>4</v>
      </c>
      <c r="I1773" s="182">
        <v>40</v>
      </c>
      <c r="J1773" s="182"/>
      <c r="K1773" s="199">
        <f t="shared" si="222"/>
        <v>40</v>
      </c>
    </row>
    <row r="1774" spans="1:11" ht="18.75">
      <c r="A1774" s="186">
        <v>4</v>
      </c>
      <c r="B1774" s="177" t="s">
        <v>1672</v>
      </c>
      <c r="C1774" s="180">
        <v>259.22000000000003</v>
      </c>
      <c r="D1774" s="180"/>
      <c r="E1774" s="181">
        <f>SUM(C1774:D1774)</f>
        <v>259.22000000000003</v>
      </c>
      <c r="F1774" s="174">
        <v>0.01</v>
      </c>
      <c r="G1774" s="174">
        <v>0</v>
      </c>
      <c r="H1774" s="175">
        <f t="shared" si="223"/>
        <v>0.01</v>
      </c>
      <c r="I1774" s="182">
        <v>0.01</v>
      </c>
      <c r="J1774" s="182"/>
      <c r="K1774" s="199">
        <f t="shared" si="222"/>
        <v>0.01</v>
      </c>
    </row>
    <row r="1775" spans="1:11" ht="18.75">
      <c r="A1775" s="186">
        <v>5</v>
      </c>
      <c r="B1775" s="177" t="s">
        <v>1673</v>
      </c>
      <c r="C1775" s="180">
        <v>309</v>
      </c>
      <c r="D1775" s="180"/>
      <c r="E1775" s="181">
        <f>SUM(C1775:D1775)</f>
        <v>309</v>
      </c>
      <c r="F1775" s="174">
        <v>294.22000000000003</v>
      </c>
      <c r="G1775" s="174">
        <v>0</v>
      </c>
      <c r="H1775" s="175">
        <f t="shared" si="223"/>
        <v>294.22000000000003</v>
      </c>
      <c r="I1775" s="182">
        <v>339.73</v>
      </c>
      <c r="J1775" s="182"/>
      <c r="K1775" s="199">
        <f t="shared" si="222"/>
        <v>339.73</v>
      </c>
    </row>
    <row r="1776" spans="1:11" ht="18.75">
      <c r="A1776" s="186">
        <v>6</v>
      </c>
      <c r="B1776" s="177" t="s">
        <v>1674</v>
      </c>
      <c r="C1776" s="180"/>
      <c r="D1776" s="180">
        <v>0.01</v>
      </c>
      <c r="E1776" s="181">
        <f>SUM(C1776:D1776)</f>
        <v>0.01</v>
      </c>
      <c r="F1776" s="174">
        <v>0.01</v>
      </c>
      <c r="G1776" s="174">
        <v>0</v>
      </c>
      <c r="H1776" s="175">
        <f t="shared" si="223"/>
        <v>0.01</v>
      </c>
      <c r="I1776" s="182">
        <v>0.01</v>
      </c>
      <c r="J1776" s="182"/>
      <c r="K1776" s="199">
        <f t="shared" si="222"/>
        <v>0.01</v>
      </c>
    </row>
    <row r="1777" spans="1:11" ht="18.75">
      <c r="A1777" s="186">
        <v>7</v>
      </c>
      <c r="B1777" s="177" t="s">
        <v>1675</v>
      </c>
      <c r="C1777" s="180"/>
      <c r="D1777" s="180"/>
      <c r="E1777" s="180"/>
      <c r="F1777" s="174">
        <v>0</v>
      </c>
      <c r="G1777" s="174">
        <v>1.66</v>
      </c>
      <c r="H1777" s="175">
        <f t="shared" si="223"/>
        <v>1.66</v>
      </c>
      <c r="I1777" s="182"/>
      <c r="J1777" s="182">
        <v>0.01</v>
      </c>
      <c r="K1777" s="199">
        <f t="shared" si="222"/>
        <v>0.01</v>
      </c>
    </row>
    <row r="1778" spans="1:11" ht="18.75">
      <c r="A1778" s="186">
        <v>8</v>
      </c>
      <c r="B1778" s="177" t="s">
        <v>1676</v>
      </c>
      <c r="C1778" s="180">
        <v>21.02</v>
      </c>
      <c r="D1778" s="180"/>
      <c r="E1778" s="181">
        <f t="shared" ref="E1778:E1787" si="224">SUM(C1778:D1778)</f>
        <v>21.02</v>
      </c>
      <c r="F1778" s="174">
        <v>21.02</v>
      </c>
      <c r="G1778" s="174">
        <v>0</v>
      </c>
      <c r="H1778" s="175">
        <f t="shared" si="223"/>
        <v>21.02</v>
      </c>
      <c r="I1778" s="182">
        <v>21.02</v>
      </c>
      <c r="J1778" s="182"/>
      <c r="K1778" s="199">
        <f t="shared" si="222"/>
        <v>21.02</v>
      </c>
    </row>
    <row r="1779" spans="1:11" ht="18.75">
      <c r="A1779" s="186">
        <v>9</v>
      </c>
      <c r="B1779" s="177" t="s">
        <v>1677</v>
      </c>
      <c r="C1779" s="180">
        <v>10</v>
      </c>
      <c r="D1779" s="180"/>
      <c r="E1779" s="181">
        <f t="shared" si="224"/>
        <v>10</v>
      </c>
      <c r="F1779" s="174">
        <v>5</v>
      </c>
      <c r="G1779" s="174">
        <v>0</v>
      </c>
      <c r="H1779" s="175">
        <f t="shared" si="223"/>
        <v>5</v>
      </c>
      <c r="I1779" s="182">
        <v>5</v>
      </c>
      <c r="J1779" s="182"/>
      <c r="K1779" s="199">
        <f t="shared" si="222"/>
        <v>5</v>
      </c>
    </row>
    <row r="1780" spans="1:11" ht="18.75">
      <c r="A1780" s="186">
        <v>10</v>
      </c>
      <c r="B1780" s="177" t="s">
        <v>1678</v>
      </c>
      <c r="C1780" s="180">
        <v>145</v>
      </c>
      <c r="D1780" s="180"/>
      <c r="E1780" s="181">
        <f t="shared" si="224"/>
        <v>145</v>
      </c>
      <c r="F1780" s="174">
        <v>145</v>
      </c>
      <c r="G1780" s="174">
        <v>0</v>
      </c>
      <c r="H1780" s="175">
        <f t="shared" si="223"/>
        <v>145</v>
      </c>
      <c r="I1780" s="182">
        <v>145</v>
      </c>
      <c r="J1780" s="182"/>
      <c r="K1780" s="199">
        <f t="shared" si="222"/>
        <v>145</v>
      </c>
    </row>
    <row r="1781" spans="1:11" ht="18.75">
      <c r="A1781" s="186">
        <v>11</v>
      </c>
      <c r="B1781" s="177" t="s">
        <v>1679</v>
      </c>
      <c r="C1781" s="180">
        <v>403.81</v>
      </c>
      <c r="D1781" s="180"/>
      <c r="E1781" s="181">
        <f t="shared" si="224"/>
        <v>403.81</v>
      </c>
      <c r="F1781" s="174">
        <v>403.93</v>
      </c>
      <c r="G1781" s="174">
        <v>0</v>
      </c>
      <c r="H1781" s="175">
        <f t="shared" si="223"/>
        <v>403.93</v>
      </c>
      <c r="I1781" s="182">
        <v>409.96</v>
      </c>
      <c r="J1781" s="182"/>
      <c r="K1781" s="199">
        <f t="shared" si="222"/>
        <v>409.96</v>
      </c>
    </row>
    <row r="1782" spans="1:11" ht="18.75">
      <c r="A1782" s="186">
        <v>12</v>
      </c>
      <c r="B1782" s="177" t="s">
        <v>1680</v>
      </c>
      <c r="C1782" s="180">
        <v>405.4</v>
      </c>
      <c r="D1782" s="180"/>
      <c r="E1782" s="181">
        <f t="shared" si="224"/>
        <v>405.4</v>
      </c>
      <c r="F1782" s="174">
        <v>393.7</v>
      </c>
      <c r="G1782" s="174">
        <v>0</v>
      </c>
      <c r="H1782" s="175">
        <f t="shared" si="223"/>
        <v>393.7</v>
      </c>
      <c r="I1782" s="182">
        <v>442.23</v>
      </c>
      <c r="J1782" s="182"/>
      <c r="K1782" s="199">
        <f t="shared" si="222"/>
        <v>442.23</v>
      </c>
    </row>
    <row r="1783" spans="1:11" ht="18.75">
      <c r="A1783" s="186">
        <v>13</v>
      </c>
      <c r="B1783" s="177" t="s">
        <v>1681</v>
      </c>
      <c r="C1783" s="180"/>
      <c r="D1783" s="180">
        <v>1500</v>
      </c>
      <c r="E1783" s="181">
        <f t="shared" si="224"/>
        <v>1500</v>
      </c>
      <c r="F1783" s="174">
        <v>0</v>
      </c>
      <c r="G1783" s="174">
        <v>200.01</v>
      </c>
      <c r="H1783" s="175">
        <f t="shared" si="223"/>
        <v>200.01</v>
      </c>
      <c r="I1783" s="182"/>
      <c r="J1783" s="182">
        <v>200.01</v>
      </c>
      <c r="K1783" s="199">
        <f t="shared" si="222"/>
        <v>200.01</v>
      </c>
    </row>
    <row r="1784" spans="1:11" ht="18.75">
      <c r="A1784" s="186">
        <v>14</v>
      </c>
      <c r="B1784" s="177" t="s">
        <v>1682</v>
      </c>
      <c r="C1784" s="180">
        <v>125</v>
      </c>
      <c r="D1784" s="180"/>
      <c r="E1784" s="181">
        <f t="shared" si="224"/>
        <v>125</v>
      </c>
      <c r="F1784" s="174">
        <v>120</v>
      </c>
      <c r="G1784" s="174">
        <v>0</v>
      </c>
      <c r="H1784" s="175">
        <f t="shared" si="223"/>
        <v>120</v>
      </c>
      <c r="I1784" s="182">
        <v>120</v>
      </c>
      <c r="J1784" s="182"/>
      <c r="K1784" s="199">
        <f t="shared" si="222"/>
        <v>120</v>
      </c>
    </row>
    <row r="1785" spans="1:11" ht="18.75">
      <c r="A1785" s="186">
        <v>15</v>
      </c>
      <c r="B1785" s="206" t="s">
        <v>1684</v>
      </c>
      <c r="C1785" s="180">
        <v>6</v>
      </c>
      <c r="D1785" s="180"/>
      <c r="E1785" s="181">
        <f t="shared" si="224"/>
        <v>6</v>
      </c>
      <c r="F1785" s="174">
        <v>51</v>
      </c>
      <c r="G1785" s="174">
        <v>0</v>
      </c>
      <c r="H1785" s="175">
        <f t="shared" si="223"/>
        <v>51</v>
      </c>
      <c r="I1785" s="182">
        <v>21</v>
      </c>
      <c r="J1785" s="182"/>
      <c r="K1785" s="199">
        <f t="shared" si="222"/>
        <v>21</v>
      </c>
    </row>
    <row r="1786" spans="1:11" ht="18.75">
      <c r="A1786" s="186">
        <v>16</v>
      </c>
      <c r="B1786" s="177" t="s">
        <v>1683</v>
      </c>
      <c r="C1786" s="180">
        <v>800</v>
      </c>
      <c r="D1786" s="180"/>
      <c r="E1786" s="181">
        <f t="shared" si="224"/>
        <v>800</v>
      </c>
      <c r="F1786" s="174">
        <v>1200</v>
      </c>
      <c r="G1786" s="174">
        <v>0</v>
      </c>
      <c r="H1786" s="175">
        <f t="shared" si="223"/>
        <v>1200</v>
      </c>
      <c r="I1786" s="182">
        <v>1900</v>
      </c>
      <c r="J1786" s="182"/>
      <c r="K1786" s="199">
        <f t="shared" si="222"/>
        <v>1900</v>
      </c>
    </row>
    <row r="1787" spans="1:11" ht="18.75">
      <c r="A1787" s="186"/>
      <c r="B1787" s="179" t="s">
        <v>10</v>
      </c>
      <c r="C1787" s="181">
        <f>SUM(C1771:C1786)</f>
        <v>2563.8000000000002</v>
      </c>
      <c r="D1787" s="181">
        <f>SUM(D1771:D1786)</f>
        <v>1500.01</v>
      </c>
      <c r="E1787" s="181">
        <f t="shared" si="224"/>
        <v>4063.8100000000004</v>
      </c>
      <c r="F1787" s="178">
        <v>2704.14</v>
      </c>
      <c r="G1787" s="178">
        <v>201.67</v>
      </c>
      <c r="H1787" s="175">
        <f t="shared" si="223"/>
        <v>2905.81</v>
      </c>
      <c r="I1787" s="199">
        <f>SUM(I1771:I1786)</f>
        <v>4495.92</v>
      </c>
      <c r="J1787" s="199">
        <f>SUM(J1771:J1786)</f>
        <v>200.01999999999998</v>
      </c>
      <c r="K1787" s="199">
        <f t="shared" si="222"/>
        <v>4695.9400000000005</v>
      </c>
    </row>
    <row r="1788" spans="1:11" s="208" customFormat="1" ht="18.75">
      <c r="A1788" s="198">
        <v>9</v>
      </c>
      <c r="B1788" s="179" t="s">
        <v>849</v>
      </c>
      <c r="C1788" s="181"/>
      <c r="D1788" s="181"/>
      <c r="E1788" s="181"/>
      <c r="F1788" s="178"/>
      <c r="G1788" s="178"/>
      <c r="H1788" s="175"/>
      <c r="I1788" s="199"/>
      <c r="J1788" s="199"/>
      <c r="K1788" s="199"/>
    </row>
    <row r="1789" spans="1:11" ht="18.75">
      <c r="A1789" s="186">
        <v>1</v>
      </c>
      <c r="B1789" s="177" t="s">
        <v>1686</v>
      </c>
      <c r="C1789" s="180"/>
      <c r="D1789" s="180"/>
      <c r="E1789" s="180"/>
      <c r="F1789" s="174">
        <v>275</v>
      </c>
      <c r="G1789" s="174">
        <v>0</v>
      </c>
      <c r="H1789" s="175">
        <f>SUM(F1789:G1789)</f>
        <v>275</v>
      </c>
      <c r="I1789" s="182">
        <v>275</v>
      </c>
      <c r="J1789" s="182"/>
      <c r="K1789" s="199">
        <f>SUM(I1789:J1789)</f>
        <v>275</v>
      </c>
    </row>
    <row r="1790" spans="1:11" ht="18.75">
      <c r="A1790" s="186"/>
      <c r="B1790" s="179" t="s">
        <v>109</v>
      </c>
      <c r="C1790" s="181"/>
      <c r="D1790" s="181"/>
      <c r="E1790" s="181"/>
      <c r="F1790" s="178">
        <v>275</v>
      </c>
      <c r="G1790" s="178">
        <v>0</v>
      </c>
      <c r="H1790" s="175">
        <f>SUM(F1790:G1790)</f>
        <v>275</v>
      </c>
      <c r="I1790" s="199">
        <f>SUM(I1789)</f>
        <v>275</v>
      </c>
      <c r="J1790" s="182"/>
      <c r="K1790" s="199">
        <f>SUM(I1790:J1790)</f>
        <v>275</v>
      </c>
    </row>
    <row r="1791" spans="1:11" ht="18.75">
      <c r="A1791" s="198">
        <v>10</v>
      </c>
      <c r="B1791" s="179" t="s">
        <v>1786</v>
      </c>
      <c r="C1791" s="181"/>
      <c r="D1791" s="181"/>
      <c r="E1791" s="181"/>
      <c r="F1791" s="178"/>
      <c r="G1791" s="178"/>
      <c r="H1791" s="175"/>
      <c r="I1791" s="199"/>
      <c r="J1791" s="182"/>
      <c r="K1791" s="199"/>
    </row>
    <row r="1792" spans="1:11" ht="18.75">
      <c r="A1792" s="186">
        <v>1</v>
      </c>
      <c r="B1792" s="177" t="s">
        <v>1787</v>
      </c>
      <c r="C1792" s="181"/>
      <c r="D1792" s="181"/>
      <c r="E1792" s="181"/>
      <c r="F1792" s="178"/>
      <c r="G1792" s="178"/>
      <c r="H1792" s="175"/>
      <c r="I1792" s="182">
        <v>0.01</v>
      </c>
      <c r="J1792" s="182"/>
      <c r="K1792" s="199">
        <f>SUM(I1792:J1792)</f>
        <v>0.01</v>
      </c>
    </row>
    <row r="1793" spans="1:11" ht="18.75">
      <c r="A1793" s="186"/>
      <c r="B1793" s="179" t="s">
        <v>1788</v>
      </c>
      <c r="C1793" s="181"/>
      <c r="D1793" s="181"/>
      <c r="E1793" s="181"/>
      <c r="F1793" s="178"/>
      <c r="G1793" s="178"/>
      <c r="H1793" s="175"/>
      <c r="I1793" s="199">
        <f>SUM(I1792)</f>
        <v>0.01</v>
      </c>
      <c r="J1793" s="182"/>
      <c r="K1793" s="199">
        <f>SUM(I1793:J1793)</f>
        <v>0.01</v>
      </c>
    </row>
    <row r="1794" spans="1:11" s="208" customFormat="1" ht="18.75">
      <c r="A1794" s="198">
        <v>11</v>
      </c>
      <c r="B1794" s="179" t="s">
        <v>796</v>
      </c>
      <c r="C1794" s="181"/>
      <c r="D1794" s="181"/>
      <c r="E1794" s="181"/>
      <c r="F1794" s="178"/>
      <c r="G1794" s="178"/>
      <c r="H1794" s="175"/>
      <c r="I1794" s="199"/>
      <c r="J1794" s="199"/>
      <c r="K1794" s="199"/>
    </row>
    <row r="1795" spans="1:11" ht="18.75">
      <c r="A1795" s="186">
        <v>1</v>
      </c>
      <c r="B1795" s="177" t="s">
        <v>1687</v>
      </c>
      <c r="C1795" s="180">
        <v>285.33999999999997</v>
      </c>
      <c r="D1795" s="180"/>
      <c r="E1795" s="181">
        <f>SUM(C1795:D1795)</f>
        <v>285.33999999999997</v>
      </c>
      <c r="F1795" s="174">
        <v>400</v>
      </c>
      <c r="G1795" s="174">
        <v>0</v>
      </c>
      <c r="H1795" s="175">
        <f>SUM(F1795:G1795)</f>
        <v>400</v>
      </c>
      <c r="I1795" s="182">
        <v>0.02</v>
      </c>
      <c r="J1795" s="182"/>
      <c r="K1795" s="199">
        <f>SUM(I1795:J1795)</f>
        <v>0.02</v>
      </c>
    </row>
    <row r="1796" spans="1:11" ht="18.75">
      <c r="A1796" s="186"/>
      <c r="B1796" s="179" t="s">
        <v>98</v>
      </c>
      <c r="C1796" s="181">
        <f>SUM(C1795)</f>
        <v>285.33999999999997</v>
      </c>
      <c r="D1796" s="180"/>
      <c r="E1796" s="181">
        <f>SUM(C1796:D1796)</f>
        <v>285.33999999999997</v>
      </c>
      <c r="F1796" s="178">
        <v>400</v>
      </c>
      <c r="G1796" s="178">
        <v>0</v>
      </c>
      <c r="H1796" s="175">
        <f>SUM(F1796:G1796)</f>
        <v>400</v>
      </c>
      <c r="I1796" s="199">
        <f>SUM(I1795)</f>
        <v>0.02</v>
      </c>
      <c r="J1796" s="182"/>
      <c r="K1796" s="199">
        <f>SUM(I1796:J1796)</f>
        <v>0.02</v>
      </c>
    </row>
    <row r="1797" spans="1:11" s="208" customFormat="1" ht="18.75">
      <c r="A1797" s="198">
        <v>12</v>
      </c>
      <c r="B1797" s="179" t="s">
        <v>623</v>
      </c>
      <c r="C1797" s="181"/>
      <c r="D1797" s="181"/>
      <c r="E1797" s="181"/>
      <c r="F1797" s="178"/>
      <c r="G1797" s="178"/>
      <c r="H1797" s="175"/>
      <c r="I1797" s="199"/>
      <c r="J1797" s="199"/>
      <c r="K1797" s="199"/>
    </row>
    <row r="1798" spans="1:11" ht="18.75">
      <c r="A1798" s="186">
        <v>1</v>
      </c>
      <c r="B1798" s="177" t="s">
        <v>1688</v>
      </c>
      <c r="C1798" s="180">
        <v>250</v>
      </c>
      <c r="D1798" s="180"/>
      <c r="E1798" s="181">
        <f t="shared" ref="E1798:E1819" si="225">SUM(C1798:D1798)</f>
        <v>250</v>
      </c>
      <c r="F1798" s="174">
        <v>250</v>
      </c>
      <c r="G1798" s="174">
        <v>0</v>
      </c>
      <c r="H1798" s="175">
        <f>SUM(F1798:G1798)</f>
        <v>250</v>
      </c>
      <c r="I1798" s="182">
        <v>1650</v>
      </c>
      <c r="J1798" s="182"/>
      <c r="K1798" s="199">
        <f t="shared" ref="K1798:K1831" si="226">SUM(I1798:J1798)</f>
        <v>1650</v>
      </c>
    </row>
    <row r="1799" spans="1:11" ht="18.75">
      <c r="A1799" s="186">
        <v>2</v>
      </c>
      <c r="B1799" s="177" t="s">
        <v>1689</v>
      </c>
      <c r="C1799" s="180"/>
      <c r="D1799" s="180">
        <v>3600</v>
      </c>
      <c r="E1799" s="181">
        <f t="shared" si="225"/>
        <v>3600</v>
      </c>
      <c r="F1799" s="174">
        <v>0</v>
      </c>
      <c r="G1799" s="174">
        <v>3600</v>
      </c>
      <c r="H1799" s="175">
        <f t="shared" ref="H1799:H1831" si="227">SUM(F1799:G1799)</f>
        <v>3600</v>
      </c>
      <c r="I1799" s="182"/>
      <c r="J1799" s="182">
        <v>3599.81</v>
      </c>
      <c r="K1799" s="199">
        <f t="shared" si="226"/>
        <v>3599.81</v>
      </c>
    </row>
    <row r="1800" spans="1:11" ht="18.75">
      <c r="A1800" s="186">
        <v>3</v>
      </c>
      <c r="B1800" s="177" t="s">
        <v>1690</v>
      </c>
      <c r="C1800" s="180">
        <v>1200</v>
      </c>
      <c r="D1800" s="180">
        <v>625</v>
      </c>
      <c r="E1800" s="181">
        <f t="shared" si="225"/>
        <v>1825</v>
      </c>
      <c r="F1800" s="174">
        <v>1875</v>
      </c>
      <c r="G1800" s="174">
        <v>625</v>
      </c>
      <c r="H1800" s="175">
        <f t="shared" si="227"/>
        <v>2500</v>
      </c>
      <c r="I1800" s="182">
        <v>1875</v>
      </c>
      <c r="J1800" s="182">
        <v>625</v>
      </c>
      <c r="K1800" s="199">
        <f t="shared" si="226"/>
        <v>2500</v>
      </c>
    </row>
    <row r="1801" spans="1:11" ht="18.75">
      <c r="A1801" s="186">
        <v>4</v>
      </c>
      <c r="B1801" s="177" t="s">
        <v>1691</v>
      </c>
      <c r="C1801" s="180">
        <v>2176.64</v>
      </c>
      <c r="D1801" s="180">
        <v>6000</v>
      </c>
      <c r="E1801" s="181">
        <f t="shared" si="225"/>
        <v>8176.6399999999994</v>
      </c>
      <c r="F1801" s="174">
        <v>2176.64</v>
      </c>
      <c r="G1801" s="174">
        <v>6600</v>
      </c>
      <c r="H1801" s="175">
        <f t="shared" si="227"/>
        <v>8776.64</v>
      </c>
      <c r="I1801" s="182">
        <v>2176.64</v>
      </c>
      <c r="J1801" s="182">
        <v>6600</v>
      </c>
      <c r="K1801" s="199">
        <f t="shared" si="226"/>
        <v>8776.64</v>
      </c>
    </row>
    <row r="1802" spans="1:11" ht="18.75">
      <c r="A1802" s="186">
        <v>5</v>
      </c>
      <c r="B1802" s="177" t="s">
        <v>1692</v>
      </c>
      <c r="C1802" s="180">
        <v>167</v>
      </c>
      <c r="D1802" s="180"/>
      <c r="E1802" s="181">
        <f t="shared" si="225"/>
        <v>167</v>
      </c>
      <c r="F1802" s="174">
        <v>180</v>
      </c>
      <c r="G1802" s="174">
        <v>0</v>
      </c>
      <c r="H1802" s="175">
        <f t="shared" si="227"/>
        <v>180</v>
      </c>
      <c r="I1802" s="182">
        <v>190</v>
      </c>
      <c r="J1802" s="182"/>
      <c r="K1802" s="199">
        <f t="shared" si="226"/>
        <v>190</v>
      </c>
    </row>
    <row r="1803" spans="1:11" ht="18.75">
      <c r="A1803" s="186">
        <v>6</v>
      </c>
      <c r="B1803" s="177" t="s">
        <v>1693</v>
      </c>
      <c r="C1803" s="180">
        <v>238</v>
      </c>
      <c r="D1803" s="180"/>
      <c r="E1803" s="181">
        <f t="shared" si="225"/>
        <v>238</v>
      </c>
      <c r="F1803" s="174">
        <v>220</v>
      </c>
      <c r="G1803" s="174">
        <v>0</v>
      </c>
      <c r="H1803" s="175">
        <f t="shared" si="227"/>
        <v>220</v>
      </c>
      <c r="I1803" s="182">
        <v>142</v>
      </c>
      <c r="J1803" s="182"/>
      <c r="K1803" s="199">
        <f t="shared" si="226"/>
        <v>142</v>
      </c>
    </row>
    <row r="1804" spans="1:11" ht="18.75">
      <c r="A1804" s="186">
        <v>7</v>
      </c>
      <c r="B1804" s="177" t="s">
        <v>1694</v>
      </c>
      <c r="C1804" s="180">
        <v>41.3</v>
      </c>
      <c r="D1804" s="180">
        <v>560</v>
      </c>
      <c r="E1804" s="181">
        <f t="shared" si="225"/>
        <v>601.29999999999995</v>
      </c>
      <c r="F1804" s="174">
        <v>60.31</v>
      </c>
      <c r="G1804" s="174">
        <v>600</v>
      </c>
      <c r="H1804" s="175">
        <f t="shared" si="227"/>
        <v>660.31</v>
      </c>
      <c r="I1804" s="182">
        <v>65.28</v>
      </c>
      <c r="J1804" s="182">
        <v>250</v>
      </c>
      <c r="K1804" s="199">
        <f t="shared" si="226"/>
        <v>315.27999999999997</v>
      </c>
    </row>
    <row r="1805" spans="1:11" ht="18.75">
      <c r="A1805" s="186">
        <v>8</v>
      </c>
      <c r="B1805" s="177" t="s">
        <v>1695</v>
      </c>
      <c r="C1805" s="180"/>
      <c r="D1805" s="180">
        <v>1115.5</v>
      </c>
      <c r="E1805" s="181">
        <f t="shared" si="225"/>
        <v>1115.5</v>
      </c>
      <c r="F1805" s="174">
        <v>0</v>
      </c>
      <c r="G1805" s="174">
        <v>1040.28</v>
      </c>
      <c r="H1805" s="175">
        <f t="shared" si="227"/>
        <v>1040.28</v>
      </c>
      <c r="I1805" s="182"/>
      <c r="J1805" s="182">
        <v>1040</v>
      </c>
      <c r="K1805" s="199">
        <f t="shared" si="226"/>
        <v>1040</v>
      </c>
    </row>
    <row r="1806" spans="1:11" ht="18.75">
      <c r="A1806" s="186">
        <v>9</v>
      </c>
      <c r="B1806" s="177" t="s">
        <v>1696</v>
      </c>
      <c r="C1806" s="180"/>
      <c r="D1806" s="180">
        <v>24351.58</v>
      </c>
      <c r="E1806" s="181">
        <f t="shared" si="225"/>
        <v>24351.58</v>
      </c>
      <c r="F1806" s="174">
        <v>0</v>
      </c>
      <c r="G1806" s="174">
        <v>27101</v>
      </c>
      <c r="H1806" s="175">
        <f t="shared" si="227"/>
        <v>27101</v>
      </c>
      <c r="I1806" s="182"/>
      <c r="J1806" s="182">
        <v>26780</v>
      </c>
      <c r="K1806" s="199">
        <f t="shared" si="226"/>
        <v>26780</v>
      </c>
    </row>
    <row r="1807" spans="1:11" ht="18.75">
      <c r="A1807" s="186">
        <v>10</v>
      </c>
      <c r="B1807" s="177" t="s">
        <v>1697</v>
      </c>
      <c r="C1807" s="180">
        <v>0.02</v>
      </c>
      <c r="D1807" s="180"/>
      <c r="E1807" s="181">
        <f t="shared" si="225"/>
        <v>0.02</v>
      </c>
      <c r="F1807" s="174">
        <v>0.02</v>
      </c>
      <c r="G1807" s="174">
        <v>0</v>
      </c>
      <c r="H1807" s="175">
        <f t="shared" si="227"/>
        <v>0.02</v>
      </c>
      <c r="I1807" s="182">
        <v>0.02</v>
      </c>
      <c r="J1807" s="182"/>
      <c r="K1807" s="199">
        <f t="shared" si="226"/>
        <v>0.02</v>
      </c>
    </row>
    <row r="1808" spans="1:11" ht="18.75">
      <c r="A1808" s="186">
        <v>11</v>
      </c>
      <c r="B1808" s="177" t="s">
        <v>1698</v>
      </c>
      <c r="C1808" s="180">
        <v>150</v>
      </c>
      <c r="D1808" s="180"/>
      <c r="E1808" s="181">
        <f t="shared" si="225"/>
        <v>150</v>
      </c>
      <c r="F1808" s="174">
        <v>600</v>
      </c>
      <c r="G1808" s="174">
        <v>0</v>
      </c>
      <c r="H1808" s="175">
        <f t="shared" si="227"/>
        <v>600</v>
      </c>
      <c r="I1808" s="182">
        <v>1840</v>
      </c>
      <c r="J1808" s="182"/>
      <c r="K1808" s="199">
        <f t="shared" si="226"/>
        <v>1840</v>
      </c>
    </row>
    <row r="1809" spans="1:11" ht="18.75">
      <c r="A1809" s="186">
        <v>12</v>
      </c>
      <c r="B1809" s="177" t="s">
        <v>1699</v>
      </c>
      <c r="C1809" s="180">
        <v>2</v>
      </c>
      <c r="D1809" s="180"/>
      <c r="E1809" s="181">
        <f t="shared" si="225"/>
        <v>2</v>
      </c>
      <c r="F1809" s="174">
        <v>200</v>
      </c>
      <c r="G1809" s="174">
        <v>0</v>
      </c>
      <c r="H1809" s="175">
        <f t="shared" si="227"/>
        <v>200</v>
      </c>
      <c r="I1809" s="182">
        <v>200</v>
      </c>
      <c r="J1809" s="182"/>
      <c r="K1809" s="199">
        <f t="shared" si="226"/>
        <v>200</v>
      </c>
    </row>
    <row r="1810" spans="1:11" ht="18.75">
      <c r="A1810" s="186">
        <v>13</v>
      </c>
      <c r="B1810" s="177" t="s">
        <v>1709</v>
      </c>
      <c r="C1810" s="180">
        <v>17425.580000000002</v>
      </c>
      <c r="D1810" s="180"/>
      <c r="E1810" s="181">
        <f t="shared" si="225"/>
        <v>17425.580000000002</v>
      </c>
      <c r="F1810" s="174">
        <v>2</v>
      </c>
      <c r="G1810" s="174">
        <v>0</v>
      </c>
      <c r="H1810" s="175">
        <f t="shared" si="227"/>
        <v>2</v>
      </c>
      <c r="I1810" s="182">
        <v>2</v>
      </c>
      <c r="J1810" s="182"/>
      <c r="K1810" s="199">
        <f t="shared" si="226"/>
        <v>2</v>
      </c>
    </row>
    <row r="1811" spans="1:11" ht="18.75">
      <c r="A1811" s="186">
        <v>14</v>
      </c>
      <c r="B1811" s="177" t="s">
        <v>1710</v>
      </c>
      <c r="C1811" s="180"/>
      <c r="D1811" s="180"/>
      <c r="E1811" s="181"/>
      <c r="F1811" s="174"/>
      <c r="G1811" s="174"/>
      <c r="H1811" s="175"/>
      <c r="I1811" s="182">
        <v>244</v>
      </c>
      <c r="J1811" s="182"/>
      <c r="K1811" s="199">
        <f t="shared" si="226"/>
        <v>244</v>
      </c>
    </row>
    <row r="1812" spans="1:11" s="208" customFormat="1" ht="18.75">
      <c r="A1812" s="186">
        <v>15</v>
      </c>
      <c r="B1812" s="177" t="s">
        <v>1700</v>
      </c>
      <c r="C1812" s="180">
        <v>1750</v>
      </c>
      <c r="D1812" s="180">
        <v>1750</v>
      </c>
      <c r="E1812" s="181">
        <f t="shared" si="225"/>
        <v>3500</v>
      </c>
      <c r="F1812" s="174">
        <v>20776.169999999998</v>
      </c>
      <c r="G1812" s="174">
        <v>0</v>
      </c>
      <c r="H1812" s="175">
        <f t="shared" si="227"/>
        <v>20776.169999999998</v>
      </c>
      <c r="I1812" s="182">
        <v>23796.93</v>
      </c>
      <c r="J1812" s="182"/>
      <c r="K1812" s="199">
        <f t="shared" si="226"/>
        <v>23796.93</v>
      </c>
    </row>
    <row r="1813" spans="1:11" ht="18.75">
      <c r="A1813" s="186">
        <v>16</v>
      </c>
      <c r="B1813" s="177" t="s">
        <v>1701</v>
      </c>
      <c r="C1813" s="180">
        <v>0.03</v>
      </c>
      <c r="D1813" s="180"/>
      <c r="E1813" s="181">
        <f t="shared" si="225"/>
        <v>0.03</v>
      </c>
      <c r="F1813" s="174">
        <v>4050</v>
      </c>
      <c r="G1813" s="174">
        <v>4050</v>
      </c>
      <c r="H1813" s="175">
        <f t="shared" si="227"/>
        <v>8100</v>
      </c>
      <c r="I1813" s="182">
        <v>6302</v>
      </c>
      <c r="J1813" s="182">
        <v>6302</v>
      </c>
      <c r="K1813" s="199">
        <f t="shared" si="226"/>
        <v>12604</v>
      </c>
    </row>
    <row r="1814" spans="1:11" ht="18.75">
      <c r="A1814" s="186">
        <v>17</v>
      </c>
      <c r="B1814" s="177" t="s">
        <v>1702</v>
      </c>
      <c r="C1814" s="180"/>
      <c r="D1814" s="180">
        <v>0.03</v>
      </c>
      <c r="E1814" s="181">
        <f t="shared" si="225"/>
        <v>0.03</v>
      </c>
      <c r="F1814" s="174">
        <v>0.03</v>
      </c>
      <c r="G1814" s="174">
        <v>0</v>
      </c>
      <c r="H1814" s="175">
        <f t="shared" si="227"/>
        <v>0.03</v>
      </c>
      <c r="I1814" s="182">
        <v>0.03</v>
      </c>
      <c r="J1814" s="182"/>
      <c r="K1814" s="199">
        <f t="shared" si="226"/>
        <v>0.03</v>
      </c>
    </row>
    <row r="1815" spans="1:11" s="208" customFormat="1" ht="18.75">
      <c r="A1815" s="186">
        <v>18</v>
      </c>
      <c r="B1815" s="177" t="s">
        <v>1703</v>
      </c>
      <c r="C1815" s="180">
        <v>17</v>
      </c>
      <c r="D1815" s="180"/>
      <c r="E1815" s="181">
        <f t="shared" si="225"/>
        <v>17</v>
      </c>
      <c r="F1815" s="174">
        <v>0.01</v>
      </c>
      <c r="G1815" s="174">
        <v>0</v>
      </c>
      <c r="H1815" s="175">
        <f t="shared" si="227"/>
        <v>0.01</v>
      </c>
      <c r="I1815" s="182">
        <v>0.01</v>
      </c>
      <c r="J1815" s="182"/>
      <c r="K1815" s="199">
        <f t="shared" si="226"/>
        <v>0.01</v>
      </c>
    </row>
    <row r="1816" spans="1:11" ht="18.75">
      <c r="A1816" s="186">
        <v>19</v>
      </c>
      <c r="B1816" s="177" t="s">
        <v>1711</v>
      </c>
      <c r="C1816" s="180">
        <v>65</v>
      </c>
      <c r="D1816" s="180"/>
      <c r="E1816" s="181">
        <f t="shared" si="225"/>
        <v>65</v>
      </c>
      <c r="F1816" s="174">
        <v>65</v>
      </c>
      <c r="G1816" s="174">
        <v>0</v>
      </c>
      <c r="H1816" s="175">
        <f t="shared" si="227"/>
        <v>65</v>
      </c>
      <c r="I1816" s="182">
        <v>70</v>
      </c>
      <c r="J1816" s="182"/>
      <c r="K1816" s="199">
        <f t="shared" si="226"/>
        <v>70</v>
      </c>
    </row>
    <row r="1817" spans="1:11" ht="18.75">
      <c r="A1817" s="186">
        <v>20</v>
      </c>
      <c r="B1817" s="177" t="s">
        <v>2133</v>
      </c>
      <c r="C1817" s="180">
        <v>93.72</v>
      </c>
      <c r="D1817" s="180">
        <v>0.02</v>
      </c>
      <c r="E1817" s="181">
        <f t="shared" si="225"/>
        <v>93.74</v>
      </c>
      <c r="F1817" s="174">
        <v>0.02</v>
      </c>
      <c r="G1817" s="174">
        <v>0.02</v>
      </c>
      <c r="H1817" s="175">
        <f t="shared" si="227"/>
        <v>0.04</v>
      </c>
      <c r="I1817" s="182">
        <v>0.02</v>
      </c>
      <c r="J1817" s="182">
        <v>0.02</v>
      </c>
      <c r="K1817" s="199">
        <f t="shared" si="226"/>
        <v>0.04</v>
      </c>
    </row>
    <row r="1818" spans="1:11" s="208" customFormat="1" ht="18.75">
      <c r="A1818" s="186">
        <v>21</v>
      </c>
      <c r="B1818" s="177" t="s">
        <v>2134</v>
      </c>
      <c r="C1818" s="180">
        <v>1000</v>
      </c>
      <c r="D1818" s="180"/>
      <c r="E1818" s="181">
        <f t="shared" si="225"/>
        <v>1000</v>
      </c>
      <c r="F1818" s="174">
        <v>1000</v>
      </c>
      <c r="G1818" s="174">
        <v>0</v>
      </c>
      <c r="H1818" s="175">
        <f t="shared" si="227"/>
        <v>1000</v>
      </c>
      <c r="I1818" s="182">
        <v>2200</v>
      </c>
      <c r="J1818" s="182"/>
      <c r="K1818" s="199">
        <f t="shared" si="226"/>
        <v>2200</v>
      </c>
    </row>
    <row r="1819" spans="1:11" ht="18.75">
      <c r="A1819" s="186">
        <v>22</v>
      </c>
      <c r="B1819" s="177" t="s">
        <v>1712</v>
      </c>
      <c r="C1819" s="180">
        <v>0.01</v>
      </c>
      <c r="D1819" s="180"/>
      <c r="E1819" s="181">
        <f t="shared" si="225"/>
        <v>0.01</v>
      </c>
      <c r="F1819" s="174">
        <v>0.01</v>
      </c>
      <c r="G1819" s="174">
        <v>0</v>
      </c>
      <c r="H1819" s="175">
        <f t="shared" si="227"/>
        <v>0.01</v>
      </c>
      <c r="I1819" s="182">
        <v>0.01</v>
      </c>
      <c r="J1819" s="182"/>
      <c r="K1819" s="199">
        <f t="shared" si="226"/>
        <v>0.01</v>
      </c>
    </row>
    <row r="1820" spans="1:11" ht="18.75">
      <c r="A1820" s="186">
        <v>23</v>
      </c>
      <c r="B1820" s="177" t="s">
        <v>1704</v>
      </c>
      <c r="C1820" s="180"/>
      <c r="D1820" s="180"/>
      <c r="E1820" s="180"/>
      <c r="F1820" s="174">
        <v>0.01</v>
      </c>
      <c r="G1820" s="174">
        <v>0</v>
      </c>
      <c r="H1820" s="175">
        <f t="shared" si="227"/>
        <v>0.01</v>
      </c>
      <c r="I1820" s="182">
        <v>0.01</v>
      </c>
      <c r="J1820" s="182"/>
      <c r="K1820" s="199">
        <f t="shared" si="226"/>
        <v>0.01</v>
      </c>
    </row>
    <row r="1821" spans="1:11" ht="18.75">
      <c r="A1821" s="186">
        <v>24</v>
      </c>
      <c r="B1821" s="177" t="s">
        <v>1714</v>
      </c>
      <c r="C1821" s="180"/>
      <c r="D1821" s="180"/>
      <c r="E1821" s="180"/>
      <c r="F1821" s="174"/>
      <c r="G1821" s="174"/>
      <c r="H1821" s="175"/>
      <c r="I1821" s="182">
        <v>500</v>
      </c>
      <c r="J1821" s="182"/>
      <c r="K1821" s="199">
        <f t="shared" si="226"/>
        <v>500</v>
      </c>
    </row>
    <row r="1822" spans="1:11" ht="18.75">
      <c r="A1822" s="186">
        <v>25</v>
      </c>
      <c r="B1822" s="177" t="s">
        <v>1715</v>
      </c>
      <c r="C1822" s="180"/>
      <c r="D1822" s="180"/>
      <c r="E1822" s="180"/>
      <c r="F1822" s="174"/>
      <c r="G1822" s="174"/>
      <c r="H1822" s="175"/>
      <c r="I1822" s="182">
        <v>500</v>
      </c>
      <c r="J1822" s="182"/>
      <c r="K1822" s="199">
        <f t="shared" si="226"/>
        <v>500</v>
      </c>
    </row>
    <row r="1823" spans="1:11" ht="18.75">
      <c r="A1823" s="186">
        <v>26</v>
      </c>
      <c r="B1823" s="177" t="s">
        <v>1713</v>
      </c>
      <c r="C1823" s="180"/>
      <c r="D1823" s="180"/>
      <c r="E1823" s="180"/>
      <c r="F1823" s="174">
        <v>11.06</v>
      </c>
      <c r="G1823" s="174">
        <v>0</v>
      </c>
      <c r="H1823" s="175">
        <f t="shared" si="227"/>
        <v>11.06</v>
      </c>
      <c r="I1823" s="182">
        <v>11.06</v>
      </c>
      <c r="J1823" s="182"/>
      <c r="K1823" s="199">
        <f t="shared" si="226"/>
        <v>11.06</v>
      </c>
    </row>
    <row r="1824" spans="1:11" ht="18.75">
      <c r="A1824" s="186">
        <v>27</v>
      </c>
      <c r="B1824" s="177" t="s">
        <v>1716</v>
      </c>
      <c r="C1824" s="180">
        <v>13.05</v>
      </c>
      <c r="D1824" s="180"/>
      <c r="E1824" s="181">
        <f t="shared" ref="E1824:E1831" si="228">SUM(C1824:D1824)</f>
        <v>13.05</v>
      </c>
      <c r="F1824" s="174">
        <v>0</v>
      </c>
      <c r="G1824" s="174">
        <v>150.01</v>
      </c>
      <c r="H1824" s="175">
        <f t="shared" si="227"/>
        <v>150.01</v>
      </c>
      <c r="I1824" s="182"/>
      <c r="J1824" s="182">
        <v>150.01</v>
      </c>
      <c r="K1824" s="199">
        <f t="shared" si="226"/>
        <v>150.01</v>
      </c>
    </row>
    <row r="1825" spans="1:11" ht="18.75">
      <c r="A1825" s="186">
        <v>28</v>
      </c>
      <c r="B1825" s="177" t="s">
        <v>1717</v>
      </c>
      <c r="C1825" s="180">
        <v>5</v>
      </c>
      <c r="D1825" s="180"/>
      <c r="E1825" s="181">
        <f t="shared" si="228"/>
        <v>5</v>
      </c>
      <c r="F1825" s="174">
        <v>5</v>
      </c>
      <c r="G1825" s="174">
        <v>0</v>
      </c>
      <c r="H1825" s="175">
        <f t="shared" si="227"/>
        <v>5</v>
      </c>
      <c r="I1825" s="182">
        <v>7</v>
      </c>
      <c r="J1825" s="182"/>
      <c r="K1825" s="199">
        <f t="shared" si="226"/>
        <v>7</v>
      </c>
    </row>
    <row r="1826" spans="1:11" ht="18.75">
      <c r="A1826" s="186">
        <v>29</v>
      </c>
      <c r="B1826" s="177" t="s">
        <v>1705</v>
      </c>
      <c r="C1826" s="180">
        <v>18</v>
      </c>
      <c r="D1826" s="180"/>
      <c r="E1826" s="181">
        <f t="shared" si="228"/>
        <v>18</v>
      </c>
      <c r="F1826" s="174">
        <v>18</v>
      </c>
      <c r="G1826" s="174">
        <v>0</v>
      </c>
      <c r="H1826" s="175">
        <f t="shared" si="227"/>
        <v>18</v>
      </c>
      <c r="I1826" s="182">
        <v>498</v>
      </c>
      <c r="J1826" s="182"/>
      <c r="K1826" s="199">
        <f t="shared" si="226"/>
        <v>498</v>
      </c>
    </row>
    <row r="1827" spans="1:11" ht="18.75">
      <c r="A1827" s="186">
        <v>30</v>
      </c>
      <c r="B1827" s="177" t="s">
        <v>1706</v>
      </c>
      <c r="C1827" s="180">
        <v>16.8</v>
      </c>
      <c r="D1827" s="180">
        <v>50</v>
      </c>
      <c r="E1827" s="181">
        <f t="shared" si="228"/>
        <v>66.8</v>
      </c>
      <c r="F1827" s="174">
        <v>27</v>
      </c>
      <c r="G1827" s="174">
        <v>80</v>
      </c>
      <c r="H1827" s="175">
        <f t="shared" si="227"/>
        <v>107</v>
      </c>
      <c r="I1827" s="182">
        <v>10</v>
      </c>
      <c r="J1827" s="182">
        <v>3</v>
      </c>
      <c r="K1827" s="199">
        <f t="shared" si="226"/>
        <v>13</v>
      </c>
    </row>
    <row r="1828" spans="1:11" ht="18.75">
      <c r="A1828" s="186">
        <v>31</v>
      </c>
      <c r="B1828" s="177" t="s">
        <v>1707</v>
      </c>
      <c r="C1828" s="180">
        <v>107.28</v>
      </c>
      <c r="D1828" s="180"/>
      <c r="E1828" s="181">
        <f t="shared" si="228"/>
        <v>107.28</v>
      </c>
      <c r="F1828" s="174">
        <v>113.18</v>
      </c>
      <c r="G1828" s="174">
        <v>0</v>
      </c>
      <c r="H1828" s="175">
        <f t="shared" si="227"/>
        <v>113.18</v>
      </c>
      <c r="I1828" s="182">
        <v>1158.0899999999999</v>
      </c>
      <c r="J1828" s="182"/>
      <c r="K1828" s="199">
        <f t="shared" si="226"/>
        <v>1158.0899999999999</v>
      </c>
    </row>
    <row r="1829" spans="1:11" ht="18.75">
      <c r="A1829" s="186">
        <v>32</v>
      </c>
      <c r="B1829" s="177" t="s">
        <v>1718</v>
      </c>
      <c r="C1829" s="180"/>
      <c r="D1829" s="180"/>
      <c r="E1829" s="181"/>
      <c r="F1829" s="174"/>
      <c r="G1829" s="174"/>
      <c r="H1829" s="175"/>
      <c r="I1829" s="182">
        <v>0.01</v>
      </c>
      <c r="J1829" s="182"/>
      <c r="K1829" s="199">
        <f t="shared" si="226"/>
        <v>0.01</v>
      </c>
    </row>
    <row r="1830" spans="1:11" ht="18.75">
      <c r="A1830" s="186">
        <v>33</v>
      </c>
      <c r="B1830" s="177" t="s">
        <v>1708</v>
      </c>
      <c r="C1830" s="180">
        <v>50</v>
      </c>
      <c r="D1830" s="180">
        <v>88</v>
      </c>
      <c r="E1830" s="181">
        <f t="shared" si="228"/>
        <v>138</v>
      </c>
      <c r="F1830" s="174">
        <v>50</v>
      </c>
      <c r="G1830" s="174">
        <v>88</v>
      </c>
      <c r="H1830" s="175">
        <f t="shared" si="227"/>
        <v>138</v>
      </c>
      <c r="I1830" s="182">
        <v>50</v>
      </c>
      <c r="J1830" s="182">
        <v>88</v>
      </c>
      <c r="K1830" s="199">
        <f t="shared" si="226"/>
        <v>138</v>
      </c>
    </row>
    <row r="1831" spans="1:11" ht="18.75">
      <c r="A1831" s="186"/>
      <c r="B1831" s="179" t="s">
        <v>15</v>
      </c>
      <c r="C1831" s="181">
        <f>SUM(C1798:C1830)</f>
        <v>24786.429999999997</v>
      </c>
      <c r="D1831" s="181">
        <f>SUM(D1798:D1830)</f>
        <v>38140.129999999997</v>
      </c>
      <c r="E1831" s="181">
        <f t="shared" si="228"/>
        <v>62926.559999999998</v>
      </c>
      <c r="F1831" s="178">
        <v>31679.46</v>
      </c>
      <c r="G1831" s="178">
        <v>43934.31</v>
      </c>
      <c r="H1831" s="175">
        <f t="shared" si="227"/>
        <v>75613.76999999999</v>
      </c>
      <c r="I1831" s="199">
        <f>SUM(I1798:I1830)</f>
        <v>43488.109999999993</v>
      </c>
      <c r="J1831" s="199">
        <f>SUM(J1798:J1830)</f>
        <v>45437.84</v>
      </c>
      <c r="K1831" s="199">
        <f t="shared" si="226"/>
        <v>88925.949999999983</v>
      </c>
    </row>
    <row r="1832" spans="1:11" s="208" customFormat="1" ht="18.75">
      <c r="A1832" s="198">
        <v>12</v>
      </c>
      <c r="B1832" s="179" t="s">
        <v>1719</v>
      </c>
      <c r="C1832" s="181"/>
      <c r="D1832" s="181"/>
      <c r="E1832" s="181"/>
      <c r="F1832" s="178"/>
      <c r="G1832" s="178"/>
      <c r="H1832" s="175"/>
      <c r="I1832" s="199"/>
      <c r="J1832" s="199"/>
      <c r="K1832" s="199"/>
    </row>
    <row r="1833" spans="1:11" ht="18.75">
      <c r="A1833" s="186">
        <v>1</v>
      </c>
      <c r="B1833" s="177" t="s">
        <v>1720</v>
      </c>
      <c r="C1833" s="180">
        <v>0</v>
      </c>
      <c r="D1833" s="180"/>
      <c r="E1833" s="180">
        <f>SUM(C1833:D1833)</f>
        <v>0</v>
      </c>
      <c r="F1833" s="174">
        <v>200</v>
      </c>
      <c r="G1833" s="174">
        <v>0</v>
      </c>
      <c r="H1833" s="175">
        <f t="shared" ref="H1833:H1838" si="229">SUM(F1833:G1833)</f>
        <v>200</v>
      </c>
      <c r="I1833" s="182">
        <v>630</v>
      </c>
      <c r="J1833" s="182"/>
      <c r="K1833" s="199">
        <f>SUM(I1833:J1833)</f>
        <v>630</v>
      </c>
    </row>
    <row r="1834" spans="1:11" ht="18.75">
      <c r="A1834" s="186"/>
      <c r="B1834" s="179" t="s">
        <v>172</v>
      </c>
      <c r="C1834" s="181">
        <f>SUM(C1833)</f>
        <v>0</v>
      </c>
      <c r="D1834" s="181"/>
      <c r="E1834" s="181">
        <f>SUM(C1834:D1834)</f>
        <v>0</v>
      </c>
      <c r="F1834" s="178">
        <v>200</v>
      </c>
      <c r="G1834" s="178">
        <v>0</v>
      </c>
      <c r="H1834" s="175">
        <f t="shared" si="229"/>
        <v>200</v>
      </c>
      <c r="I1834" s="199">
        <f>SUM(I1833)</f>
        <v>630</v>
      </c>
      <c r="J1834" s="182"/>
      <c r="K1834" s="199">
        <f>SUM(I1834:J1834)</f>
        <v>630</v>
      </c>
    </row>
    <row r="1835" spans="1:11" s="208" customFormat="1" ht="18.75">
      <c r="A1835" s="198">
        <v>13</v>
      </c>
      <c r="B1835" s="179" t="s">
        <v>886</v>
      </c>
      <c r="C1835" s="181"/>
      <c r="D1835" s="181"/>
      <c r="E1835" s="181"/>
      <c r="F1835" s="178"/>
      <c r="G1835" s="178"/>
      <c r="H1835" s="175">
        <f t="shared" si="229"/>
        <v>0</v>
      </c>
      <c r="I1835" s="199"/>
      <c r="J1835" s="199"/>
      <c r="K1835" s="199"/>
    </row>
    <row r="1836" spans="1:11" ht="18.75">
      <c r="A1836" s="186">
        <v>1</v>
      </c>
      <c r="B1836" s="177" t="s">
        <v>1721</v>
      </c>
      <c r="C1836" s="180">
        <v>0</v>
      </c>
      <c r="D1836" s="180">
        <v>0</v>
      </c>
      <c r="E1836" s="180">
        <f>SUM(C1836:D1836)</f>
        <v>0</v>
      </c>
      <c r="F1836" s="174">
        <v>0</v>
      </c>
      <c r="G1836" s="174">
        <v>0.01</v>
      </c>
      <c r="H1836" s="175">
        <f t="shared" si="229"/>
        <v>0.01</v>
      </c>
      <c r="I1836" s="182">
        <v>0</v>
      </c>
      <c r="J1836" s="182">
        <v>0.01</v>
      </c>
      <c r="K1836" s="199">
        <f>SUM(I1836:J1836)</f>
        <v>0.01</v>
      </c>
    </row>
    <row r="1837" spans="1:11" ht="18.75">
      <c r="A1837" s="186">
        <v>2</v>
      </c>
      <c r="B1837" s="177" t="s">
        <v>1722</v>
      </c>
      <c r="C1837" s="180">
        <v>0</v>
      </c>
      <c r="D1837" s="180">
        <v>0</v>
      </c>
      <c r="E1837" s="180">
        <f>SUM(C1837:D1837)</f>
        <v>0</v>
      </c>
      <c r="F1837" s="174">
        <v>201.2</v>
      </c>
      <c r="G1837" s="174">
        <v>0</v>
      </c>
      <c r="H1837" s="175">
        <f t="shared" si="229"/>
        <v>201.2</v>
      </c>
      <c r="I1837" s="182">
        <v>801.2</v>
      </c>
      <c r="J1837" s="182"/>
      <c r="K1837" s="199">
        <f>SUM(I1837:J1837)</f>
        <v>801.2</v>
      </c>
    </row>
    <row r="1838" spans="1:11" ht="18.75">
      <c r="A1838" s="186"/>
      <c r="B1838" s="179" t="s">
        <v>114</v>
      </c>
      <c r="C1838" s="181">
        <f>SUM(C1836:C1837)</f>
        <v>0</v>
      </c>
      <c r="D1838" s="181">
        <f>SUM(D1836:D1837)</f>
        <v>0</v>
      </c>
      <c r="E1838" s="181">
        <f>SUM(C1838:D1838)</f>
        <v>0</v>
      </c>
      <c r="F1838" s="178">
        <v>201.2</v>
      </c>
      <c r="G1838" s="178">
        <v>0.01</v>
      </c>
      <c r="H1838" s="175">
        <f t="shared" si="229"/>
        <v>201.20999999999998</v>
      </c>
      <c r="I1838" s="199">
        <f>SUM(I1836:I1837)</f>
        <v>801.2</v>
      </c>
      <c r="J1838" s="199">
        <f>SUM(J1836:J1837)</f>
        <v>0.01</v>
      </c>
      <c r="K1838" s="199">
        <f>SUM(I1838:J1838)</f>
        <v>801.21</v>
      </c>
    </row>
    <row r="1839" spans="1:11" s="245" customFormat="1" ht="37.5">
      <c r="A1839" s="198"/>
      <c r="B1839" s="222" t="s">
        <v>173</v>
      </c>
      <c r="C1839" s="181">
        <f t="shared" ref="C1839:G1839" si="230">C1838+C1834+C1831+C1796+C1790+C1787+C1766+C1769+C1645+C1641+C1638+C1635+C1630</f>
        <v>64287.089999999982</v>
      </c>
      <c r="D1839" s="181">
        <f t="shared" si="230"/>
        <v>63951.86</v>
      </c>
      <c r="E1839" s="181">
        <f t="shared" si="230"/>
        <v>128238.95</v>
      </c>
      <c r="F1839" s="181">
        <f t="shared" si="230"/>
        <v>75997.639999999985</v>
      </c>
      <c r="G1839" s="181">
        <f t="shared" si="230"/>
        <v>64341.979999999996</v>
      </c>
      <c r="H1839" s="207">
        <f>H1838+H1834+H1831+H1796+H1790+H1787+H1766+H1769+H1645+H1641+H1638+H1635+H1630</f>
        <v>140339.62</v>
      </c>
      <c r="I1839" s="207">
        <f>I1838+I1834+I1831+I1796+I1790+I1787+I1766+I1769+I1645+I1641+I1638+I1635+I1630+I1793</f>
        <v>101427.04999999997</v>
      </c>
      <c r="J1839" s="207">
        <f t="shared" ref="J1839:K1839" si="231">J1838+J1834+J1831+J1796+J1790+J1787+J1766+J1769+J1645+J1641+J1638+J1635+J1630+J1793</f>
        <v>66916.009999999937</v>
      </c>
      <c r="K1839" s="207">
        <f t="shared" si="231"/>
        <v>168343.05999999997</v>
      </c>
    </row>
    <row r="1840" spans="1:11" s="208" customFormat="1" ht="18.75">
      <c r="A1840" s="198"/>
      <c r="B1840" s="179"/>
      <c r="C1840" s="181"/>
      <c r="D1840" s="181"/>
      <c r="E1840" s="181"/>
      <c r="F1840" s="181"/>
      <c r="G1840" s="181"/>
      <c r="H1840" s="207"/>
      <c r="I1840" s="199"/>
      <c r="J1840" s="199"/>
      <c r="K1840" s="199"/>
    </row>
    <row r="1841" spans="1:11" s="241" customFormat="1" ht="37.5">
      <c r="A1841" s="229">
        <v>11</v>
      </c>
      <c r="B1841" s="249" t="s">
        <v>2070</v>
      </c>
      <c r="C1841" s="231"/>
      <c r="D1841" s="231"/>
      <c r="E1841" s="231"/>
      <c r="F1841" s="183"/>
      <c r="G1841" s="183"/>
      <c r="H1841" s="184"/>
      <c r="I1841" s="232"/>
      <c r="J1841" s="232"/>
      <c r="K1841" s="232"/>
    </row>
    <row r="1842" spans="1:11" s="208" customFormat="1" ht="18.75">
      <c r="A1842" s="198">
        <v>1</v>
      </c>
      <c r="B1842" s="179" t="s">
        <v>1789</v>
      </c>
      <c r="C1842" s="181"/>
      <c r="D1842" s="181"/>
      <c r="E1842" s="181"/>
      <c r="F1842" s="178"/>
      <c r="G1842" s="178"/>
      <c r="H1842" s="175"/>
      <c r="I1842" s="182"/>
      <c r="J1842" s="199"/>
      <c r="K1842" s="199"/>
    </row>
    <row r="1843" spans="1:11" ht="18.75">
      <c r="A1843" s="186">
        <v>1</v>
      </c>
      <c r="B1843" s="177" t="s">
        <v>1723</v>
      </c>
      <c r="C1843" s="180">
        <v>0.01</v>
      </c>
      <c r="D1843" s="180"/>
      <c r="E1843" s="181">
        <f>SUM(C1843:D1843)</f>
        <v>0.01</v>
      </c>
      <c r="F1843" s="174">
        <v>0.01</v>
      </c>
      <c r="G1843" s="174">
        <v>0</v>
      </c>
      <c r="H1843" s="175">
        <f>SUM(F1843:G1843)</f>
        <v>0.01</v>
      </c>
      <c r="I1843" s="182">
        <v>0.01</v>
      </c>
      <c r="J1843" s="182"/>
      <c r="K1843" s="199">
        <f>SUM(I1843:J1843)</f>
        <v>0.01</v>
      </c>
    </row>
    <row r="1844" spans="1:11" ht="18.75">
      <c r="A1844" s="186">
        <v>2</v>
      </c>
      <c r="B1844" s="177" t="s">
        <v>1790</v>
      </c>
      <c r="C1844" s="180">
        <v>20</v>
      </c>
      <c r="D1844" s="180"/>
      <c r="E1844" s="181">
        <f>SUM(C1844:D1844)</f>
        <v>20</v>
      </c>
      <c r="F1844" s="174">
        <v>20</v>
      </c>
      <c r="G1844" s="174">
        <v>0</v>
      </c>
      <c r="H1844" s="175">
        <f>SUM(F1844:G1844)</f>
        <v>20</v>
      </c>
      <c r="I1844" s="182">
        <v>10</v>
      </c>
      <c r="J1844" s="182"/>
      <c r="K1844" s="199">
        <f>SUM(I1844:J1844)</f>
        <v>10</v>
      </c>
    </row>
    <row r="1845" spans="1:11" ht="18.75">
      <c r="A1845" s="186">
        <v>3</v>
      </c>
      <c r="B1845" s="177" t="s">
        <v>1724</v>
      </c>
      <c r="C1845" s="180">
        <v>30</v>
      </c>
      <c r="D1845" s="180"/>
      <c r="E1845" s="181">
        <f>SUM(C1845:D1845)</f>
        <v>30</v>
      </c>
      <c r="F1845" s="174">
        <v>30</v>
      </c>
      <c r="G1845" s="174">
        <v>0</v>
      </c>
      <c r="H1845" s="175">
        <f>SUM(F1845:G1845)</f>
        <v>30</v>
      </c>
      <c r="I1845" s="182">
        <v>30</v>
      </c>
      <c r="J1845" s="182"/>
      <c r="K1845" s="199">
        <f>SUM(I1845:J1845)</f>
        <v>30</v>
      </c>
    </row>
    <row r="1846" spans="1:11" ht="18.75">
      <c r="A1846" s="186">
        <v>4</v>
      </c>
      <c r="B1846" s="177" t="s">
        <v>1725</v>
      </c>
      <c r="C1846" s="180">
        <v>0.01</v>
      </c>
      <c r="D1846" s="180"/>
      <c r="E1846" s="181">
        <f>SUM(C1846:D1846)</f>
        <v>0.01</v>
      </c>
      <c r="F1846" s="174">
        <v>0.01</v>
      </c>
      <c r="G1846" s="174">
        <v>0</v>
      </c>
      <c r="H1846" s="175">
        <f>SUM(F1846:G1846)</f>
        <v>0.01</v>
      </c>
      <c r="I1846" s="182">
        <v>0.01</v>
      </c>
      <c r="J1846" s="182"/>
      <c r="K1846" s="199">
        <f>SUM(I1846:J1846)</f>
        <v>0.01</v>
      </c>
    </row>
    <row r="1847" spans="1:11" ht="18.75">
      <c r="A1847" s="186"/>
      <c r="B1847" s="179" t="s">
        <v>1791</v>
      </c>
      <c r="C1847" s="181">
        <f>SUM(C1843:C1846)</f>
        <v>50.02</v>
      </c>
      <c r="D1847" s="180"/>
      <c r="E1847" s="181">
        <f>SUM(C1847:D1847)</f>
        <v>50.02</v>
      </c>
      <c r="F1847" s="178">
        <v>50.02</v>
      </c>
      <c r="G1847" s="178">
        <v>0</v>
      </c>
      <c r="H1847" s="175">
        <f>SUM(F1847:G1847)</f>
        <v>50.02</v>
      </c>
      <c r="I1847" s="199">
        <f>SUM(I1843:I1846)</f>
        <v>40.019999999999996</v>
      </c>
      <c r="J1847" s="182"/>
      <c r="K1847" s="199">
        <f>SUM(I1847:J1847)</f>
        <v>40.019999999999996</v>
      </c>
    </row>
    <row r="1848" spans="1:11" s="208" customFormat="1" ht="18.75">
      <c r="A1848" s="198">
        <v>2</v>
      </c>
      <c r="B1848" s="179" t="s">
        <v>1726</v>
      </c>
      <c r="C1848" s="181"/>
      <c r="D1848" s="181"/>
      <c r="E1848" s="181"/>
      <c r="F1848" s="178"/>
      <c r="G1848" s="178"/>
      <c r="H1848" s="175"/>
      <c r="I1848" s="199"/>
      <c r="J1848" s="199"/>
      <c r="K1848" s="199"/>
    </row>
    <row r="1849" spans="1:11" ht="18.75">
      <c r="A1849" s="186">
        <v>1</v>
      </c>
      <c r="B1849" s="177" t="s">
        <v>1727</v>
      </c>
      <c r="C1849" s="180"/>
      <c r="D1849" s="180"/>
      <c r="E1849" s="180"/>
      <c r="F1849" s="174">
        <v>3650</v>
      </c>
      <c r="G1849" s="174">
        <v>0</v>
      </c>
      <c r="H1849" s="175">
        <f>SUM(F1849:G1849)</f>
        <v>3650</v>
      </c>
      <c r="I1849" s="182">
        <v>50</v>
      </c>
      <c r="J1849" s="182"/>
      <c r="K1849" s="199">
        <f>SUM(I1849:J1849)</f>
        <v>50</v>
      </c>
    </row>
    <row r="1850" spans="1:11" ht="18.75">
      <c r="A1850" s="186">
        <v>2</v>
      </c>
      <c r="B1850" s="177" t="s">
        <v>1792</v>
      </c>
      <c r="C1850" s="180"/>
      <c r="D1850" s="180"/>
      <c r="E1850" s="180"/>
      <c r="F1850" s="174"/>
      <c r="G1850" s="174"/>
      <c r="H1850" s="175"/>
      <c r="I1850" s="182">
        <v>0.03</v>
      </c>
      <c r="J1850" s="182"/>
      <c r="K1850" s="199">
        <f>SUM(I1850:J1850)</f>
        <v>0.03</v>
      </c>
    </row>
    <row r="1851" spans="1:11" ht="18.75">
      <c r="A1851" s="186"/>
      <c r="B1851" s="179" t="s">
        <v>174</v>
      </c>
      <c r="C1851" s="180"/>
      <c r="D1851" s="180"/>
      <c r="E1851" s="180"/>
      <c r="F1851" s="178">
        <v>3650</v>
      </c>
      <c r="G1851" s="178">
        <v>0</v>
      </c>
      <c r="H1851" s="175">
        <f>SUM(F1851:G1851)</f>
        <v>3650</v>
      </c>
      <c r="I1851" s="199">
        <f>SUM(I1849:I1850)</f>
        <v>50.03</v>
      </c>
      <c r="J1851" s="182"/>
      <c r="K1851" s="199">
        <f>SUM(I1851:J1851)</f>
        <v>50.03</v>
      </c>
    </row>
    <row r="1852" spans="1:11" s="208" customFormat="1" ht="18.75">
      <c r="A1852" s="198">
        <v>3</v>
      </c>
      <c r="B1852" s="179" t="s">
        <v>1728</v>
      </c>
      <c r="C1852" s="181"/>
      <c r="D1852" s="181"/>
      <c r="E1852" s="181"/>
      <c r="F1852" s="178"/>
      <c r="G1852" s="178"/>
      <c r="H1852" s="175"/>
      <c r="I1852" s="182"/>
      <c r="J1852" s="199"/>
      <c r="K1852" s="199"/>
    </row>
    <row r="1853" spans="1:11" s="208" customFormat="1" ht="18.75">
      <c r="A1853" s="186">
        <v>1</v>
      </c>
      <c r="B1853" s="177" t="s">
        <v>1793</v>
      </c>
      <c r="C1853" s="181"/>
      <c r="D1853" s="181"/>
      <c r="E1853" s="181"/>
      <c r="F1853" s="178"/>
      <c r="G1853" s="178"/>
      <c r="H1853" s="175"/>
      <c r="I1853" s="182">
        <v>600</v>
      </c>
      <c r="J1853" s="199"/>
      <c r="K1853" s="199">
        <f>SUM(I1853:J1853)</f>
        <v>600</v>
      </c>
    </row>
    <row r="1854" spans="1:11" s="208" customFormat="1" ht="18.75">
      <c r="A1854" s="186">
        <v>2</v>
      </c>
      <c r="B1854" s="177" t="s">
        <v>1729</v>
      </c>
      <c r="C1854" s="180"/>
      <c r="D1854" s="180"/>
      <c r="E1854" s="180"/>
      <c r="F1854" s="174">
        <v>3100.33</v>
      </c>
      <c r="G1854" s="174">
        <v>0</v>
      </c>
      <c r="H1854" s="175">
        <f>SUM(F1854:G1854)</f>
        <v>3100.33</v>
      </c>
      <c r="I1854" s="182">
        <v>2542</v>
      </c>
      <c r="J1854" s="199"/>
      <c r="K1854" s="199">
        <f>SUM(I1854:J1854)</f>
        <v>2542</v>
      </c>
    </row>
    <row r="1855" spans="1:11" ht="18.75">
      <c r="A1855" s="186"/>
      <c r="B1855" s="179" t="s">
        <v>175</v>
      </c>
      <c r="C1855" s="181">
        <f>SUM(C1854)</f>
        <v>0</v>
      </c>
      <c r="D1855" s="181"/>
      <c r="E1855" s="181">
        <f>SUM(C1855:D1855)</f>
        <v>0</v>
      </c>
      <c r="F1855" s="178">
        <v>3100.33</v>
      </c>
      <c r="G1855" s="178">
        <v>0</v>
      </c>
      <c r="H1855" s="175">
        <f>SUM(F1855:G1855)</f>
        <v>3100.33</v>
      </c>
      <c r="I1855" s="199">
        <f>SUM(I1853:I1854)</f>
        <v>3142</v>
      </c>
      <c r="J1855" s="182"/>
      <c r="K1855" s="199">
        <f>SUM(I1855:J1855)</f>
        <v>3142</v>
      </c>
    </row>
    <row r="1856" spans="1:11" s="208" customFormat="1" ht="18.75">
      <c r="A1856" s="198">
        <v>4</v>
      </c>
      <c r="B1856" s="179" t="s">
        <v>1337</v>
      </c>
      <c r="C1856" s="181"/>
      <c r="D1856" s="181"/>
      <c r="E1856" s="181"/>
      <c r="F1856" s="178"/>
      <c r="G1856" s="178"/>
      <c r="H1856" s="175"/>
      <c r="I1856" s="199"/>
      <c r="J1856" s="199"/>
      <c r="K1856" s="199"/>
    </row>
    <row r="1857" spans="1:11" s="208" customFormat="1" ht="18.75">
      <c r="A1857" s="198">
        <v>1</v>
      </c>
      <c r="B1857" s="177" t="s">
        <v>1730</v>
      </c>
      <c r="C1857" s="180"/>
      <c r="D1857" s="180"/>
      <c r="E1857" s="180"/>
      <c r="F1857" s="174">
        <v>2500</v>
      </c>
      <c r="G1857" s="174">
        <v>0</v>
      </c>
      <c r="H1857" s="175">
        <f>SUM(F1857:G1857)</f>
        <v>2500</v>
      </c>
      <c r="I1857" s="182">
        <v>2500</v>
      </c>
      <c r="J1857" s="199"/>
      <c r="K1857" s="199">
        <f>SUM(I1857:J1857)</f>
        <v>2500</v>
      </c>
    </row>
    <row r="1858" spans="1:11" ht="18.75">
      <c r="A1858" s="186"/>
      <c r="B1858" s="179" t="s">
        <v>154</v>
      </c>
      <c r="C1858" s="181">
        <f>SUM(C1857)</f>
        <v>0</v>
      </c>
      <c r="D1858" s="181"/>
      <c r="E1858" s="181">
        <f>SUM(C1858:D1858)</f>
        <v>0</v>
      </c>
      <c r="F1858" s="178">
        <v>2500</v>
      </c>
      <c r="G1858" s="178">
        <v>0</v>
      </c>
      <c r="H1858" s="175">
        <f>SUM(F1858:G1858)</f>
        <v>2500</v>
      </c>
      <c r="I1858" s="199">
        <f>SUM(I1857)</f>
        <v>2500</v>
      </c>
      <c r="J1858" s="182"/>
      <c r="K1858" s="199">
        <f>SUM(I1858:J1858)</f>
        <v>2500</v>
      </c>
    </row>
    <row r="1859" spans="1:11" ht="18.75">
      <c r="A1859" s="198">
        <v>5</v>
      </c>
      <c r="B1859" s="179" t="s">
        <v>1795</v>
      </c>
      <c r="C1859" s="181"/>
      <c r="D1859" s="181"/>
      <c r="E1859" s="181"/>
      <c r="F1859" s="178"/>
      <c r="G1859" s="178"/>
      <c r="H1859" s="175"/>
      <c r="I1859" s="199"/>
      <c r="J1859" s="182"/>
      <c r="K1859" s="199"/>
    </row>
    <row r="1860" spans="1:11" ht="18.75">
      <c r="A1860" s="186">
        <v>1</v>
      </c>
      <c r="B1860" s="177" t="s">
        <v>1796</v>
      </c>
      <c r="C1860" s="180"/>
      <c r="D1860" s="180"/>
      <c r="E1860" s="180"/>
      <c r="F1860" s="174"/>
      <c r="G1860" s="174"/>
      <c r="H1860" s="176"/>
      <c r="I1860" s="182">
        <v>47.5</v>
      </c>
      <c r="J1860" s="182"/>
      <c r="K1860" s="182">
        <f>SUM(I1860:J1860)</f>
        <v>47.5</v>
      </c>
    </row>
    <row r="1861" spans="1:11" ht="18.75">
      <c r="A1861" s="186"/>
      <c r="B1861" s="179" t="s">
        <v>1797</v>
      </c>
      <c r="C1861" s="181"/>
      <c r="D1861" s="181"/>
      <c r="E1861" s="181"/>
      <c r="F1861" s="178"/>
      <c r="G1861" s="178"/>
      <c r="H1861" s="175"/>
      <c r="I1861" s="199">
        <f>SUM(I1860)</f>
        <v>47.5</v>
      </c>
      <c r="J1861" s="182"/>
      <c r="K1861" s="199">
        <f>SUM(I1861:J1861)</f>
        <v>47.5</v>
      </c>
    </row>
    <row r="1862" spans="1:11" s="208" customFormat="1" ht="18.75">
      <c r="A1862" s="198">
        <v>6</v>
      </c>
      <c r="B1862" s="179" t="s">
        <v>2178</v>
      </c>
      <c r="C1862" s="181"/>
      <c r="D1862" s="181"/>
      <c r="E1862" s="181"/>
      <c r="F1862" s="178"/>
      <c r="G1862" s="178"/>
      <c r="H1862" s="175"/>
      <c r="I1862" s="199"/>
      <c r="J1862" s="199"/>
      <c r="K1862" s="199"/>
    </row>
    <row r="1863" spans="1:11" ht="18.75">
      <c r="A1863" s="198">
        <v>1</v>
      </c>
      <c r="B1863" s="177" t="s">
        <v>1731</v>
      </c>
      <c r="C1863" s="180">
        <v>500</v>
      </c>
      <c r="D1863" s="180"/>
      <c r="E1863" s="181">
        <f>SUM(C1863:D1863)</f>
        <v>500</v>
      </c>
      <c r="F1863" s="174">
        <v>0.03</v>
      </c>
      <c r="G1863" s="174">
        <v>0</v>
      </c>
      <c r="H1863" s="175">
        <f>SUM(F1863:G1863)</f>
        <v>0.03</v>
      </c>
      <c r="I1863" s="182">
        <v>0.03</v>
      </c>
      <c r="J1863" s="182"/>
      <c r="K1863" s="199">
        <f>SUM(I1863:J1863)</f>
        <v>0.03</v>
      </c>
    </row>
    <row r="1864" spans="1:11" s="208" customFormat="1" ht="18.75">
      <c r="A1864" s="198"/>
      <c r="B1864" s="179" t="s">
        <v>2179</v>
      </c>
      <c r="C1864" s="181">
        <f>SUM(C1863)</f>
        <v>500</v>
      </c>
      <c r="D1864" s="180"/>
      <c r="E1864" s="181">
        <f>SUM(C1864:D1864)</f>
        <v>500</v>
      </c>
      <c r="F1864" s="178">
        <v>0.03</v>
      </c>
      <c r="G1864" s="178">
        <v>0</v>
      </c>
      <c r="H1864" s="175">
        <f>SUM(F1864:G1864)</f>
        <v>0.03</v>
      </c>
      <c r="I1864" s="199">
        <f>SUM(I1863)</f>
        <v>0.03</v>
      </c>
      <c r="J1864" s="199"/>
      <c r="K1864" s="199">
        <f>SUM(I1864:J1864)</f>
        <v>0.03</v>
      </c>
    </row>
    <row r="1865" spans="1:11" s="208" customFormat="1" ht="18.75">
      <c r="A1865" s="198">
        <v>7</v>
      </c>
      <c r="B1865" s="179" t="s">
        <v>1532</v>
      </c>
      <c r="C1865" s="181"/>
      <c r="D1865" s="181"/>
      <c r="E1865" s="181"/>
      <c r="F1865" s="178"/>
      <c r="G1865" s="178"/>
      <c r="H1865" s="175"/>
      <c r="I1865" s="199"/>
      <c r="J1865" s="199"/>
      <c r="K1865" s="199"/>
    </row>
    <row r="1866" spans="1:11" ht="18.75">
      <c r="A1866" s="186">
        <v>1</v>
      </c>
      <c r="B1866" s="177" t="s">
        <v>1734</v>
      </c>
      <c r="C1866" s="180">
        <v>100</v>
      </c>
      <c r="D1866" s="180"/>
      <c r="E1866" s="181">
        <f>SUM(C1866:D1866)</f>
        <v>100</v>
      </c>
      <c r="F1866" s="174">
        <v>100</v>
      </c>
      <c r="G1866" s="174">
        <v>0</v>
      </c>
      <c r="H1866" s="175">
        <f>SUM(F1866:G1866)</f>
        <v>100</v>
      </c>
      <c r="I1866" s="182">
        <v>100</v>
      </c>
      <c r="J1866" s="182"/>
      <c r="K1866" s="199">
        <f>SUM(I1866:J1866)</f>
        <v>100</v>
      </c>
    </row>
    <row r="1867" spans="1:11" ht="18.75">
      <c r="A1867" s="186">
        <v>2</v>
      </c>
      <c r="B1867" s="177" t="s">
        <v>1735</v>
      </c>
      <c r="C1867" s="180">
        <v>260.64999999999998</v>
      </c>
      <c r="D1867" s="180"/>
      <c r="E1867" s="181">
        <f>SUM(C1867:D1867)</f>
        <v>260.64999999999998</v>
      </c>
      <c r="F1867" s="174">
        <v>347.01</v>
      </c>
      <c r="G1867" s="174">
        <v>0</v>
      </c>
      <c r="H1867" s="175">
        <f>SUM(F1867:G1867)</f>
        <v>347.01</v>
      </c>
      <c r="I1867" s="182">
        <v>350.01</v>
      </c>
      <c r="J1867" s="182"/>
      <c r="K1867" s="199">
        <f>SUM(I1867:J1867)</f>
        <v>350.01</v>
      </c>
    </row>
    <row r="1868" spans="1:11" ht="18.75">
      <c r="A1868" s="186">
        <v>3</v>
      </c>
      <c r="B1868" s="177" t="s">
        <v>1736</v>
      </c>
      <c r="C1868" s="180">
        <v>354.73</v>
      </c>
      <c r="D1868" s="180"/>
      <c r="E1868" s="181">
        <f>SUM(C1868:D1868)</f>
        <v>354.73</v>
      </c>
      <c r="F1868" s="174">
        <v>0.02</v>
      </c>
      <c r="G1868" s="174">
        <v>0</v>
      </c>
      <c r="H1868" s="175">
        <f>SUM(F1868:G1868)</f>
        <v>0.02</v>
      </c>
      <c r="I1868" s="182">
        <v>0.02</v>
      </c>
      <c r="J1868" s="182"/>
      <c r="K1868" s="199">
        <f>SUM(I1868:J1868)</f>
        <v>0.02</v>
      </c>
    </row>
    <row r="1869" spans="1:11" ht="18.75">
      <c r="A1869" s="186">
        <v>4</v>
      </c>
      <c r="B1869" s="177" t="s">
        <v>1737</v>
      </c>
      <c r="C1869" s="180">
        <v>1400</v>
      </c>
      <c r="D1869" s="180"/>
      <c r="E1869" s="181">
        <f>SUM(C1869:D1869)</f>
        <v>1400</v>
      </c>
      <c r="F1869" s="174">
        <v>1230</v>
      </c>
      <c r="G1869" s="174">
        <v>0</v>
      </c>
      <c r="H1869" s="175">
        <f>SUM(F1869:G1869)</f>
        <v>1230</v>
      </c>
      <c r="I1869" s="182">
        <v>1500</v>
      </c>
      <c r="J1869" s="182"/>
      <c r="K1869" s="199">
        <f>SUM(I1869:J1869)</f>
        <v>1500</v>
      </c>
    </row>
    <row r="1870" spans="1:11" ht="18.75">
      <c r="A1870" s="186"/>
      <c r="B1870" s="179" t="s">
        <v>171</v>
      </c>
      <c r="C1870" s="181">
        <f>SUM(C1866:C1869)</f>
        <v>2115.38</v>
      </c>
      <c r="D1870" s="180"/>
      <c r="E1870" s="181">
        <f>SUM(C1870:D1870)</f>
        <v>2115.38</v>
      </c>
      <c r="F1870" s="178">
        <v>1677.03</v>
      </c>
      <c r="G1870" s="178">
        <v>0</v>
      </c>
      <c r="H1870" s="175">
        <f>SUM(F1870:G1870)</f>
        <v>1677.03</v>
      </c>
      <c r="I1870" s="199">
        <f>SUM(I1866:I1869)</f>
        <v>1950.03</v>
      </c>
      <c r="J1870" s="182"/>
      <c r="K1870" s="199">
        <f>SUM(I1870:J1870)</f>
        <v>1950.03</v>
      </c>
    </row>
    <row r="1871" spans="1:11" s="208" customFormat="1" ht="18.75">
      <c r="A1871" s="198">
        <v>8</v>
      </c>
      <c r="B1871" s="179" t="s">
        <v>1732</v>
      </c>
      <c r="C1871" s="181"/>
      <c r="D1871" s="181"/>
      <c r="E1871" s="181"/>
      <c r="F1871" s="178"/>
      <c r="G1871" s="178"/>
      <c r="H1871" s="175"/>
      <c r="I1871" s="199"/>
      <c r="J1871" s="199"/>
      <c r="K1871" s="199"/>
    </row>
    <row r="1872" spans="1:11" ht="18.75">
      <c r="A1872" s="186">
        <v>1</v>
      </c>
      <c r="B1872" s="177" t="s">
        <v>1738</v>
      </c>
      <c r="C1872" s="180">
        <v>0.01</v>
      </c>
      <c r="D1872" s="180"/>
      <c r="E1872" s="181">
        <f>SUM(C1872:D1872)</f>
        <v>0.01</v>
      </c>
      <c r="F1872" s="174">
        <v>51.37</v>
      </c>
      <c r="G1872" s="174">
        <v>0</v>
      </c>
      <c r="H1872" s="175">
        <f>SUM(F1872:G1872)</f>
        <v>51.37</v>
      </c>
      <c r="I1872" s="182">
        <v>0.01</v>
      </c>
      <c r="J1872" s="182"/>
      <c r="K1872" s="199">
        <f>SUM(I1872:J1872)</f>
        <v>0.01</v>
      </c>
    </row>
    <row r="1873" spans="1:11" s="208" customFormat="1" ht="18.75">
      <c r="A1873" s="198">
        <v>2</v>
      </c>
      <c r="B1873" s="177" t="s">
        <v>1739</v>
      </c>
      <c r="C1873" s="180">
        <v>192.48</v>
      </c>
      <c r="D1873" s="180"/>
      <c r="E1873" s="181">
        <f>SUM(C1873:D1873)</f>
        <v>192.48</v>
      </c>
      <c r="F1873" s="174">
        <v>154.93</v>
      </c>
      <c r="G1873" s="174">
        <v>0</v>
      </c>
      <c r="H1873" s="175">
        <f>SUM(F1873:G1873)</f>
        <v>154.93</v>
      </c>
      <c r="I1873" s="182">
        <v>144.69</v>
      </c>
      <c r="J1873" s="199"/>
      <c r="K1873" s="199">
        <f>SUM(I1873:J1873)</f>
        <v>144.69</v>
      </c>
    </row>
    <row r="1874" spans="1:11" ht="18.75">
      <c r="A1874" s="186">
        <v>3</v>
      </c>
      <c r="B1874" s="177" t="s">
        <v>1740</v>
      </c>
      <c r="C1874" s="180">
        <v>178.65</v>
      </c>
      <c r="D1874" s="180"/>
      <c r="E1874" s="181">
        <f>SUM(C1874:D1874)</f>
        <v>178.65</v>
      </c>
      <c r="F1874" s="174">
        <v>148.65</v>
      </c>
      <c r="G1874" s="174">
        <v>0</v>
      </c>
      <c r="H1874" s="175">
        <f>SUM(F1874:G1874)</f>
        <v>148.65</v>
      </c>
      <c r="I1874" s="182">
        <v>156.56</v>
      </c>
      <c r="J1874" s="182"/>
      <c r="K1874" s="199">
        <f>SUM(I1874:J1874)</f>
        <v>156.56</v>
      </c>
    </row>
    <row r="1875" spans="1:11" ht="18.75">
      <c r="A1875" s="186"/>
      <c r="B1875" s="179" t="s">
        <v>176</v>
      </c>
      <c r="C1875" s="181">
        <f>SUM(C1872:C1874)</f>
        <v>371.14</v>
      </c>
      <c r="D1875" s="180"/>
      <c r="E1875" s="181">
        <f>SUM(C1875:D1875)</f>
        <v>371.14</v>
      </c>
      <c r="F1875" s="178">
        <v>354.95</v>
      </c>
      <c r="G1875" s="178">
        <v>0</v>
      </c>
      <c r="H1875" s="175">
        <f>SUM(F1875:G1875)</f>
        <v>354.95</v>
      </c>
      <c r="I1875" s="199">
        <f>SUM(I1872:I1874)</f>
        <v>301.26</v>
      </c>
      <c r="J1875" s="182"/>
      <c r="K1875" s="199">
        <f>SUM(I1875:J1875)</f>
        <v>301.26</v>
      </c>
    </row>
    <row r="1876" spans="1:11" s="208" customFormat="1" ht="18.75">
      <c r="A1876" s="198">
        <v>9</v>
      </c>
      <c r="B1876" s="179" t="s">
        <v>1167</v>
      </c>
      <c r="C1876" s="181"/>
      <c r="D1876" s="181"/>
      <c r="E1876" s="181"/>
      <c r="F1876" s="178"/>
      <c r="G1876" s="178"/>
      <c r="H1876" s="175"/>
      <c r="I1876" s="199"/>
      <c r="J1876" s="199"/>
      <c r="K1876" s="199"/>
    </row>
    <row r="1877" spans="1:11" ht="18.75">
      <c r="A1877" s="186">
        <v>1</v>
      </c>
      <c r="B1877" s="177" t="s">
        <v>1741</v>
      </c>
      <c r="C1877" s="180">
        <v>0.01</v>
      </c>
      <c r="D1877" s="180"/>
      <c r="E1877" s="181">
        <f>SUM(C1877:D1877)</f>
        <v>0.01</v>
      </c>
      <c r="F1877" s="174">
        <v>0.01</v>
      </c>
      <c r="G1877" s="174">
        <v>0</v>
      </c>
      <c r="H1877" s="175">
        <f>SUM(F1877:G1877)</f>
        <v>0.01</v>
      </c>
      <c r="I1877" s="182">
        <v>0.01</v>
      </c>
      <c r="J1877" s="182"/>
      <c r="K1877" s="199">
        <f>SUM(I1877:J1877)</f>
        <v>0.01</v>
      </c>
    </row>
    <row r="1878" spans="1:11" ht="18.75">
      <c r="A1878" s="186">
        <v>2</v>
      </c>
      <c r="B1878" s="177" t="s">
        <v>1742</v>
      </c>
      <c r="C1878" s="180">
        <v>13400.01</v>
      </c>
      <c r="D1878" s="180"/>
      <c r="E1878" s="181">
        <f>SUM(C1878:D1878)</f>
        <v>13400.01</v>
      </c>
      <c r="F1878" s="174">
        <v>1000.01</v>
      </c>
      <c r="G1878" s="174">
        <v>0</v>
      </c>
      <c r="H1878" s="175">
        <f>SUM(F1878:G1878)</f>
        <v>1000.01</v>
      </c>
      <c r="I1878" s="182">
        <v>0.02</v>
      </c>
      <c r="J1878" s="182"/>
      <c r="K1878" s="199">
        <f>SUM(I1878:J1878)</f>
        <v>0.02</v>
      </c>
    </row>
    <row r="1879" spans="1:11" s="208" customFormat="1" ht="18.75">
      <c r="A1879" s="186">
        <v>3</v>
      </c>
      <c r="B1879" s="177" t="s">
        <v>1743</v>
      </c>
      <c r="C1879" s="180">
        <v>635.01</v>
      </c>
      <c r="D1879" s="180"/>
      <c r="E1879" s="181">
        <f>SUM(C1879:D1879)</f>
        <v>635.01</v>
      </c>
      <c r="F1879" s="174">
        <v>0.02</v>
      </c>
      <c r="G1879" s="174">
        <v>0</v>
      </c>
      <c r="H1879" s="175">
        <f>SUM(F1879:G1879)</f>
        <v>0.02</v>
      </c>
      <c r="I1879" s="182">
        <v>0.02</v>
      </c>
      <c r="J1879" s="199"/>
      <c r="K1879" s="199">
        <f>SUM(I1879:J1879)</f>
        <v>0.02</v>
      </c>
    </row>
    <row r="1880" spans="1:11" ht="18.75">
      <c r="A1880" s="186"/>
      <c r="B1880" s="179" t="s">
        <v>124</v>
      </c>
      <c r="C1880" s="181">
        <f>SUM(C1877:C1879)</f>
        <v>14035.03</v>
      </c>
      <c r="D1880" s="180"/>
      <c r="E1880" s="181">
        <f>SUM(C1880:D1880)</f>
        <v>14035.03</v>
      </c>
      <c r="F1880" s="178">
        <v>1000.04</v>
      </c>
      <c r="G1880" s="178">
        <v>0</v>
      </c>
      <c r="H1880" s="175">
        <f>SUM(F1880:G1880)</f>
        <v>1000.04</v>
      </c>
      <c r="I1880" s="199">
        <f>SUM(I1877:I1879)</f>
        <v>0.05</v>
      </c>
      <c r="J1880" s="182"/>
      <c r="K1880" s="199">
        <f>SUM(I1880:J1880)</f>
        <v>0.05</v>
      </c>
    </row>
    <row r="1881" spans="1:11" s="208" customFormat="1" ht="18.75">
      <c r="A1881" s="198">
        <v>10</v>
      </c>
      <c r="B1881" s="179" t="s">
        <v>1744</v>
      </c>
      <c r="C1881" s="181"/>
      <c r="D1881" s="181"/>
      <c r="E1881" s="181"/>
      <c r="F1881" s="178"/>
      <c r="G1881" s="178"/>
      <c r="H1881" s="175"/>
      <c r="I1881" s="199"/>
      <c r="J1881" s="199"/>
      <c r="K1881" s="199"/>
    </row>
    <row r="1882" spans="1:11" s="208" customFormat="1" ht="18.75">
      <c r="A1882" s="186">
        <v>1</v>
      </c>
      <c r="B1882" s="177" t="s">
        <v>1745</v>
      </c>
      <c r="C1882" s="180">
        <v>0.01</v>
      </c>
      <c r="D1882" s="180">
        <v>0.01</v>
      </c>
      <c r="E1882" s="181">
        <f>SUM(C1882:D1882)</f>
        <v>0.02</v>
      </c>
      <c r="F1882" s="174">
        <v>0.01</v>
      </c>
      <c r="G1882" s="174">
        <v>0.01</v>
      </c>
      <c r="H1882" s="175">
        <f>SUM(F1882:G1882)</f>
        <v>0.02</v>
      </c>
      <c r="I1882" s="182">
        <v>0.01</v>
      </c>
      <c r="J1882" s="182">
        <v>0.01</v>
      </c>
      <c r="K1882" s="199">
        <f>SUM(I1882:J1882)</f>
        <v>0.02</v>
      </c>
    </row>
    <row r="1883" spans="1:11" ht="18.75">
      <c r="A1883" s="186"/>
      <c r="B1883" s="177" t="s">
        <v>177</v>
      </c>
      <c r="C1883" s="181">
        <f>SUM(C1882)</f>
        <v>0.01</v>
      </c>
      <c r="D1883" s="180">
        <v>0.01</v>
      </c>
      <c r="E1883" s="181">
        <f>SUM(C1883:D1883)</f>
        <v>0.02</v>
      </c>
      <c r="F1883" s="178">
        <v>0.01</v>
      </c>
      <c r="G1883" s="178">
        <v>0.01</v>
      </c>
      <c r="H1883" s="175">
        <f>SUM(F1883:G1883)</f>
        <v>0.02</v>
      </c>
      <c r="I1883" s="199">
        <f>SUM(I1882)</f>
        <v>0.01</v>
      </c>
      <c r="J1883" s="199">
        <f>SUM(J1882)</f>
        <v>0.01</v>
      </c>
      <c r="K1883" s="199">
        <f>SUM(I1883:J1883)</f>
        <v>0.02</v>
      </c>
    </row>
    <row r="1884" spans="1:11" s="208" customFormat="1" ht="18.75">
      <c r="A1884" s="198">
        <v>11</v>
      </c>
      <c r="B1884" s="179" t="s">
        <v>1746</v>
      </c>
      <c r="C1884" s="181"/>
      <c r="D1884" s="181"/>
      <c r="E1884" s="181"/>
      <c r="F1884" s="178"/>
      <c r="G1884" s="178"/>
      <c r="H1884" s="175"/>
      <c r="I1884" s="199"/>
      <c r="J1884" s="199"/>
      <c r="K1884" s="199"/>
    </row>
    <row r="1885" spans="1:11" s="208" customFormat="1" ht="18.75">
      <c r="A1885" s="186">
        <v>1</v>
      </c>
      <c r="B1885" s="177" t="s">
        <v>1747</v>
      </c>
      <c r="C1885" s="180">
        <v>1230</v>
      </c>
      <c r="D1885" s="180"/>
      <c r="E1885" s="181">
        <f>SUM(C1885:D1885)</f>
        <v>1230</v>
      </c>
      <c r="F1885" s="174">
        <v>1800.16</v>
      </c>
      <c r="G1885" s="174">
        <v>0</v>
      </c>
      <c r="H1885" s="175">
        <f>SUM(F1885:G1885)</f>
        <v>1800.16</v>
      </c>
      <c r="I1885" s="182">
        <v>500</v>
      </c>
      <c r="J1885" s="199"/>
      <c r="K1885" s="199">
        <f>SUM(I1885:J1885)</f>
        <v>500</v>
      </c>
    </row>
    <row r="1886" spans="1:11" ht="18.75">
      <c r="A1886" s="186"/>
      <c r="B1886" s="179" t="s">
        <v>178</v>
      </c>
      <c r="C1886" s="181">
        <f>SUM(C1885)</f>
        <v>1230</v>
      </c>
      <c r="D1886" s="180"/>
      <c r="E1886" s="181">
        <f>SUM(C1886:D1886)</f>
        <v>1230</v>
      </c>
      <c r="F1886" s="178">
        <v>1800.16</v>
      </c>
      <c r="G1886" s="178">
        <v>0</v>
      </c>
      <c r="H1886" s="175">
        <f>SUM(F1886:G1886)</f>
        <v>1800.16</v>
      </c>
      <c r="I1886" s="182">
        <f>SUM(I1885)</f>
        <v>500</v>
      </c>
      <c r="J1886" s="182"/>
      <c r="K1886" s="199">
        <f>SUM(I1886:J1886)</f>
        <v>500</v>
      </c>
    </row>
    <row r="1887" spans="1:11" ht="18.75">
      <c r="A1887" s="198">
        <v>12</v>
      </c>
      <c r="B1887" s="179" t="s">
        <v>1799</v>
      </c>
      <c r="C1887" s="181"/>
      <c r="D1887" s="180"/>
      <c r="E1887" s="181"/>
      <c r="F1887" s="178"/>
      <c r="G1887" s="178"/>
      <c r="H1887" s="175"/>
      <c r="I1887" s="182"/>
      <c r="J1887" s="182"/>
      <c r="K1887" s="199"/>
    </row>
    <row r="1888" spans="1:11" ht="18.75">
      <c r="A1888" s="186">
        <v>1</v>
      </c>
      <c r="B1888" s="177" t="s">
        <v>1800</v>
      </c>
      <c r="C1888" s="180"/>
      <c r="D1888" s="180"/>
      <c r="E1888" s="180"/>
      <c r="F1888" s="174"/>
      <c r="G1888" s="174"/>
      <c r="H1888" s="176"/>
      <c r="I1888" s="182">
        <v>20000</v>
      </c>
      <c r="J1888" s="182"/>
      <c r="K1888" s="182">
        <f>SUM(I1888:J1888)</f>
        <v>20000</v>
      </c>
    </row>
    <row r="1889" spans="1:11" ht="18.75">
      <c r="A1889" s="186"/>
      <c r="B1889" s="179" t="s">
        <v>1801</v>
      </c>
      <c r="C1889" s="181"/>
      <c r="D1889" s="180"/>
      <c r="E1889" s="181"/>
      <c r="F1889" s="178"/>
      <c r="G1889" s="178"/>
      <c r="H1889" s="175"/>
      <c r="I1889" s="199">
        <f>SUM(I1888)</f>
        <v>20000</v>
      </c>
      <c r="J1889" s="182"/>
      <c r="K1889" s="199">
        <f>SUM(I1889:J1889)</f>
        <v>20000</v>
      </c>
    </row>
    <row r="1890" spans="1:11" s="208" customFormat="1" ht="18.75">
      <c r="A1890" s="198">
        <v>13</v>
      </c>
      <c r="B1890" s="179" t="s">
        <v>537</v>
      </c>
      <c r="C1890" s="181"/>
      <c r="D1890" s="181"/>
      <c r="E1890" s="181"/>
      <c r="F1890" s="178"/>
      <c r="G1890" s="178"/>
      <c r="H1890" s="175"/>
      <c r="I1890" s="199"/>
      <c r="J1890" s="199"/>
      <c r="K1890" s="199"/>
    </row>
    <row r="1891" spans="1:11" ht="18.75">
      <c r="A1891" s="186">
        <v>1</v>
      </c>
      <c r="B1891" s="177" t="s">
        <v>1748</v>
      </c>
      <c r="C1891" s="180">
        <v>2228.91</v>
      </c>
      <c r="D1891" s="180"/>
      <c r="E1891" s="181">
        <f>SUM(C1891:D1891)</f>
        <v>2228.91</v>
      </c>
      <c r="F1891" s="174">
        <v>2132.9</v>
      </c>
      <c r="G1891" s="174">
        <v>0</v>
      </c>
      <c r="H1891" s="175">
        <f>SUM(F1891:G1891)</f>
        <v>2132.9</v>
      </c>
      <c r="I1891" s="182">
        <v>2200.63</v>
      </c>
      <c r="J1891" s="182"/>
      <c r="K1891" s="199">
        <f t="shared" ref="K1891:K1896" si="232">SUM(I1891:J1891)</f>
        <v>2200.63</v>
      </c>
    </row>
    <row r="1892" spans="1:11" ht="18.75">
      <c r="A1892" s="186">
        <v>2</v>
      </c>
      <c r="B1892" s="177" t="s">
        <v>1749</v>
      </c>
      <c r="C1892" s="180">
        <v>441.3</v>
      </c>
      <c r="D1892" s="180"/>
      <c r="E1892" s="181">
        <f>SUM(C1892:D1892)</f>
        <v>441.3</v>
      </c>
      <c r="F1892" s="174">
        <v>220.66</v>
      </c>
      <c r="G1892" s="174">
        <v>0</v>
      </c>
      <c r="H1892" s="175">
        <f>SUM(F1892:G1892)</f>
        <v>220.66</v>
      </c>
      <c r="I1892" s="182">
        <v>400</v>
      </c>
      <c r="J1892" s="182"/>
      <c r="K1892" s="199">
        <f t="shared" si="232"/>
        <v>400</v>
      </c>
    </row>
    <row r="1893" spans="1:11" ht="18.75">
      <c r="A1893" s="186">
        <v>3</v>
      </c>
      <c r="B1893" s="177" t="s">
        <v>1802</v>
      </c>
      <c r="C1893" s="180"/>
      <c r="D1893" s="180"/>
      <c r="E1893" s="181"/>
      <c r="F1893" s="174"/>
      <c r="G1893" s="174"/>
      <c r="H1893" s="175"/>
      <c r="I1893" s="182">
        <v>1500</v>
      </c>
      <c r="J1893" s="182"/>
      <c r="K1893" s="199">
        <f t="shared" si="232"/>
        <v>1500</v>
      </c>
    </row>
    <row r="1894" spans="1:11" ht="18.75">
      <c r="A1894" s="186">
        <v>4</v>
      </c>
      <c r="B1894" s="177" t="s">
        <v>1750</v>
      </c>
      <c r="C1894" s="180">
        <v>21000</v>
      </c>
      <c r="D1894" s="180"/>
      <c r="E1894" s="181">
        <f>SUM(C1894:D1894)</f>
        <v>21000</v>
      </c>
      <c r="F1894" s="174">
        <v>21000</v>
      </c>
      <c r="G1894" s="174">
        <v>0</v>
      </c>
      <c r="H1894" s="175">
        <f>SUM(F1894:G1894)</f>
        <v>21000</v>
      </c>
      <c r="I1894" s="182">
        <v>20000.009999999998</v>
      </c>
      <c r="J1894" s="182"/>
      <c r="K1894" s="199">
        <f t="shared" si="232"/>
        <v>20000.009999999998</v>
      </c>
    </row>
    <row r="1895" spans="1:11" s="208" customFormat="1" ht="18.75">
      <c r="A1895" s="186">
        <v>5</v>
      </c>
      <c r="B1895" s="177" t="s">
        <v>1751</v>
      </c>
      <c r="C1895" s="180">
        <v>100.04</v>
      </c>
      <c r="D1895" s="180"/>
      <c r="E1895" s="181">
        <f>SUM(C1895:D1895)</f>
        <v>100.04</v>
      </c>
      <c r="F1895" s="174">
        <v>25.04</v>
      </c>
      <c r="G1895" s="174">
        <v>0</v>
      </c>
      <c r="H1895" s="175">
        <f>SUM(F1895:G1895)</f>
        <v>25.04</v>
      </c>
      <c r="I1895" s="182">
        <v>625.03</v>
      </c>
      <c r="J1895" s="199"/>
      <c r="K1895" s="199">
        <f t="shared" si="232"/>
        <v>625.03</v>
      </c>
    </row>
    <row r="1896" spans="1:11" ht="18.75">
      <c r="A1896" s="186"/>
      <c r="B1896" s="179" t="s">
        <v>44</v>
      </c>
      <c r="C1896" s="181">
        <f>SUM(C1891:C1895)</f>
        <v>23770.25</v>
      </c>
      <c r="D1896" s="180"/>
      <c r="E1896" s="181">
        <f>SUM(C1896:D1896)</f>
        <v>23770.25</v>
      </c>
      <c r="F1896" s="178">
        <v>23378.6</v>
      </c>
      <c r="G1896" s="178">
        <v>0</v>
      </c>
      <c r="H1896" s="175">
        <f>SUM(F1896:G1896)</f>
        <v>23378.6</v>
      </c>
      <c r="I1896" s="199">
        <f>SUM(I1891:I1895)</f>
        <v>24725.67</v>
      </c>
      <c r="J1896" s="182"/>
      <c r="K1896" s="199">
        <f t="shared" si="232"/>
        <v>24725.67</v>
      </c>
    </row>
    <row r="1897" spans="1:11" s="208" customFormat="1" ht="18.75">
      <c r="A1897" s="198">
        <v>14</v>
      </c>
      <c r="B1897" s="179" t="s">
        <v>1752</v>
      </c>
      <c r="C1897" s="181"/>
      <c r="D1897" s="181"/>
      <c r="E1897" s="181"/>
      <c r="F1897" s="178"/>
      <c r="G1897" s="178"/>
      <c r="H1897" s="175"/>
      <c r="I1897" s="199"/>
      <c r="J1897" s="199"/>
      <c r="K1897" s="199"/>
    </row>
    <row r="1898" spans="1:11" ht="18.75">
      <c r="A1898" s="186">
        <v>1</v>
      </c>
      <c r="B1898" s="177" t="s">
        <v>1753</v>
      </c>
      <c r="C1898" s="180">
        <v>16</v>
      </c>
      <c r="D1898" s="180"/>
      <c r="E1898" s="181">
        <f>SUM(C1898:D1898)</f>
        <v>16</v>
      </c>
      <c r="F1898" s="174">
        <v>16.010000000000002</v>
      </c>
      <c r="G1898" s="174">
        <v>0</v>
      </c>
      <c r="H1898" s="175">
        <f>SUM(F1898:G1898)</f>
        <v>16.010000000000002</v>
      </c>
      <c r="I1898" s="182">
        <v>21</v>
      </c>
      <c r="J1898" s="182"/>
      <c r="K1898" s="199">
        <f>SUM(I1898:J1898)</f>
        <v>21</v>
      </c>
    </row>
    <row r="1899" spans="1:11" ht="18.75">
      <c r="A1899" s="186">
        <v>2</v>
      </c>
      <c r="B1899" s="177" t="s">
        <v>1754</v>
      </c>
      <c r="C1899" s="180">
        <v>2276.4699999999998</v>
      </c>
      <c r="D1899" s="180"/>
      <c r="E1899" s="181">
        <f>SUM(C1899:D1899)</f>
        <v>2276.4699999999998</v>
      </c>
      <c r="F1899" s="174">
        <v>3725</v>
      </c>
      <c r="G1899" s="174">
        <v>0</v>
      </c>
      <c r="H1899" s="175">
        <f>SUM(F1899:G1899)</f>
        <v>3725</v>
      </c>
      <c r="I1899" s="182">
        <v>3459.68</v>
      </c>
      <c r="J1899" s="182"/>
      <c r="K1899" s="199">
        <f>SUM(I1899:J1899)</f>
        <v>3459.68</v>
      </c>
    </row>
    <row r="1900" spans="1:11" s="208" customFormat="1" ht="18.75">
      <c r="A1900" s="198"/>
      <c r="B1900" s="179" t="s">
        <v>179</v>
      </c>
      <c r="C1900" s="181">
        <f>SUM(C1898:C1899)</f>
        <v>2292.4699999999998</v>
      </c>
      <c r="D1900" s="180"/>
      <c r="E1900" s="181">
        <f>SUM(C1900:D1900)</f>
        <v>2292.4699999999998</v>
      </c>
      <c r="F1900" s="178">
        <v>3741.01</v>
      </c>
      <c r="G1900" s="178">
        <v>0</v>
      </c>
      <c r="H1900" s="175">
        <f>SUM(F1900:G1900)</f>
        <v>3741.01</v>
      </c>
      <c r="I1900" s="199">
        <f>SUM(I1898:I1899)</f>
        <v>3480.68</v>
      </c>
      <c r="J1900" s="199"/>
      <c r="K1900" s="199">
        <f>SUM(I1900:J1900)</f>
        <v>3480.68</v>
      </c>
    </row>
    <row r="1901" spans="1:11" s="208" customFormat="1" ht="18.75">
      <c r="A1901" s="198">
        <v>15</v>
      </c>
      <c r="B1901" s="179" t="s">
        <v>1803</v>
      </c>
      <c r="C1901" s="181"/>
      <c r="D1901" s="180"/>
      <c r="E1901" s="181"/>
      <c r="F1901" s="178"/>
      <c r="G1901" s="178"/>
      <c r="H1901" s="175"/>
      <c r="I1901" s="199"/>
      <c r="J1901" s="199"/>
      <c r="K1901" s="199"/>
    </row>
    <row r="1902" spans="1:11" ht="18.75">
      <c r="A1902" s="198">
        <v>1</v>
      </c>
      <c r="B1902" s="177" t="s">
        <v>1805</v>
      </c>
      <c r="C1902" s="180"/>
      <c r="D1902" s="180"/>
      <c r="E1902" s="180"/>
      <c r="F1902" s="174"/>
      <c r="G1902" s="174"/>
      <c r="H1902" s="176"/>
      <c r="I1902" s="182">
        <v>5</v>
      </c>
      <c r="J1902" s="182"/>
      <c r="K1902" s="182">
        <f>SUM(I1902:J1902)</f>
        <v>5</v>
      </c>
    </row>
    <row r="1903" spans="1:11" s="208" customFormat="1" ht="18.75">
      <c r="A1903" s="198"/>
      <c r="B1903" s="179" t="s">
        <v>1804</v>
      </c>
      <c r="C1903" s="181"/>
      <c r="D1903" s="180"/>
      <c r="E1903" s="181"/>
      <c r="F1903" s="178"/>
      <c r="G1903" s="178"/>
      <c r="H1903" s="175"/>
      <c r="I1903" s="199">
        <f>SUM(I1902)</f>
        <v>5</v>
      </c>
      <c r="J1903" s="199"/>
      <c r="K1903" s="199">
        <f>SUM(I1903:J1903)</f>
        <v>5</v>
      </c>
    </row>
    <row r="1904" spans="1:11" s="208" customFormat="1" ht="18.75">
      <c r="A1904" s="198">
        <v>16</v>
      </c>
      <c r="B1904" s="179" t="s">
        <v>1806</v>
      </c>
      <c r="C1904" s="181"/>
      <c r="D1904" s="180"/>
      <c r="E1904" s="181"/>
      <c r="F1904" s="178"/>
      <c r="G1904" s="178"/>
      <c r="H1904" s="175"/>
      <c r="I1904" s="199"/>
      <c r="J1904" s="199"/>
      <c r="K1904" s="199"/>
    </row>
    <row r="1905" spans="1:11" s="208" customFormat="1" ht="18.75">
      <c r="A1905" s="186">
        <v>1</v>
      </c>
      <c r="B1905" s="177" t="s">
        <v>1807</v>
      </c>
      <c r="C1905" s="181"/>
      <c r="D1905" s="180"/>
      <c r="E1905" s="181"/>
      <c r="F1905" s="178"/>
      <c r="G1905" s="178"/>
      <c r="H1905" s="175"/>
      <c r="I1905" s="199">
        <v>24</v>
      </c>
      <c r="J1905" s="199"/>
      <c r="K1905" s="199">
        <f>SUM(I1905:J1905)</f>
        <v>24</v>
      </c>
    </row>
    <row r="1906" spans="1:11" s="208" customFormat="1" ht="18.75">
      <c r="A1906" s="198"/>
      <c r="B1906" s="179" t="s">
        <v>1808</v>
      </c>
      <c r="C1906" s="181"/>
      <c r="D1906" s="180"/>
      <c r="E1906" s="181"/>
      <c r="F1906" s="178"/>
      <c r="G1906" s="178"/>
      <c r="H1906" s="175"/>
      <c r="I1906" s="199">
        <f>SUM(I1905)</f>
        <v>24</v>
      </c>
      <c r="J1906" s="199"/>
      <c r="K1906" s="199">
        <f>SUM(I1906:J1906)</f>
        <v>24</v>
      </c>
    </row>
    <row r="1907" spans="1:11" s="208" customFormat="1" ht="18.75">
      <c r="A1907" s="198">
        <v>17</v>
      </c>
      <c r="B1907" s="179" t="s">
        <v>1755</v>
      </c>
      <c r="C1907" s="181"/>
      <c r="D1907" s="181"/>
      <c r="E1907" s="181"/>
      <c r="F1907" s="178"/>
      <c r="G1907" s="178"/>
      <c r="H1907" s="175"/>
      <c r="I1907" s="199"/>
      <c r="J1907" s="199"/>
      <c r="K1907" s="199"/>
    </row>
    <row r="1908" spans="1:11" ht="18.75">
      <c r="A1908" s="186">
        <v>1</v>
      </c>
      <c r="B1908" s="177" t="s">
        <v>1756</v>
      </c>
      <c r="C1908" s="180">
        <v>1908.49</v>
      </c>
      <c r="D1908" s="180"/>
      <c r="E1908" s="181">
        <f>SUM(C1908:D1908)</f>
        <v>1908.49</v>
      </c>
      <c r="F1908" s="174">
        <v>1157.75</v>
      </c>
      <c r="G1908" s="174">
        <v>0</v>
      </c>
      <c r="H1908" s="175">
        <f>SUM(F1908:G1908)</f>
        <v>1157.75</v>
      </c>
      <c r="I1908" s="182">
        <v>1224</v>
      </c>
      <c r="J1908" s="182"/>
      <c r="K1908" s="199">
        <f>SUM(I1908:J1908)</f>
        <v>1224</v>
      </c>
    </row>
    <row r="1909" spans="1:11" ht="18.75">
      <c r="A1909" s="186"/>
      <c r="B1909" s="179" t="s">
        <v>180</v>
      </c>
      <c r="C1909" s="181">
        <f>SUM(C1908)</f>
        <v>1908.49</v>
      </c>
      <c r="D1909" s="180"/>
      <c r="E1909" s="181">
        <f>SUM(C1909:D1909)</f>
        <v>1908.49</v>
      </c>
      <c r="F1909" s="178">
        <v>1157.75</v>
      </c>
      <c r="G1909" s="178">
        <v>0</v>
      </c>
      <c r="H1909" s="175">
        <f>SUM(F1909:G1909)</f>
        <v>1157.75</v>
      </c>
      <c r="I1909" s="182">
        <f>SUM(I1908)</f>
        <v>1224</v>
      </c>
      <c r="J1909" s="182"/>
      <c r="K1909" s="199">
        <f>SUM(I1909:J1909)</f>
        <v>1224</v>
      </c>
    </row>
    <row r="1910" spans="1:11" ht="18.75">
      <c r="A1910" s="198">
        <v>18</v>
      </c>
      <c r="B1910" s="179" t="s">
        <v>1809</v>
      </c>
      <c r="C1910" s="181"/>
      <c r="D1910" s="180"/>
      <c r="E1910" s="181"/>
      <c r="F1910" s="178"/>
      <c r="G1910" s="178"/>
      <c r="H1910" s="175"/>
      <c r="I1910" s="182"/>
      <c r="J1910" s="182"/>
      <c r="K1910" s="199"/>
    </row>
    <row r="1911" spans="1:11" ht="18.75">
      <c r="A1911" s="186">
        <v>1</v>
      </c>
      <c r="B1911" s="177" t="s">
        <v>1810</v>
      </c>
      <c r="C1911" s="181"/>
      <c r="D1911" s="180"/>
      <c r="E1911" s="181"/>
      <c r="F1911" s="178"/>
      <c r="G1911" s="178"/>
      <c r="H1911" s="175"/>
      <c r="I1911" s="182">
        <v>50</v>
      </c>
      <c r="J1911" s="182"/>
      <c r="K1911" s="199">
        <f>SUM(I1911:J1911)</f>
        <v>50</v>
      </c>
    </row>
    <row r="1912" spans="1:11" ht="18.75">
      <c r="A1912" s="186"/>
      <c r="B1912" s="179" t="s">
        <v>1811</v>
      </c>
      <c r="C1912" s="181"/>
      <c r="D1912" s="180"/>
      <c r="E1912" s="181"/>
      <c r="F1912" s="178"/>
      <c r="G1912" s="178"/>
      <c r="H1912" s="175"/>
      <c r="I1912" s="199">
        <f>SUM(I1911)</f>
        <v>50</v>
      </c>
      <c r="J1912" s="182"/>
      <c r="K1912" s="199">
        <f>SUM(I1912:J1912)</f>
        <v>50</v>
      </c>
    </row>
    <row r="1913" spans="1:11" ht="18.75">
      <c r="A1913" s="186">
        <v>19</v>
      </c>
      <c r="B1913" s="179" t="s">
        <v>1812</v>
      </c>
      <c r="C1913" s="181"/>
      <c r="D1913" s="180"/>
      <c r="E1913" s="181"/>
      <c r="F1913" s="178"/>
      <c r="G1913" s="178"/>
      <c r="H1913" s="175"/>
      <c r="I1913" s="182"/>
      <c r="J1913" s="182"/>
      <c r="K1913" s="199"/>
    </row>
    <row r="1914" spans="1:11" ht="18.75">
      <c r="A1914" s="186">
        <v>1</v>
      </c>
      <c r="B1914" s="177" t="s">
        <v>1813</v>
      </c>
      <c r="C1914" s="181"/>
      <c r="D1914" s="180"/>
      <c r="E1914" s="181"/>
      <c r="F1914" s="178"/>
      <c r="G1914" s="178"/>
      <c r="H1914" s="175"/>
      <c r="I1914" s="182">
        <v>400</v>
      </c>
      <c r="J1914" s="182"/>
      <c r="K1914" s="199">
        <f>SUM(I1914:J1914)</f>
        <v>400</v>
      </c>
    </row>
    <row r="1915" spans="1:11" ht="18.75">
      <c r="A1915" s="186"/>
      <c r="B1915" s="179" t="s">
        <v>1814</v>
      </c>
      <c r="C1915" s="181"/>
      <c r="D1915" s="180"/>
      <c r="E1915" s="181"/>
      <c r="F1915" s="178"/>
      <c r="G1915" s="178"/>
      <c r="H1915" s="175"/>
      <c r="I1915" s="199">
        <f>SUM(I1914)</f>
        <v>400</v>
      </c>
      <c r="J1915" s="182"/>
      <c r="K1915" s="199">
        <f>SUM(I1915:J1915)</f>
        <v>400</v>
      </c>
    </row>
    <row r="1916" spans="1:11" ht="18.75">
      <c r="A1916" s="186">
        <v>20</v>
      </c>
      <c r="B1916" s="179" t="s">
        <v>1815</v>
      </c>
      <c r="C1916" s="181"/>
      <c r="D1916" s="180"/>
      <c r="E1916" s="181"/>
      <c r="F1916" s="178"/>
      <c r="G1916" s="178"/>
      <c r="H1916" s="175"/>
      <c r="I1916" s="182"/>
      <c r="J1916" s="182"/>
      <c r="K1916" s="199"/>
    </row>
    <row r="1917" spans="1:11" ht="18.75">
      <c r="A1917" s="186"/>
      <c r="B1917" s="177" t="s">
        <v>1817</v>
      </c>
      <c r="C1917" s="181"/>
      <c r="D1917" s="180"/>
      <c r="E1917" s="181"/>
      <c r="F1917" s="178"/>
      <c r="G1917" s="178"/>
      <c r="H1917" s="175"/>
      <c r="I1917" s="182">
        <v>15</v>
      </c>
      <c r="J1917" s="182"/>
      <c r="K1917" s="199">
        <f>SUM(I1917:J1917)</f>
        <v>15</v>
      </c>
    </row>
    <row r="1918" spans="1:11" ht="18.75">
      <c r="A1918" s="186"/>
      <c r="B1918" s="179" t="s">
        <v>1816</v>
      </c>
      <c r="C1918" s="181"/>
      <c r="D1918" s="180"/>
      <c r="E1918" s="181"/>
      <c r="F1918" s="178"/>
      <c r="G1918" s="178"/>
      <c r="H1918" s="175"/>
      <c r="I1918" s="199">
        <f>SUM(I1917)</f>
        <v>15</v>
      </c>
      <c r="J1918" s="182"/>
      <c r="K1918" s="199">
        <f>SUM(I1918:J1918)</f>
        <v>15</v>
      </c>
    </row>
    <row r="1919" spans="1:11" s="208" customFormat="1" ht="18.75">
      <c r="A1919" s="198">
        <v>21</v>
      </c>
      <c r="B1919" s="179" t="s">
        <v>1757</v>
      </c>
      <c r="C1919" s="181"/>
      <c r="D1919" s="181"/>
      <c r="E1919" s="181"/>
      <c r="F1919" s="178"/>
      <c r="G1919" s="178"/>
      <c r="H1919" s="175"/>
      <c r="I1919" s="199"/>
      <c r="J1919" s="199"/>
      <c r="K1919" s="199"/>
    </row>
    <row r="1920" spans="1:11" s="208" customFormat="1" ht="18.75">
      <c r="A1920" s="198">
        <v>1</v>
      </c>
      <c r="B1920" s="177" t="s">
        <v>1758</v>
      </c>
      <c r="C1920" s="180"/>
      <c r="D1920" s="180"/>
      <c r="E1920" s="180"/>
      <c r="F1920" s="174">
        <v>0.01</v>
      </c>
      <c r="G1920" s="174">
        <v>0</v>
      </c>
      <c r="H1920" s="175">
        <f t="shared" ref="H1920:H1926" si="233">SUM(F1920:G1920)</f>
        <v>0.01</v>
      </c>
      <c r="I1920" s="199"/>
      <c r="J1920" s="199"/>
      <c r="K1920" s="199"/>
    </row>
    <row r="1921" spans="1:11" ht="18.75">
      <c r="A1921" s="186"/>
      <c r="B1921" s="179" t="s">
        <v>151</v>
      </c>
      <c r="C1921" s="181"/>
      <c r="D1921" s="181"/>
      <c r="E1921" s="181"/>
      <c r="F1921" s="178">
        <v>0.01</v>
      </c>
      <c r="G1921" s="178">
        <v>0</v>
      </c>
      <c r="H1921" s="175">
        <f t="shared" si="233"/>
        <v>0.01</v>
      </c>
      <c r="I1921" s="182"/>
      <c r="J1921" s="182"/>
      <c r="K1921" s="199"/>
    </row>
    <row r="1922" spans="1:11" s="208" customFormat="1" ht="18.75">
      <c r="A1922" s="198">
        <v>22</v>
      </c>
      <c r="B1922" s="179" t="s">
        <v>623</v>
      </c>
      <c r="C1922" s="181"/>
      <c r="D1922" s="181"/>
      <c r="E1922" s="181"/>
      <c r="F1922" s="178"/>
      <c r="G1922" s="178"/>
      <c r="H1922" s="175">
        <f t="shared" si="233"/>
        <v>0</v>
      </c>
      <c r="I1922" s="199"/>
      <c r="J1922" s="199"/>
      <c r="K1922" s="199"/>
    </row>
    <row r="1923" spans="1:11" ht="18.75">
      <c r="A1923" s="186">
        <v>1</v>
      </c>
      <c r="B1923" s="177" t="s">
        <v>1759</v>
      </c>
      <c r="C1923" s="180">
        <v>53448</v>
      </c>
      <c r="D1923" s="180"/>
      <c r="E1923" s="181">
        <f>SUM(C1923:D1923)</f>
        <v>53448</v>
      </c>
      <c r="F1923" s="174">
        <v>72500</v>
      </c>
      <c r="G1923" s="174">
        <v>0</v>
      </c>
      <c r="H1923" s="175">
        <f t="shared" si="233"/>
        <v>72500</v>
      </c>
      <c r="I1923" s="182">
        <v>82200</v>
      </c>
      <c r="J1923" s="182"/>
      <c r="K1923" s="199">
        <f>SUM(I1923:J1923)</f>
        <v>82200</v>
      </c>
    </row>
    <row r="1924" spans="1:11" ht="18.75">
      <c r="A1924" s="186">
        <v>2</v>
      </c>
      <c r="B1924" s="177" t="s">
        <v>1760</v>
      </c>
      <c r="C1924" s="180"/>
      <c r="D1924" s="180"/>
      <c r="E1924" s="180"/>
      <c r="F1924" s="174">
        <v>0.01</v>
      </c>
      <c r="G1924" s="174">
        <v>0</v>
      </c>
      <c r="H1924" s="175">
        <f t="shared" si="233"/>
        <v>0.01</v>
      </c>
      <c r="I1924" s="182">
        <v>0.01</v>
      </c>
      <c r="J1924" s="182"/>
      <c r="K1924" s="199">
        <f>SUM(I1924:J1924)</f>
        <v>0.01</v>
      </c>
    </row>
    <row r="1925" spans="1:11" ht="18.75">
      <c r="A1925" s="186">
        <v>3</v>
      </c>
      <c r="B1925" s="177" t="s">
        <v>1761</v>
      </c>
      <c r="C1925" s="180">
        <v>1500</v>
      </c>
      <c r="D1925" s="180"/>
      <c r="E1925" s="181">
        <f>SUM(C1925:D1925)</f>
        <v>1500</v>
      </c>
      <c r="F1925" s="174">
        <v>2600</v>
      </c>
      <c r="G1925" s="174">
        <v>0</v>
      </c>
      <c r="H1925" s="175">
        <f t="shared" si="233"/>
        <v>2600</v>
      </c>
      <c r="I1925" s="182">
        <v>4800</v>
      </c>
      <c r="J1925" s="182"/>
      <c r="K1925" s="199">
        <f>SUM(I1925:J1925)</f>
        <v>4800</v>
      </c>
    </row>
    <row r="1926" spans="1:11" s="208" customFormat="1" ht="18.75">
      <c r="A1926" s="198"/>
      <c r="B1926" s="179" t="s">
        <v>15</v>
      </c>
      <c r="C1926" s="181">
        <f>SUM(C1923:C1925)</f>
        <v>54948</v>
      </c>
      <c r="D1926" s="180"/>
      <c r="E1926" s="181">
        <f>SUM(C1926:D1926)</f>
        <v>54948</v>
      </c>
      <c r="F1926" s="178">
        <v>75100.009999999995</v>
      </c>
      <c r="G1926" s="178">
        <v>0</v>
      </c>
      <c r="H1926" s="175">
        <f t="shared" si="233"/>
        <v>75100.009999999995</v>
      </c>
      <c r="I1926" s="199">
        <f>SUM(I1923:I1925)</f>
        <v>87000.01</v>
      </c>
      <c r="J1926" s="199"/>
      <c r="K1926" s="199">
        <f>SUM(I1926:J1926)</f>
        <v>87000.01</v>
      </c>
    </row>
    <row r="1927" spans="1:11" s="208" customFormat="1" ht="18.75">
      <c r="A1927" s="198">
        <v>23</v>
      </c>
      <c r="B1927" s="179" t="s">
        <v>1762</v>
      </c>
      <c r="C1927" s="181"/>
      <c r="D1927" s="181"/>
      <c r="E1927" s="181"/>
      <c r="F1927" s="178"/>
      <c r="G1927" s="178"/>
      <c r="H1927" s="175"/>
      <c r="I1927" s="199"/>
      <c r="J1927" s="199"/>
      <c r="K1927" s="199"/>
    </row>
    <row r="1928" spans="1:11" ht="18.75">
      <c r="A1928" s="186">
        <v>1</v>
      </c>
      <c r="B1928" s="177" t="s">
        <v>1763</v>
      </c>
      <c r="C1928" s="180">
        <v>0</v>
      </c>
      <c r="D1928" s="180"/>
      <c r="E1928" s="180">
        <f>SUM(C1928:D1928)</f>
        <v>0</v>
      </c>
      <c r="F1928" s="174">
        <v>16</v>
      </c>
      <c r="G1928" s="174">
        <v>0</v>
      </c>
      <c r="H1928" s="175">
        <f>SUM(F1928:G1928)</f>
        <v>16</v>
      </c>
      <c r="I1928" s="182">
        <v>16</v>
      </c>
      <c r="J1928" s="182"/>
      <c r="K1928" s="199">
        <f>SUM(I1928:J1928)</f>
        <v>16</v>
      </c>
    </row>
    <row r="1929" spans="1:11" ht="18.75">
      <c r="A1929" s="186">
        <v>2</v>
      </c>
      <c r="B1929" s="177" t="s">
        <v>1764</v>
      </c>
      <c r="C1929" s="180"/>
      <c r="D1929" s="180"/>
      <c r="E1929" s="180"/>
      <c r="F1929" s="174">
        <v>100.01</v>
      </c>
      <c r="G1929" s="174">
        <v>0</v>
      </c>
      <c r="H1929" s="175">
        <f>SUM(F1929:G1929)</f>
        <v>100.01</v>
      </c>
      <c r="I1929" s="182">
        <v>100.01</v>
      </c>
      <c r="J1929" s="182"/>
      <c r="K1929" s="199">
        <f>SUM(I1929:J1929)</f>
        <v>100.01</v>
      </c>
    </row>
    <row r="1930" spans="1:11" ht="18.75">
      <c r="A1930" s="186"/>
      <c r="B1930" s="179" t="s">
        <v>181</v>
      </c>
      <c r="C1930" s="181">
        <f>SUM(C1928:C1929)</f>
        <v>0</v>
      </c>
      <c r="D1930" s="181"/>
      <c r="E1930" s="181">
        <f>SUM(C1930:D1930)</f>
        <v>0</v>
      </c>
      <c r="F1930" s="178">
        <v>116.01</v>
      </c>
      <c r="G1930" s="178">
        <v>0</v>
      </c>
      <c r="H1930" s="175">
        <f>SUM(F1930:G1930)</f>
        <v>116.01</v>
      </c>
      <c r="I1930" s="199">
        <f>SUM(I1928:I1929)</f>
        <v>116.01</v>
      </c>
      <c r="J1930" s="182"/>
      <c r="K1930" s="199">
        <f>SUM(I1930:J1930)</f>
        <v>116.01</v>
      </c>
    </row>
    <row r="1931" spans="1:11" s="208" customFormat="1" ht="18.75">
      <c r="A1931" s="198">
        <v>24</v>
      </c>
      <c r="B1931" s="179" t="s">
        <v>1373</v>
      </c>
      <c r="C1931" s="181"/>
      <c r="D1931" s="181"/>
      <c r="E1931" s="181"/>
      <c r="F1931" s="178"/>
      <c r="G1931" s="178"/>
      <c r="H1931" s="175"/>
      <c r="I1931" s="199"/>
      <c r="J1931" s="199"/>
      <c r="K1931" s="199"/>
    </row>
    <row r="1932" spans="1:11" s="208" customFormat="1" ht="18.75">
      <c r="A1932" s="198">
        <v>1</v>
      </c>
      <c r="B1932" s="177" t="s">
        <v>1765</v>
      </c>
      <c r="C1932" s="180">
        <v>0</v>
      </c>
      <c r="D1932" s="180"/>
      <c r="E1932" s="180">
        <f>SUM(C1932:D1932)</f>
        <v>0</v>
      </c>
      <c r="F1932" s="174">
        <v>60</v>
      </c>
      <c r="G1932" s="174">
        <v>0</v>
      </c>
      <c r="H1932" s="175">
        <f t="shared" ref="H1932:H1945" si="234">SUM(F1932:G1932)</f>
        <v>60</v>
      </c>
      <c r="I1932" s="182">
        <v>43.6</v>
      </c>
      <c r="J1932" s="199"/>
      <c r="K1932" s="199">
        <f>SUM(I1932:J1932)</f>
        <v>43.6</v>
      </c>
    </row>
    <row r="1933" spans="1:11" s="208" customFormat="1" ht="18.75">
      <c r="A1933" s="198"/>
      <c r="B1933" s="179" t="s">
        <v>182</v>
      </c>
      <c r="C1933" s="181">
        <f>SUM(C1932)</f>
        <v>0</v>
      </c>
      <c r="D1933" s="181"/>
      <c r="E1933" s="181">
        <f>SUM(C1933:D1933)</f>
        <v>0</v>
      </c>
      <c r="F1933" s="178">
        <v>60</v>
      </c>
      <c r="G1933" s="178">
        <v>0</v>
      </c>
      <c r="H1933" s="175">
        <f t="shared" si="234"/>
        <v>60</v>
      </c>
      <c r="I1933" s="199">
        <f>SUM(I1932)</f>
        <v>43.6</v>
      </c>
      <c r="J1933" s="199"/>
      <c r="K1933" s="199">
        <f>SUM(I1933:J1933)</f>
        <v>43.6</v>
      </c>
    </row>
    <row r="1934" spans="1:11" s="208" customFormat="1" ht="18.75">
      <c r="A1934" s="198">
        <v>25</v>
      </c>
      <c r="B1934" s="179" t="s">
        <v>301</v>
      </c>
      <c r="C1934" s="181"/>
      <c r="D1934" s="181"/>
      <c r="E1934" s="181"/>
      <c r="F1934" s="178"/>
      <c r="G1934" s="178"/>
      <c r="H1934" s="175">
        <f t="shared" si="234"/>
        <v>0</v>
      </c>
      <c r="I1934" s="199"/>
      <c r="J1934" s="199"/>
      <c r="K1934" s="199"/>
    </row>
    <row r="1935" spans="1:11" ht="18.75">
      <c r="A1935" s="186">
        <v>1</v>
      </c>
      <c r="B1935" s="177" t="s">
        <v>1766</v>
      </c>
      <c r="C1935" s="180"/>
      <c r="D1935" s="180">
        <v>92950</v>
      </c>
      <c r="E1935" s="181">
        <f>SUM(C1935:D1935)</f>
        <v>92950</v>
      </c>
      <c r="F1935" s="174">
        <v>0</v>
      </c>
      <c r="G1935" s="174">
        <v>0.12</v>
      </c>
      <c r="H1935" s="175">
        <f t="shared" si="234"/>
        <v>0.12</v>
      </c>
      <c r="I1935" s="182">
        <v>0</v>
      </c>
      <c r="J1935" s="182">
        <v>159030.12</v>
      </c>
      <c r="K1935" s="199">
        <f t="shared" ref="K1935:K1942" si="235">SUM(I1935:J1935)</f>
        <v>159030.12</v>
      </c>
    </row>
    <row r="1936" spans="1:11" s="208" customFormat="1" ht="18.75">
      <c r="A1936" s="186">
        <v>2</v>
      </c>
      <c r="B1936" s="177" t="s">
        <v>1767</v>
      </c>
      <c r="C1936" s="181"/>
      <c r="D1936" s="181"/>
      <c r="E1936" s="181"/>
      <c r="F1936" s="174">
        <v>0</v>
      </c>
      <c r="G1936" s="174">
        <v>154030.54</v>
      </c>
      <c r="H1936" s="175">
        <f t="shared" si="234"/>
        <v>154030.54</v>
      </c>
      <c r="I1936" s="182">
        <v>262551.3</v>
      </c>
      <c r="J1936" s="199"/>
      <c r="K1936" s="199">
        <f t="shared" si="235"/>
        <v>262551.3</v>
      </c>
    </row>
    <row r="1937" spans="1:11" ht="18.75">
      <c r="A1937" s="186">
        <v>3</v>
      </c>
      <c r="B1937" s="177" t="s">
        <v>1768</v>
      </c>
      <c r="C1937" s="180">
        <v>208400</v>
      </c>
      <c r="D1937" s="180"/>
      <c r="E1937" s="181">
        <f>SUM(C1937:D1937)</f>
        <v>208400</v>
      </c>
      <c r="F1937" s="174">
        <v>229240</v>
      </c>
      <c r="G1937" s="174">
        <v>0</v>
      </c>
      <c r="H1937" s="175">
        <f t="shared" si="234"/>
        <v>229240</v>
      </c>
      <c r="I1937" s="182"/>
      <c r="J1937" s="182">
        <v>165</v>
      </c>
      <c r="K1937" s="199">
        <f t="shared" si="235"/>
        <v>165</v>
      </c>
    </row>
    <row r="1938" spans="1:11" ht="18.75">
      <c r="A1938" s="186">
        <v>4</v>
      </c>
      <c r="B1938" s="177" t="s">
        <v>1769</v>
      </c>
      <c r="C1938" s="180"/>
      <c r="D1938" s="180">
        <v>165</v>
      </c>
      <c r="E1938" s="181">
        <f>SUM(C1938:D1938)</f>
        <v>165</v>
      </c>
      <c r="F1938" s="174">
        <v>0</v>
      </c>
      <c r="G1938" s="174">
        <v>165</v>
      </c>
      <c r="H1938" s="175">
        <f t="shared" si="234"/>
        <v>165</v>
      </c>
      <c r="I1938" s="182">
        <v>0.03</v>
      </c>
      <c r="J1938" s="182"/>
      <c r="K1938" s="199">
        <f t="shared" si="235"/>
        <v>0.03</v>
      </c>
    </row>
    <row r="1939" spans="1:11" s="208" customFormat="1" ht="18.75">
      <c r="A1939" s="186">
        <v>5</v>
      </c>
      <c r="B1939" s="177" t="s">
        <v>1770</v>
      </c>
      <c r="C1939" s="180">
        <v>3000.03</v>
      </c>
      <c r="D1939" s="180"/>
      <c r="E1939" s="181">
        <f>SUM(C1939:D1939)</f>
        <v>3000.03</v>
      </c>
      <c r="F1939" s="174">
        <v>5000.03</v>
      </c>
      <c r="G1939" s="174">
        <v>0</v>
      </c>
      <c r="H1939" s="175">
        <f t="shared" si="234"/>
        <v>5000.03</v>
      </c>
      <c r="I1939" s="182">
        <v>400</v>
      </c>
      <c r="J1939" s="199"/>
      <c r="K1939" s="199">
        <f t="shared" si="235"/>
        <v>400</v>
      </c>
    </row>
    <row r="1940" spans="1:11" ht="18.75">
      <c r="A1940" s="186">
        <v>6</v>
      </c>
      <c r="B1940" s="177" t="s">
        <v>1771</v>
      </c>
      <c r="C1940" s="180">
        <v>56910.05</v>
      </c>
      <c r="D1940" s="180"/>
      <c r="E1940" s="181">
        <f>SUM(C1940:D1940)</f>
        <v>56910.05</v>
      </c>
      <c r="F1940" s="174">
        <v>65312.05</v>
      </c>
      <c r="G1940" s="174">
        <v>0</v>
      </c>
      <c r="H1940" s="175">
        <f t="shared" si="234"/>
        <v>65312.05</v>
      </c>
      <c r="I1940" s="182">
        <v>0.03</v>
      </c>
      <c r="J1940" s="182"/>
      <c r="K1940" s="199">
        <f t="shared" si="235"/>
        <v>0.03</v>
      </c>
    </row>
    <row r="1941" spans="1:11" ht="18.75">
      <c r="A1941" s="186">
        <v>7</v>
      </c>
      <c r="B1941" s="177" t="s">
        <v>1772</v>
      </c>
      <c r="C1941" s="180"/>
      <c r="D1941" s="180"/>
      <c r="E1941" s="180"/>
      <c r="F1941" s="174">
        <v>10000</v>
      </c>
      <c r="G1941" s="174">
        <v>0</v>
      </c>
      <c r="H1941" s="175">
        <f t="shared" si="234"/>
        <v>10000</v>
      </c>
      <c r="I1941" s="182">
        <v>72988.039999999994</v>
      </c>
      <c r="J1941" s="182"/>
      <c r="K1941" s="199">
        <f t="shared" si="235"/>
        <v>72988.039999999994</v>
      </c>
    </row>
    <row r="1942" spans="1:11" s="208" customFormat="1" ht="18.75">
      <c r="A1942" s="186">
        <v>8</v>
      </c>
      <c r="B1942" s="177" t="s">
        <v>1773</v>
      </c>
      <c r="C1942" s="181"/>
      <c r="D1942" s="181"/>
      <c r="E1942" s="181"/>
      <c r="F1942" s="174">
        <v>0.01</v>
      </c>
      <c r="G1942" s="174">
        <v>0</v>
      </c>
      <c r="H1942" s="175">
        <f t="shared" si="234"/>
        <v>0.01</v>
      </c>
      <c r="I1942" s="182">
        <v>10000</v>
      </c>
      <c r="J1942" s="199"/>
      <c r="K1942" s="199">
        <f t="shared" si="235"/>
        <v>10000</v>
      </c>
    </row>
    <row r="1943" spans="1:11" ht="18.75">
      <c r="A1943" s="186">
        <v>9</v>
      </c>
      <c r="B1943" s="177" t="s">
        <v>1774</v>
      </c>
      <c r="C1943" s="180">
        <v>0.01</v>
      </c>
      <c r="D1943" s="180"/>
      <c r="E1943" s="181">
        <f>SUM(C1943:D1943)</f>
        <v>0.01</v>
      </c>
      <c r="F1943" s="174">
        <v>0.01</v>
      </c>
      <c r="G1943" s="174">
        <v>0</v>
      </c>
      <c r="H1943" s="175">
        <f t="shared" si="234"/>
        <v>0.01</v>
      </c>
      <c r="I1943" s="182"/>
      <c r="J1943" s="182"/>
      <c r="K1943" s="199"/>
    </row>
    <row r="1944" spans="1:11" ht="18.75">
      <c r="A1944" s="186">
        <v>10</v>
      </c>
      <c r="B1944" s="177" t="s">
        <v>1818</v>
      </c>
      <c r="C1944" s="180">
        <v>0.01</v>
      </c>
      <c r="D1944" s="180"/>
      <c r="E1944" s="181">
        <f>SUM(C1944:D1944)</f>
        <v>0.01</v>
      </c>
      <c r="F1944" s="174">
        <v>0.06</v>
      </c>
      <c r="G1944" s="174">
        <v>0</v>
      </c>
      <c r="H1944" s="175">
        <f t="shared" si="234"/>
        <v>0.06</v>
      </c>
      <c r="I1944" s="182">
        <v>600</v>
      </c>
      <c r="J1944" s="182"/>
      <c r="K1944" s="199">
        <f>SUM(I1944:J1944)</f>
        <v>600</v>
      </c>
    </row>
    <row r="1945" spans="1:11" ht="18.75">
      <c r="A1945" s="186"/>
      <c r="B1945" s="179" t="s">
        <v>16</v>
      </c>
      <c r="C1945" s="181">
        <f>SUM(C1935:C1944)</f>
        <v>268310.10000000003</v>
      </c>
      <c r="D1945" s="181">
        <f>SUM(D1935:D1944)</f>
        <v>93115</v>
      </c>
      <c r="E1945" s="181">
        <f>SUM(C1945:D1945)</f>
        <v>361425.10000000003</v>
      </c>
      <c r="F1945" s="178">
        <v>309552.15999999997</v>
      </c>
      <c r="G1945" s="178">
        <v>154195.66</v>
      </c>
      <c r="H1945" s="175">
        <f t="shared" si="234"/>
        <v>463747.81999999995</v>
      </c>
      <c r="I1945" s="199">
        <f>SUM(I1935:I1944)</f>
        <v>346539.4</v>
      </c>
      <c r="J1945" s="199">
        <f>SUM(J1935:J1944)</f>
        <v>159195.12</v>
      </c>
      <c r="K1945" s="199">
        <f>SUM(I1945:J1945)</f>
        <v>505734.52</v>
      </c>
    </row>
    <row r="1946" spans="1:11" s="208" customFormat="1" ht="18.75">
      <c r="A1946" s="198">
        <v>26</v>
      </c>
      <c r="B1946" s="179" t="s">
        <v>304</v>
      </c>
      <c r="C1946" s="181"/>
      <c r="D1946" s="181"/>
      <c r="E1946" s="181"/>
      <c r="F1946" s="178"/>
      <c r="G1946" s="178"/>
      <c r="H1946" s="175"/>
      <c r="I1946" s="199"/>
      <c r="J1946" s="199"/>
      <c r="K1946" s="199"/>
    </row>
    <row r="1947" spans="1:11" s="208" customFormat="1" ht="18.75">
      <c r="A1947" s="186">
        <v>1</v>
      </c>
      <c r="B1947" s="177" t="s">
        <v>1775</v>
      </c>
      <c r="C1947" s="180">
        <v>13437</v>
      </c>
      <c r="D1947" s="180">
        <v>26875</v>
      </c>
      <c r="E1947" s="180">
        <f>SUM(C1947:D1947)</f>
        <v>40312</v>
      </c>
      <c r="F1947" s="174">
        <v>21755.23</v>
      </c>
      <c r="G1947" s="174">
        <v>0.03</v>
      </c>
      <c r="H1947" s="175">
        <f>SUM(F1947:G1947)</f>
        <v>21755.26</v>
      </c>
      <c r="I1947" s="182">
        <v>3660</v>
      </c>
      <c r="J1947" s="182">
        <v>6100</v>
      </c>
      <c r="K1947" s="199">
        <f>SUM(I1947:J1947)</f>
        <v>9760</v>
      </c>
    </row>
    <row r="1948" spans="1:11" ht="18.75">
      <c r="A1948" s="186">
        <v>2</v>
      </c>
      <c r="B1948" s="177" t="s">
        <v>1776</v>
      </c>
      <c r="C1948" s="180">
        <v>0.03</v>
      </c>
      <c r="D1948" s="180">
        <v>0.03</v>
      </c>
      <c r="E1948" s="180"/>
      <c r="F1948" s="174">
        <v>0</v>
      </c>
      <c r="G1948" s="174">
        <v>0.03</v>
      </c>
      <c r="H1948" s="175">
        <f>SUM(F1948:G1948)</f>
        <v>0.03</v>
      </c>
      <c r="I1948" s="182">
        <v>10000</v>
      </c>
      <c r="J1948" s="182"/>
      <c r="K1948" s="199">
        <f>SUM(I1948:J1948)</f>
        <v>10000</v>
      </c>
    </row>
    <row r="1949" spans="1:11" ht="18.75">
      <c r="A1949" s="186">
        <v>3</v>
      </c>
      <c r="B1949" s="206" t="s">
        <v>1798</v>
      </c>
      <c r="C1949" s="180">
        <v>4500</v>
      </c>
      <c r="D1949" s="180"/>
      <c r="E1949" s="180"/>
      <c r="F1949" s="174">
        <v>4500</v>
      </c>
      <c r="G1949" s="174">
        <v>0</v>
      </c>
      <c r="H1949" s="175">
        <f>SUM(F1949:G1949)</f>
        <v>4500</v>
      </c>
      <c r="I1949" s="182">
        <v>500</v>
      </c>
      <c r="J1949" s="182"/>
      <c r="K1949" s="199">
        <f>SUM(I1949:J1949)</f>
        <v>500</v>
      </c>
    </row>
    <row r="1950" spans="1:11" ht="18.75">
      <c r="A1950" s="186">
        <v>4</v>
      </c>
      <c r="B1950" s="177" t="s">
        <v>1777</v>
      </c>
      <c r="C1950" s="180">
        <v>0.08</v>
      </c>
      <c r="D1950" s="180">
        <v>40000.160000000003</v>
      </c>
      <c r="E1950" s="180"/>
      <c r="F1950" s="174">
        <v>54000.06</v>
      </c>
      <c r="G1950" s="174">
        <v>39200.160000000003</v>
      </c>
      <c r="H1950" s="175">
        <f>SUM(F1950:G1950)</f>
        <v>93200.22</v>
      </c>
      <c r="I1950" s="182">
        <v>18000.07</v>
      </c>
      <c r="J1950" s="182">
        <v>29400.17</v>
      </c>
      <c r="K1950" s="199">
        <f>SUM(I1950:J1950)</f>
        <v>47400.24</v>
      </c>
    </row>
    <row r="1951" spans="1:11" s="208" customFormat="1" ht="18.75">
      <c r="A1951" s="198"/>
      <c r="B1951" s="179" t="s">
        <v>183</v>
      </c>
      <c r="C1951" s="181">
        <f t="shared" ref="C1951:H1951" si="236">SUM(C1947:C1950)</f>
        <v>17937.11</v>
      </c>
      <c r="D1951" s="181">
        <f t="shared" si="236"/>
        <v>66875.19</v>
      </c>
      <c r="E1951" s="181">
        <f t="shared" si="236"/>
        <v>40312</v>
      </c>
      <c r="F1951" s="181">
        <f t="shared" si="236"/>
        <v>80255.289999999994</v>
      </c>
      <c r="G1951" s="181">
        <f t="shared" si="236"/>
        <v>39200.22</v>
      </c>
      <c r="H1951" s="207">
        <f t="shared" si="236"/>
        <v>119455.51</v>
      </c>
      <c r="I1951" s="199">
        <f>SUM(I1947:I1950)</f>
        <v>32160.07</v>
      </c>
      <c r="J1951" s="199">
        <f>SUM(J1947:J1950)</f>
        <v>35500.17</v>
      </c>
      <c r="K1951" s="199">
        <f>SUM(I1951:J1951)</f>
        <v>67660.239999999991</v>
      </c>
    </row>
    <row r="1952" spans="1:11" s="244" customFormat="1" ht="18.75">
      <c r="A1952" s="186"/>
      <c r="B1952" s="179" t="s">
        <v>184</v>
      </c>
      <c r="C1952" s="207">
        <f t="shared" ref="C1952:H1952" si="237">C1951+C1945+C1933+C1930+C1926+C1921+C1909+C1900+C1896+C1886+C1883+C1880+C1875+C1870+C1864+C1858+C1855+C1851+C1847+C1918+C1915+C1912+C1906+C1903+C1889+C1861</f>
        <v>387468.00000000006</v>
      </c>
      <c r="D1952" s="207">
        <f t="shared" si="237"/>
        <v>159990.20000000001</v>
      </c>
      <c r="E1952" s="207">
        <f t="shared" si="237"/>
        <v>502957.90000000008</v>
      </c>
      <c r="F1952" s="207">
        <f t="shared" si="237"/>
        <v>507493.41000000003</v>
      </c>
      <c r="G1952" s="207">
        <f t="shared" si="237"/>
        <v>193395.89</v>
      </c>
      <c r="H1952" s="207">
        <f t="shared" si="237"/>
        <v>700889.3</v>
      </c>
      <c r="I1952" s="207">
        <f>I1951+I1945+I1933+I1930+I1926+I1921+I1909+I1900+I1896+I1886+I1883+I1880+I1875+I1870+I1864+I1858+I1855+I1851+I1847+I1918+I1915+I1912+I1906+I1903+I1889+I1861</f>
        <v>524314.37000000011</v>
      </c>
      <c r="J1952" s="207">
        <f t="shared" ref="J1952:K1952" si="238">J1951+J1945+J1933+J1930+J1926+J1921+J1909+J1900+J1896+J1886+J1883+J1880+J1875+J1870+J1864+J1858+J1855+J1851+J1847+J1918+J1915+J1912+J1906+J1903+J1889+J1861</f>
        <v>194695.3</v>
      </c>
      <c r="K1952" s="207">
        <f t="shared" si="238"/>
        <v>719009.67000000027</v>
      </c>
    </row>
    <row r="1953" spans="1:11" ht="18.75">
      <c r="A1953" s="186"/>
      <c r="B1953" s="177"/>
      <c r="C1953" s="180"/>
      <c r="D1953" s="180"/>
      <c r="E1953" s="180"/>
      <c r="F1953" s="180"/>
      <c r="G1953" s="180"/>
      <c r="H1953" s="207"/>
      <c r="I1953" s="182"/>
      <c r="J1953" s="182"/>
      <c r="K1953" s="199"/>
    </row>
    <row r="1954" spans="1:11" s="244" customFormat="1" ht="18.75">
      <c r="A1954" s="198">
        <v>12</v>
      </c>
      <c r="B1954" s="179" t="s">
        <v>1778</v>
      </c>
      <c r="C1954" s="180"/>
      <c r="D1954" s="180"/>
      <c r="E1954" s="180"/>
      <c r="F1954" s="180"/>
      <c r="G1954" s="180"/>
      <c r="H1954" s="207"/>
      <c r="I1954" s="182"/>
      <c r="J1954" s="182"/>
      <c r="K1954" s="199"/>
    </row>
    <row r="1955" spans="1:11" s="208" customFormat="1" ht="18.75">
      <c r="A1955" s="198">
        <v>1</v>
      </c>
      <c r="B1955" s="179" t="s">
        <v>1779</v>
      </c>
      <c r="C1955" s="181"/>
      <c r="D1955" s="181"/>
      <c r="E1955" s="181"/>
      <c r="F1955" s="178"/>
      <c r="G1955" s="178"/>
      <c r="H1955" s="175"/>
      <c r="I1955" s="199"/>
      <c r="J1955" s="199"/>
      <c r="K1955" s="199"/>
    </row>
    <row r="1956" spans="1:11" ht="18.75">
      <c r="A1956" s="186">
        <v>1</v>
      </c>
      <c r="B1956" s="177" t="s">
        <v>1780</v>
      </c>
      <c r="C1956" s="203">
        <v>2550</v>
      </c>
      <c r="D1956" s="203"/>
      <c r="E1956" s="204">
        <f>SUM(C1956:D1956)</f>
        <v>2550</v>
      </c>
      <c r="F1956" s="174">
        <v>2825</v>
      </c>
      <c r="G1956" s="174">
        <v>0</v>
      </c>
      <c r="H1956" s="175">
        <f>SUM(F1956:G1956)</f>
        <v>2825</v>
      </c>
      <c r="I1956" s="182">
        <v>700</v>
      </c>
      <c r="J1956" s="182"/>
      <c r="K1956" s="199">
        <f>SUM(I1956:J1956)</f>
        <v>700</v>
      </c>
    </row>
    <row r="1957" spans="1:11" ht="18.75">
      <c r="A1957" s="186"/>
      <c r="B1957" s="179" t="s">
        <v>21</v>
      </c>
      <c r="C1957" s="204">
        <f>SUM(C1956)</f>
        <v>2550</v>
      </c>
      <c r="D1957" s="203"/>
      <c r="E1957" s="204">
        <f>SUM(C1957:D1957)</f>
        <v>2550</v>
      </c>
      <c r="F1957" s="178">
        <v>2825</v>
      </c>
      <c r="G1957" s="178">
        <v>0</v>
      </c>
      <c r="H1957" s="175">
        <f>SUM(F1957:G1957)</f>
        <v>2825</v>
      </c>
      <c r="I1957" s="182">
        <f>SUM(I1956)</f>
        <v>700</v>
      </c>
      <c r="J1957" s="182"/>
      <c r="K1957" s="199">
        <f>SUM(I1957:J1957)</f>
        <v>700</v>
      </c>
    </row>
    <row r="1958" spans="1:11" s="208" customFormat="1" ht="18.75">
      <c r="A1958" s="198">
        <v>2</v>
      </c>
      <c r="B1958" s="179" t="s">
        <v>847</v>
      </c>
      <c r="C1958" s="181"/>
      <c r="D1958" s="181"/>
      <c r="E1958" s="181"/>
      <c r="F1958" s="178"/>
      <c r="G1958" s="178"/>
      <c r="H1958" s="175"/>
      <c r="I1958" s="199"/>
      <c r="J1958" s="199"/>
      <c r="K1958" s="199"/>
    </row>
    <row r="1959" spans="1:11" ht="18.75">
      <c r="A1959" s="186">
        <v>1</v>
      </c>
      <c r="B1959" s="177" t="s">
        <v>1781</v>
      </c>
      <c r="C1959" s="203">
        <v>5000</v>
      </c>
      <c r="D1959" s="203"/>
      <c r="E1959" s="204">
        <f>SUM(C1959:D1959)</f>
        <v>5000</v>
      </c>
      <c r="F1959" s="174">
        <v>5000</v>
      </c>
      <c r="G1959" s="174">
        <v>0</v>
      </c>
      <c r="H1959" s="175">
        <f>SUM(F1959:G1959)</f>
        <v>5000</v>
      </c>
      <c r="I1959" s="182">
        <v>6000</v>
      </c>
      <c r="J1959" s="182"/>
      <c r="K1959" s="199">
        <f>SUM(I1959:J1959)</f>
        <v>6000</v>
      </c>
    </row>
    <row r="1960" spans="1:11" ht="18.75">
      <c r="A1960" s="186"/>
      <c r="B1960" s="179" t="s">
        <v>185</v>
      </c>
      <c r="C1960" s="204">
        <f>SUM(C1959)</f>
        <v>5000</v>
      </c>
      <c r="D1960" s="203"/>
      <c r="E1960" s="204">
        <f>SUM(C1960:D1960)</f>
        <v>5000</v>
      </c>
      <c r="F1960" s="178">
        <v>5000</v>
      </c>
      <c r="G1960" s="178">
        <v>0</v>
      </c>
      <c r="H1960" s="175">
        <f>SUM(F1960:G1960)</f>
        <v>5000</v>
      </c>
      <c r="I1960" s="182">
        <f>SUM(I1959)</f>
        <v>6000</v>
      </c>
      <c r="J1960" s="182"/>
      <c r="K1960" s="199">
        <f>SUM(I1960:J1960)</f>
        <v>6000</v>
      </c>
    </row>
    <row r="1961" spans="1:11" s="208" customFormat="1" ht="18.75">
      <c r="A1961" s="198">
        <v>3</v>
      </c>
      <c r="B1961" s="179" t="s">
        <v>1782</v>
      </c>
      <c r="C1961" s="181"/>
      <c r="D1961" s="181"/>
      <c r="E1961" s="181"/>
      <c r="F1961" s="178"/>
      <c r="G1961" s="178"/>
      <c r="H1961" s="175"/>
      <c r="I1961" s="199"/>
      <c r="J1961" s="199"/>
      <c r="K1961" s="199"/>
    </row>
    <row r="1962" spans="1:11" s="208" customFormat="1" ht="18.75">
      <c r="A1962" s="186">
        <v>1</v>
      </c>
      <c r="B1962" s="177" t="s">
        <v>1819</v>
      </c>
      <c r="C1962" s="181"/>
      <c r="D1962" s="181"/>
      <c r="E1962" s="181"/>
      <c r="F1962" s="178"/>
      <c r="G1962" s="178"/>
      <c r="H1962" s="175"/>
      <c r="I1962" s="182">
        <v>0.04</v>
      </c>
      <c r="J1962" s="199"/>
      <c r="K1962" s="199">
        <f>SUM(I1962:J1962)</f>
        <v>0.04</v>
      </c>
    </row>
    <row r="1963" spans="1:11" ht="18.75">
      <c r="A1963" s="186">
        <v>2</v>
      </c>
      <c r="B1963" s="177" t="s">
        <v>1783</v>
      </c>
      <c r="C1963" s="203">
        <v>128</v>
      </c>
      <c r="D1963" s="203"/>
      <c r="E1963" s="204">
        <f>SUM(C1963:D1963)</f>
        <v>128</v>
      </c>
      <c r="F1963" s="174">
        <v>337.02</v>
      </c>
      <c r="G1963" s="174">
        <v>0</v>
      </c>
      <c r="H1963" s="175">
        <f>SUM(F1963:G1963)</f>
        <v>337.02</v>
      </c>
      <c r="I1963" s="182">
        <v>196.27</v>
      </c>
      <c r="J1963" s="182"/>
      <c r="K1963" s="199">
        <f>SUM(I1963:J1963)</f>
        <v>196.27</v>
      </c>
    </row>
    <row r="1964" spans="1:11" ht="18.75">
      <c r="A1964" s="186"/>
      <c r="B1964" s="179" t="s">
        <v>186</v>
      </c>
      <c r="C1964" s="204">
        <f>SUM(C1963)</f>
        <v>128</v>
      </c>
      <c r="D1964" s="203"/>
      <c r="E1964" s="204">
        <f>SUM(C1964:D1964)</f>
        <v>128</v>
      </c>
      <c r="F1964" s="178">
        <v>337.02</v>
      </c>
      <c r="G1964" s="178">
        <v>0</v>
      </c>
      <c r="H1964" s="175">
        <f>SUM(F1964:G1964)</f>
        <v>337.02</v>
      </c>
      <c r="I1964" s="199">
        <f>SUM(I1962:I1963)</f>
        <v>196.31</v>
      </c>
      <c r="J1964" s="182"/>
      <c r="K1964" s="199">
        <f>SUM(I1964:J1964)</f>
        <v>196.31</v>
      </c>
    </row>
    <row r="1965" spans="1:11" s="208" customFormat="1" ht="18.75">
      <c r="A1965" s="198">
        <v>4</v>
      </c>
      <c r="B1965" s="179" t="s">
        <v>1784</v>
      </c>
      <c r="C1965" s="181"/>
      <c r="D1965" s="181"/>
      <c r="E1965" s="181"/>
      <c r="F1965" s="178"/>
      <c r="G1965" s="178"/>
      <c r="H1965" s="175"/>
      <c r="I1965" s="199"/>
      <c r="J1965" s="199"/>
      <c r="K1965" s="199"/>
    </row>
    <row r="1966" spans="1:11" ht="18.75">
      <c r="A1966" s="186">
        <v>1</v>
      </c>
      <c r="B1966" s="177" t="s">
        <v>1785</v>
      </c>
      <c r="C1966" s="203">
        <v>40</v>
      </c>
      <c r="D1966" s="203"/>
      <c r="E1966" s="204">
        <f>SUM(C1966:D1966)</f>
        <v>40</v>
      </c>
      <c r="F1966" s="174">
        <v>32.090000000000003</v>
      </c>
      <c r="G1966" s="174">
        <v>0</v>
      </c>
      <c r="H1966" s="175">
        <f>SUM(F1966:G1966)</f>
        <v>32.090000000000003</v>
      </c>
      <c r="I1966" s="182">
        <v>92.17</v>
      </c>
      <c r="J1966" s="182"/>
      <c r="K1966" s="199">
        <f>SUM(I1966:J1966)</f>
        <v>92.17</v>
      </c>
    </row>
    <row r="1967" spans="1:11" s="208" customFormat="1" ht="18.75">
      <c r="A1967" s="198"/>
      <c r="B1967" s="179" t="s">
        <v>187</v>
      </c>
      <c r="C1967" s="204">
        <f>SUM(C1966)</f>
        <v>40</v>
      </c>
      <c r="D1967" s="203"/>
      <c r="E1967" s="204">
        <f>SUM(C1967:D1967)</f>
        <v>40</v>
      </c>
      <c r="F1967" s="178">
        <v>32.090000000000003</v>
      </c>
      <c r="G1967" s="178">
        <v>0</v>
      </c>
      <c r="H1967" s="175">
        <f>SUM(F1967:G1967)</f>
        <v>32.090000000000003</v>
      </c>
      <c r="I1967" s="199">
        <f>SUM(I1966)</f>
        <v>92.17</v>
      </c>
      <c r="J1967" s="199"/>
      <c r="K1967" s="199">
        <f>SUM(I1967:J1967)</f>
        <v>92.17</v>
      </c>
    </row>
    <row r="1968" spans="1:11" s="245" customFormat="1" ht="18.75">
      <c r="A1968" s="198"/>
      <c r="B1968" s="179" t="s">
        <v>188</v>
      </c>
      <c r="C1968" s="175">
        <f t="shared" ref="C1968:H1968" si="239">C1967+C1964+C1960+C1957</f>
        <v>7718</v>
      </c>
      <c r="D1968" s="175">
        <f t="shared" si="239"/>
        <v>0</v>
      </c>
      <c r="E1968" s="175">
        <f t="shared" si="239"/>
        <v>7718</v>
      </c>
      <c r="F1968" s="175">
        <f t="shared" si="239"/>
        <v>8194.11</v>
      </c>
      <c r="G1968" s="175">
        <f t="shared" si="239"/>
        <v>0</v>
      </c>
      <c r="H1968" s="175">
        <f t="shared" si="239"/>
        <v>8194.11</v>
      </c>
      <c r="I1968" s="175">
        <f>I1967+I1964+I1960+I1957</f>
        <v>6988.48</v>
      </c>
      <c r="J1968" s="175">
        <f t="shared" ref="J1968:K1968" si="240">J1967+J1964+J1960+J1957</f>
        <v>0</v>
      </c>
      <c r="K1968" s="175">
        <f t="shared" si="240"/>
        <v>6988.48</v>
      </c>
    </row>
    <row r="1969" spans="1:11" s="208" customFormat="1" ht="18.75">
      <c r="A1969" s="198"/>
      <c r="B1969" s="179"/>
      <c r="C1969" s="181"/>
      <c r="D1969" s="181"/>
      <c r="E1969" s="181"/>
      <c r="F1969" s="181"/>
      <c r="G1969" s="181"/>
      <c r="H1969" s="207"/>
      <c r="I1969" s="199"/>
      <c r="J1969" s="199"/>
      <c r="K1969" s="199"/>
    </row>
    <row r="1970" spans="1:11" s="245" customFormat="1" ht="18.75">
      <c r="A1970" s="198">
        <v>13</v>
      </c>
      <c r="B1970" s="179" t="s">
        <v>1820</v>
      </c>
      <c r="C1970" s="181"/>
      <c r="D1970" s="181"/>
      <c r="E1970" s="181"/>
      <c r="F1970" s="181"/>
      <c r="G1970" s="181"/>
      <c r="H1970" s="207"/>
      <c r="I1970" s="199"/>
      <c r="J1970" s="199"/>
      <c r="K1970" s="199"/>
    </row>
    <row r="1971" spans="1:11" s="208" customFormat="1" ht="18.75">
      <c r="A1971" s="198">
        <v>1</v>
      </c>
      <c r="B1971" s="179" t="s">
        <v>1726</v>
      </c>
      <c r="C1971" s="181"/>
      <c r="D1971" s="181"/>
      <c r="E1971" s="181"/>
      <c r="F1971" s="178"/>
      <c r="G1971" s="178"/>
      <c r="H1971" s="175"/>
      <c r="I1971" s="199"/>
      <c r="J1971" s="199"/>
      <c r="K1971" s="199"/>
    </row>
    <row r="1972" spans="1:11" ht="18.75">
      <c r="A1972" s="186">
        <v>1</v>
      </c>
      <c r="B1972" s="177" t="s">
        <v>1821</v>
      </c>
      <c r="C1972" s="180">
        <v>33500</v>
      </c>
      <c r="D1972" s="180">
        <v>100500</v>
      </c>
      <c r="E1972" s="181">
        <f>SUM(C1972:D1972)</f>
        <v>134000</v>
      </c>
      <c r="F1972" s="174">
        <v>49400</v>
      </c>
      <c r="G1972" s="174">
        <v>148100</v>
      </c>
      <c r="H1972" s="175">
        <f>SUM(F1972:G1972)</f>
        <v>197500</v>
      </c>
      <c r="I1972" s="182">
        <v>51800</v>
      </c>
      <c r="J1972" s="182">
        <v>155600</v>
      </c>
      <c r="K1972" s="199">
        <f>SUM(I1972:J1972)</f>
        <v>207400</v>
      </c>
    </row>
    <row r="1973" spans="1:11" s="208" customFormat="1" ht="18.75">
      <c r="A1973" s="198">
        <v>2</v>
      </c>
      <c r="B1973" s="177" t="s">
        <v>1822</v>
      </c>
      <c r="C1973" s="180"/>
      <c r="D1973" s="180">
        <v>42.03</v>
      </c>
      <c r="E1973" s="181">
        <f>SUM(C1973:D1973)</f>
        <v>42.03</v>
      </c>
      <c r="F1973" s="174">
        <v>0</v>
      </c>
      <c r="G1973" s="174">
        <v>0.04</v>
      </c>
      <c r="H1973" s="175">
        <f>SUM(F1973:G1973)</f>
        <v>0.04</v>
      </c>
      <c r="I1973" s="199"/>
      <c r="J1973" s="182">
        <v>21</v>
      </c>
      <c r="K1973" s="199">
        <f>SUM(I1973:J1973)</f>
        <v>21</v>
      </c>
    </row>
    <row r="1974" spans="1:11" s="208" customFormat="1" ht="18.75">
      <c r="A1974" s="198"/>
      <c r="B1974" s="179" t="s">
        <v>174</v>
      </c>
      <c r="C1974" s="181">
        <f>SUM(C1972:C1973)</f>
        <v>33500</v>
      </c>
      <c r="D1974" s="181">
        <f>SUM(D1972:D1973)</f>
        <v>100542.03</v>
      </c>
      <c r="E1974" s="181">
        <f>SUM(C1974:D1974)</f>
        <v>134042.03</v>
      </c>
      <c r="F1974" s="178">
        <v>49400</v>
      </c>
      <c r="G1974" s="178">
        <v>148100.04</v>
      </c>
      <c r="H1974" s="175">
        <f>SUM(F1974:G1974)</f>
        <v>197500.04</v>
      </c>
      <c r="I1974" s="199">
        <f>SUM(I1972:I1973)</f>
        <v>51800</v>
      </c>
      <c r="J1974" s="199">
        <f>SUM(J1972:J1973)</f>
        <v>155621</v>
      </c>
      <c r="K1974" s="199">
        <f>SUM(I1974:J1974)</f>
        <v>207421</v>
      </c>
    </row>
    <row r="1975" spans="1:11" s="208" customFormat="1" ht="18.75">
      <c r="A1975" s="198">
        <v>2</v>
      </c>
      <c r="B1975" s="179" t="s">
        <v>1345</v>
      </c>
      <c r="C1975" s="181"/>
      <c r="D1975" s="181"/>
      <c r="E1975" s="181"/>
      <c r="F1975" s="178"/>
      <c r="G1975" s="178"/>
      <c r="H1975" s="175"/>
      <c r="I1975" s="199"/>
      <c r="J1975" s="199"/>
      <c r="K1975" s="199"/>
    </row>
    <row r="1976" spans="1:11" ht="18.75">
      <c r="A1976" s="198">
        <v>1</v>
      </c>
      <c r="B1976" s="177" t="s">
        <v>1823</v>
      </c>
      <c r="C1976" s="180"/>
      <c r="D1976" s="180"/>
      <c r="E1976" s="180"/>
      <c r="F1976" s="174">
        <v>0.01</v>
      </c>
      <c r="G1976" s="174">
        <v>0</v>
      </c>
      <c r="H1976" s="175">
        <f>SUM(F1976:G1976)</f>
        <v>0.01</v>
      </c>
      <c r="I1976" s="182">
        <v>0.01</v>
      </c>
      <c r="J1976" s="182"/>
      <c r="K1976" s="199">
        <f>SUM(I1976:J1976)</f>
        <v>0.01</v>
      </c>
    </row>
    <row r="1977" spans="1:11" ht="18.75">
      <c r="A1977" s="186"/>
      <c r="B1977" s="179" t="s">
        <v>156</v>
      </c>
      <c r="C1977" s="180"/>
      <c r="D1977" s="180"/>
      <c r="E1977" s="180"/>
      <c r="F1977" s="178">
        <v>0.01</v>
      </c>
      <c r="G1977" s="178">
        <v>0</v>
      </c>
      <c r="H1977" s="175">
        <f>SUM(F1977:G1977)</f>
        <v>0.01</v>
      </c>
      <c r="I1977" s="182">
        <f>SUM(I1976)</f>
        <v>0.01</v>
      </c>
      <c r="J1977" s="182"/>
      <c r="K1977" s="199">
        <f>SUM(I1977:J1977)</f>
        <v>0.01</v>
      </c>
    </row>
    <row r="1978" spans="1:11" s="208" customFormat="1" ht="18.75">
      <c r="A1978" s="198">
        <v>3</v>
      </c>
      <c r="B1978" s="179" t="s">
        <v>1125</v>
      </c>
      <c r="C1978" s="181"/>
      <c r="D1978" s="181"/>
      <c r="E1978" s="181"/>
      <c r="F1978" s="178"/>
      <c r="G1978" s="178"/>
      <c r="H1978" s="175"/>
      <c r="I1978" s="199"/>
      <c r="J1978" s="199"/>
      <c r="K1978" s="199"/>
    </row>
    <row r="1979" spans="1:11" s="208" customFormat="1" ht="18.75">
      <c r="A1979" s="198">
        <v>1</v>
      </c>
      <c r="B1979" s="177" t="s">
        <v>1824</v>
      </c>
      <c r="C1979" s="180">
        <v>2019.54</v>
      </c>
      <c r="D1979" s="180"/>
      <c r="E1979" s="181">
        <f>SUM(C1979:D1979)</f>
        <v>2019.54</v>
      </c>
      <c r="F1979" s="174">
        <v>1500</v>
      </c>
      <c r="G1979" s="174">
        <v>0</v>
      </c>
      <c r="H1979" s="175">
        <f>SUM(F1979:G1979)</f>
        <v>1500</v>
      </c>
      <c r="I1979" s="199">
        <v>1056.93</v>
      </c>
      <c r="J1979" s="199"/>
      <c r="K1979" s="199">
        <f>SUM(I1979:J1979)</f>
        <v>1056.93</v>
      </c>
    </row>
    <row r="1980" spans="1:11" ht="18.75">
      <c r="A1980" s="186"/>
      <c r="B1980" s="179" t="s">
        <v>123</v>
      </c>
      <c r="C1980" s="181">
        <f>SUM(C1979)</f>
        <v>2019.54</v>
      </c>
      <c r="D1980" s="180"/>
      <c r="E1980" s="181">
        <f>SUM(C1980:D1980)</f>
        <v>2019.54</v>
      </c>
      <c r="F1980" s="178">
        <v>1500</v>
      </c>
      <c r="G1980" s="178">
        <v>0</v>
      </c>
      <c r="H1980" s="175">
        <f>SUM(F1980:G1980)</f>
        <v>1500</v>
      </c>
      <c r="I1980" s="182">
        <f>SUM(I1979)</f>
        <v>1056.93</v>
      </c>
      <c r="J1980" s="182"/>
      <c r="K1980" s="199">
        <f>SUM(I1980:J1980)</f>
        <v>1056.93</v>
      </c>
    </row>
    <row r="1981" spans="1:11" ht="18.75">
      <c r="A1981" s="198">
        <v>4</v>
      </c>
      <c r="B1981" s="179" t="s">
        <v>1744</v>
      </c>
      <c r="C1981" s="180"/>
      <c r="D1981" s="180"/>
      <c r="E1981" s="180"/>
      <c r="F1981" s="174"/>
      <c r="G1981" s="174"/>
      <c r="H1981" s="175"/>
      <c r="I1981" s="182"/>
      <c r="J1981" s="182"/>
      <c r="K1981" s="199"/>
    </row>
    <row r="1982" spans="1:11" s="208" customFormat="1" ht="18.75">
      <c r="A1982" s="198">
        <v>1</v>
      </c>
      <c r="B1982" s="177" t="s">
        <v>1825</v>
      </c>
      <c r="C1982" s="180">
        <v>100</v>
      </c>
      <c r="D1982" s="180"/>
      <c r="E1982" s="181">
        <f>SUM(C1982:D1982)</f>
        <v>100</v>
      </c>
      <c r="F1982" s="174">
        <v>80.91</v>
      </c>
      <c r="G1982" s="174">
        <v>0</v>
      </c>
      <c r="H1982" s="175">
        <f>SUM(F1982:G1982)</f>
        <v>80.91</v>
      </c>
      <c r="I1982" s="182">
        <v>240.17</v>
      </c>
      <c r="J1982" s="199"/>
      <c r="K1982" s="199">
        <f>SUM(I1982:J1982)</f>
        <v>240.17</v>
      </c>
    </row>
    <row r="1983" spans="1:11" ht="18.75">
      <c r="A1983" s="186"/>
      <c r="B1983" s="179" t="s">
        <v>177</v>
      </c>
      <c r="C1983" s="181">
        <f>SUM(C1982)</f>
        <v>100</v>
      </c>
      <c r="D1983" s="180"/>
      <c r="E1983" s="181">
        <f>SUM(C1983:D1983)</f>
        <v>100</v>
      </c>
      <c r="F1983" s="178">
        <v>80.91</v>
      </c>
      <c r="G1983" s="178">
        <v>0</v>
      </c>
      <c r="H1983" s="175">
        <f>SUM(F1983:G1983)</f>
        <v>80.91</v>
      </c>
      <c r="I1983" s="199">
        <f>SUM(I1982)</f>
        <v>240.17</v>
      </c>
      <c r="J1983" s="182"/>
      <c r="K1983" s="199">
        <f>SUM(I1983:J1983)</f>
        <v>240.17</v>
      </c>
    </row>
    <row r="1984" spans="1:11" s="244" customFormat="1" ht="18.75">
      <c r="A1984" s="186"/>
      <c r="B1984" s="179" t="s">
        <v>189</v>
      </c>
      <c r="C1984" s="175">
        <f t="shared" ref="C1984:H1984" si="241">C1983+C1980+C1977+C1974</f>
        <v>35619.54</v>
      </c>
      <c r="D1984" s="175">
        <f t="shared" si="241"/>
        <v>100542.03</v>
      </c>
      <c r="E1984" s="175">
        <f t="shared" si="241"/>
        <v>136161.57</v>
      </c>
      <c r="F1984" s="175">
        <f t="shared" si="241"/>
        <v>50980.92</v>
      </c>
      <c r="G1984" s="175">
        <f t="shared" si="241"/>
        <v>148100.04</v>
      </c>
      <c r="H1984" s="175">
        <f t="shared" si="241"/>
        <v>199080.96000000002</v>
      </c>
      <c r="I1984" s="175">
        <f>I1983+I1980+I1977+I1974</f>
        <v>53097.11</v>
      </c>
      <c r="J1984" s="175">
        <f t="shared" ref="J1984:K1984" si="242">J1983+J1980+J1977+J1974</f>
        <v>155621</v>
      </c>
      <c r="K1984" s="175">
        <f t="shared" si="242"/>
        <v>208718.11</v>
      </c>
    </row>
    <row r="1985" spans="1:11" ht="18.75">
      <c r="A1985" s="186"/>
      <c r="B1985" s="179"/>
      <c r="C1985" s="175"/>
      <c r="D1985" s="175"/>
      <c r="E1985" s="175"/>
      <c r="F1985" s="175"/>
      <c r="G1985" s="175"/>
      <c r="H1985" s="175"/>
      <c r="I1985" s="175"/>
      <c r="J1985" s="175"/>
      <c r="K1985" s="175"/>
    </row>
    <row r="1986" spans="1:11" s="244" customFormat="1" ht="18.75">
      <c r="A1986" s="186">
        <v>14</v>
      </c>
      <c r="B1986" s="179" t="s">
        <v>1867</v>
      </c>
      <c r="C1986" s="175"/>
      <c r="D1986" s="175"/>
      <c r="E1986" s="175"/>
      <c r="F1986" s="175"/>
      <c r="G1986" s="175"/>
      <c r="H1986" s="175"/>
      <c r="I1986" s="175"/>
      <c r="J1986" s="175"/>
      <c r="K1986" s="175"/>
    </row>
    <row r="1987" spans="1:11" ht="18.75">
      <c r="A1987" s="186">
        <v>1</v>
      </c>
      <c r="B1987" s="179" t="s">
        <v>1868</v>
      </c>
      <c r="C1987" s="175"/>
      <c r="D1987" s="175"/>
      <c r="E1987" s="175"/>
      <c r="F1987" s="175"/>
      <c r="G1987" s="175"/>
      <c r="H1987" s="175"/>
      <c r="I1987" s="175"/>
      <c r="J1987" s="175"/>
      <c r="K1987" s="175"/>
    </row>
    <row r="1988" spans="1:11" ht="18.75">
      <c r="A1988" s="186">
        <v>1</v>
      </c>
      <c r="B1988" s="177" t="s">
        <v>1869</v>
      </c>
      <c r="C1988" s="176"/>
      <c r="D1988" s="176"/>
      <c r="E1988" s="176"/>
      <c r="F1988" s="176"/>
      <c r="G1988" s="176"/>
      <c r="H1988" s="176"/>
      <c r="I1988" s="176">
        <v>0.04</v>
      </c>
      <c r="J1988" s="176">
        <v>0.05</v>
      </c>
      <c r="K1988" s="176">
        <f>SUM(I1988:J1988)</f>
        <v>0.09</v>
      </c>
    </row>
    <row r="1989" spans="1:11" ht="18.75">
      <c r="A1989" s="186"/>
      <c r="B1989" s="179" t="s">
        <v>1870</v>
      </c>
      <c r="C1989" s="175"/>
      <c r="D1989" s="175"/>
      <c r="E1989" s="175"/>
      <c r="F1989" s="175"/>
      <c r="G1989" s="175"/>
      <c r="H1989" s="175"/>
      <c r="I1989" s="175">
        <f>SUM(I1988)</f>
        <v>0.04</v>
      </c>
      <c r="J1989" s="175">
        <f>SUM(J1988)</f>
        <v>0.05</v>
      </c>
      <c r="K1989" s="175">
        <f>SUM(I1989:J1989)</f>
        <v>0.09</v>
      </c>
    </row>
    <row r="1990" spans="1:11" s="245" customFormat="1" ht="18.75">
      <c r="A1990" s="198"/>
      <c r="B1990" s="179" t="s">
        <v>1871</v>
      </c>
      <c r="C1990" s="181"/>
      <c r="D1990" s="181"/>
      <c r="E1990" s="181"/>
      <c r="F1990" s="181"/>
      <c r="G1990" s="199">
        <f t="shared" ref="G1990:H1990" si="243">G1989</f>
        <v>0</v>
      </c>
      <c r="H1990" s="199">
        <f t="shared" si="243"/>
        <v>0</v>
      </c>
      <c r="I1990" s="199">
        <f>I1989</f>
        <v>0.04</v>
      </c>
      <c r="J1990" s="199">
        <f t="shared" ref="J1990:K1990" si="244">J1989</f>
        <v>0.05</v>
      </c>
      <c r="K1990" s="199">
        <f t="shared" si="244"/>
        <v>0.09</v>
      </c>
    </row>
    <row r="1991" spans="1:11" s="208" customFormat="1" ht="18.75">
      <c r="A1991" s="198"/>
      <c r="B1991" s="179"/>
      <c r="C1991" s="180"/>
      <c r="D1991" s="180"/>
      <c r="E1991" s="180"/>
      <c r="F1991" s="180"/>
      <c r="G1991" s="180"/>
      <c r="H1991" s="207"/>
      <c r="I1991" s="199"/>
      <c r="J1991" s="199"/>
      <c r="K1991" s="199"/>
    </row>
    <row r="1992" spans="1:11" s="244" customFormat="1" ht="93.75">
      <c r="A1992" s="229">
        <v>15</v>
      </c>
      <c r="B1992" s="222" t="s">
        <v>1826</v>
      </c>
      <c r="C1992" s="180"/>
      <c r="D1992" s="180"/>
      <c r="E1992" s="180"/>
      <c r="F1992" s="174"/>
      <c r="G1992" s="174"/>
      <c r="H1992" s="175"/>
      <c r="I1992" s="182"/>
      <c r="J1992" s="182"/>
      <c r="K1992" s="199"/>
    </row>
    <row r="1993" spans="1:11" s="208" customFormat="1" ht="18.75">
      <c r="A1993" s="198">
        <v>1</v>
      </c>
      <c r="B1993" s="179" t="s">
        <v>527</v>
      </c>
      <c r="C1993" s="181"/>
      <c r="D1993" s="181"/>
      <c r="E1993" s="181"/>
      <c r="F1993" s="178"/>
      <c r="G1993" s="178"/>
      <c r="H1993" s="175"/>
      <c r="I1993" s="199"/>
      <c r="J1993" s="199"/>
      <c r="K1993" s="199"/>
    </row>
    <row r="1994" spans="1:11" s="208" customFormat="1" ht="18.75">
      <c r="A1994" s="186">
        <v>1</v>
      </c>
      <c r="B1994" s="177" t="s">
        <v>1827</v>
      </c>
      <c r="C1994" s="181">
        <v>0</v>
      </c>
      <c r="D1994" s="181"/>
      <c r="E1994" s="181">
        <f>SUM(C1994:D1994)</f>
        <v>0</v>
      </c>
      <c r="F1994" s="174">
        <v>13.08</v>
      </c>
      <c r="G1994" s="174">
        <v>0</v>
      </c>
      <c r="H1994" s="175">
        <f>SUM(F1994:G1994)</f>
        <v>13.08</v>
      </c>
      <c r="I1994" s="182">
        <v>29.09</v>
      </c>
      <c r="J1994" s="182"/>
      <c r="K1994" s="199">
        <f>SUM(I1994:J1994)</f>
        <v>29.09</v>
      </c>
    </row>
    <row r="1995" spans="1:11" ht="18.75">
      <c r="A1995" s="186"/>
      <c r="B1995" s="179" t="s">
        <v>10</v>
      </c>
      <c r="C1995" s="180">
        <f>SUM(C1994)</f>
        <v>0</v>
      </c>
      <c r="D1995" s="180"/>
      <c r="E1995" s="180">
        <f>SUM(C1995:D1995)</f>
        <v>0</v>
      </c>
      <c r="F1995" s="178">
        <v>13.08</v>
      </c>
      <c r="G1995" s="178">
        <v>0</v>
      </c>
      <c r="H1995" s="175">
        <f t="shared" ref="H1995:H2043" si="245">SUM(F1995:G1995)</f>
        <v>13.08</v>
      </c>
      <c r="I1995" s="199">
        <f>SUM(I1994)</f>
        <v>29.09</v>
      </c>
      <c r="J1995" s="182"/>
      <c r="K1995" s="199">
        <f>SUM(I1995:J1995)</f>
        <v>29.09</v>
      </c>
    </row>
    <row r="1996" spans="1:11" s="208" customFormat="1" ht="18.75">
      <c r="A1996" s="198">
        <v>2</v>
      </c>
      <c r="B1996" s="179" t="s">
        <v>1782</v>
      </c>
      <c r="C1996" s="181"/>
      <c r="D1996" s="181"/>
      <c r="E1996" s="181"/>
      <c r="F1996" s="178"/>
      <c r="G1996" s="178"/>
      <c r="H1996" s="175"/>
      <c r="I1996" s="199"/>
      <c r="J1996" s="199"/>
      <c r="K1996" s="199"/>
    </row>
    <row r="1997" spans="1:11" ht="18.75">
      <c r="A1997" s="186">
        <v>1</v>
      </c>
      <c r="B1997" s="177" t="s">
        <v>1828</v>
      </c>
      <c r="C1997" s="180"/>
      <c r="D1997" s="180"/>
      <c r="E1997" s="180"/>
      <c r="F1997" s="174">
        <v>250</v>
      </c>
      <c r="G1997" s="174">
        <v>0</v>
      </c>
      <c r="H1997" s="175">
        <f t="shared" si="245"/>
        <v>250</v>
      </c>
      <c r="I1997" s="182">
        <v>142</v>
      </c>
      <c r="J1997" s="182"/>
      <c r="K1997" s="199">
        <f>SUM(I1997:J1997)</f>
        <v>142</v>
      </c>
    </row>
    <row r="1998" spans="1:11" ht="18.75">
      <c r="A1998" s="186">
        <v>2</v>
      </c>
      <c r="B1998" s="177" t="s">
        <v>1829</v>
      </c>
      <c r="C1998" s="180">
        <v>132.01</v>
      </c>
      <c r="D1998" s="180"/>
      <c r="E1998" s="181">
        <f>SUM(C1998:D1998)</f>
        <v>132.01</v>
      </c>
      <c r="F1998" s="174">
        <v>132.01</v>
      </c>
      <c r="G1998" s="174">
        <v>0</v>
      </c>
      <c r="H1998" s="175">
        <f t="shared" si="245"/>
        <v>132.01</v>
      </c>
      <c r="I1998" s="182">
        <v>109.01</v>
      </c>
      <c r="J1998" s="182"/>
      <c r="K1998" s="199">
        <f>SUM(I1998:J1998)</f>
        <v>109.01</v>
      </c>
    </row>
    <row r="1999" spans="1:11" ht="18.75">
      <c r="A1999" s="186"/>
      <c r="B1999" s="179" t="s">
        <v>186</v>
      </c>
      <c r="C1999" s="181">
        <f>SUM(C1998)</f>
        <v>132.01</v>
      </c>
      <c r="D1999" s="180"/>
      <c r="E1999" s="181">
        <f>SUM(C1999:D1999)</f>
        <v>132.01</v>
      </c>
      <c r="F1999" s="178">
        <v>382.01</v>
      </c>
      <c r="G1999" s="178">
        <v>0</v>
      </c>
      <c r="H1999" s="175">
        <f t="shared" si="245"/>
        <v>382.01</v>
      </c>
      <c r="I1999" s="199">
        <f>SUM(I1997:I1998)</f>
        <v>251.01</v>
      </c>
      <c r="J1999" s="182"/>
      <c r="K1999" s="199">
        <f>SUM(I1999:J1999)</f>
        <v>251.01</v>
      </c>
    </row>
    <row r="2000" spans="1:11" s="208" customFormat="1" ht="18.75">
      <c r="A2000" s="198">
        <v>3</v>
      </c>
      <c r="B2000" s="179" t="s">
        <v>1830</v>
      </c>
      <c r="C2000" s="181"/>
      <c r="D2000" s="181"/>
      <c r="E2000" s="181"/>
      <c r="F2000" s="178"/>
      <c r="G2000" s="178"/>
      <c r="H2000" s="175"/>
      <c r="I2000" s="199"/>
      <c r="J2000" s="199"/>
      <c r="K2000" s="199"/>
    </row>
    <row r="2001" spans="1:11" ht="18.75">
      <c r="A2001" s="186">
        <v>1</v>
      </c>
      <c r="B2001" s="177" t="s">
        <v>1831</v>
      </c>
      <c r="C2001" s="180">
        <v>72.55</v>
      </c>
      <c r="D2001" s="180"/>
      <c r="E2001" s="181">
        <f t="shared" ref="E2001:E2007" si="246">SUM(C2001:D2001)</f>
        <v>72.55</v>
      </c>
      <c r="F2001" s="174">
        <v>60</v>
      </c>
      <c r="G2001" s="174">
        <v>0</v>
      </c>
      <c r="H2001" s="175">
        <f t="shared" si="245"/>
        <v>60</v>
      </c>
      <c r="I2001" s="182">
        <v>70</v>
      </c>
      <c r="J2001" s="182"/>
      <c r="K2001" s="199">
        <f t="shared" ref="K2001:K2025" si="247">SUM(I2001:J2001)</f>
        <v>70</v>
      </c>
    </row>
    <row r="2002" spans="1:11" ht="18.75">
      <c r="A2002" s="186">
        <v>2</v>
      </c>
      <c r="B2002" s="177" t="s">
        <v>1832</v>
      </c>
      <c r="C2002" s="180">
        <v>673.05</v>
      </c>
      <c r="D2002" s="180">
        <v>613.32000000000005</v>
      </c>
      <c r="E2002" s="181">
        <f t="shared" si="246"/>
        <v>1286.3699999999999</v>
      </c>
      <c r="F2002" s="174">
        <v>1330.11</v>
      </c>
      <c r="G2002" s="174">
        <v>1293.42</v>
      </c>
      <c r="H2002" s="175">
        <f t="shared" si="245"/>
        <v>2623.5299999999997</v>
      </c>
      <c r="I2002" s="182">
        <v>2855.35</v>
      </c>
      <c r="J2002" s="182">
        <v>1524.61</v>
      </c>
      <c r="K2002" s="199">
        <f t="shared" si="247"/>
        <v>4379.96</v>
      </c>
    </row>
    <row r="2003" spans="1:11" s="208" customFormat="1" ht="18.75">
      <c r="A2003" s="186">
        <v>3</v>
      </c>
      <c r="B2003" s="177" t="s">
        <v>1833</v>
      </c>
      <c r="C2003" s="180">
        <v>0.01</v>
      </c>
      <c r="D2003" s="180"/>
      <c r="E2003" s="181">
        <f t="shared" si="246"/>
        <v>0.01</v>
      </c>
      <c r="F2003" s="174">
        <v>0.01</v>
      </c>
      <c r="G2003" s="174">
        <v>0</v>
      </c>
      <c r="H2003" s="175">
        <f t="shared" si="245"/>
        <v>0.01</v>
      </c>
      <c r="I2003" s="182">
        <v>0.01</v>
      </c>
      <c r="J2003" s="182"/>
      <c r="K2003" s="199">
        <f t="shared" si="247"/>
        <v>0.01</v>
      </c>
    </row>
    <row r="2004" spans="1:11" ht="18.75">
      <c r="A2004" s="186">
        <v>4</v>
      </c>
      <c r="B2004" s="177" t="s">
        <v>1834</v>
      </c>
      <c r="C2004" s="180">
        <v>1090</v>
      </c>
      <c r="D2004" s="180"/>
      <c r="E2004" s="181">
        <f t="shared" si="246"/>
        <v>1090</v>
      </c>
      <c r="F2004" s="174">
        <v>1061</v>
      </c>
      <c r="G2004" s="174">
        <v>0</v>
      </c>
      <c r="H2004" s="175">
        <f t="shared" si="245"/>
        <v>1061</v>
      </c>
      <c r="I2004" s="182">
        <v>1117.0999999999999</v>
      </c>
      <c r="J2004" s="182"/>
      <c r="K2004" s="199">
        <f t="shared" si="247"/>
        <v>1117.0999999999999</v>
      </c>
    </row>
    <row r="2005" spans="1:11" ht="18.75">
      <c r="A2005" s="186">
        <v>5</v>
      </c>
      <c r="B2005" s="177" t="s">
        <v>1835</v>
      </c>
      <c r="C2005" s="180">
        <v>148.02000000000001</v>
      </c>
      <c r="D2005" s="180">
        <v>222.02</v>
      </c>
      <c r="E2005" s="181">
        <f t="shared" si="246"/>
        <v>370.04</v>
      </c>
      <c r="F2005" s="174">
        <v>162.81</v>
      </c>
      <c r="G2005" s="174">
        <v>244.22</v>
      </c>
      <c r="H2005" s="175">
        <f t="shared" si="245"/>
        <v>407.03</v>
      </c>
      <c r="I2005" s="182">
        <v>3000</v>
      </c>
      <c r="J2005" s="182"/>
      <c r="K2005" s="199">
        <f t="shared" si="247"/>
        <v>3000</v>
      </c>
    </row>
    <row r="2006" spans="1:11" s="208" customFormat="1" ht="18.75">
      <c r="A2006" s="186">
        <v>6</v>
      </c>
      <c r="B2006" s="177" t="s">
        <v>1836</v>
      </c>
      <c r="C2006" s="180">
        <v>153.51</v>
      </c>
      <c r="D2006" s="180"/>
      <c r="E2006" s="181">
        <f t="shared" si="246"/>
        <v>153.51</v>
      </c>
      <c r="F2006" s="174">
        <v>153.51</v>
      </c>
      <c r="G2006" s="174">
        <v>0</v>
      </c>
      <c r="H2006" s="175">
        <f t="shared" si="245"/>
        <v>153.51</v>
      </c>
      <c r="I2006" s="182">
        <v>139.1</v>
      </c>
      <c r="J2006" s="182">
        <v>208.65</v>
      </c>
      <c r="K2006" s="199">
        <f t="shared" si="247"/>
        <v>347.75</v>
      </c>
    </row>
    <row r="2007" spans="1:11" ht="18.75">
      <c r="A2007" s="186">
        <v>7</v>
      </c>
      <c r="B2007" s="177" t="s">
        <v>1837</v>
      </c>
      <c r="C2007" s="180">
        <v>200</v>
      </c>
      <c r="D2007" s="180"/>
      <c r="E2007" s="181">
        <f t="shared" si="246"/>
        <v>200</v>
      </c>
      <c r="F2007" s="174">
        <v>220</v>
      </c>
      <c r="G2007" s="174">
        <v>0</v>
      </c>
      <c r="H2007" s="175">
        <f t="shared" si="245"/>
        <v>220</v>
      </c>
      <c r="I2007" s="182">
        <v>128.08000000000001</v>
      </c>
      <c r="J2007" s="182"/>
      <c r="K2007" s="199">
        <f t="shared" si="247"/>
        <v>128.08000000000001</v>
      </c>
    </row>
    <row r="2008" spans="1:11" ht="18.75">
      <c r="A2008" s="186">
        <v>8</v>
      </c>
      <c r="B2008" s="177" t="s">
        <v>1838</v>
      </c>
      <c r="C2008" s="180">
        <v>79</v>
      </c>
      <c r="D2008" s="180">
        <v>36</v>
      </c>
      <c r="E2008" s="181">
        <f>SUM(C2008:D2008)</f>
        <v>115</v>
      </c>
      <c r="F2008" s="174"/>
      <c r="G2008" s="174"/>
      <c r="H2008" s="175"/>
      <c r="I2008" s="182">
        <v>242</v>
      </c>
      <c r="J2008" s="182"/>
      <c r="K2008" s="199">
        <f t="shared" si="247"/>
        <v>242</v>
      </c>
    </row>
    <row r="2009" spans="1:11" ht="18.75">
      <c r="A2009" s="186">
        <v>9</v>
      </c>
      <c r="B2009" s="177" t="s">
        <v>1839</v>
      </c>
      <c r="C2009" s="180">
        <v>110.01</v>
      </c>
      <c r="D2009" s="180"/>
      <c r="E2009" s="181">
        <f>SUM(C2009:D2009)</f>
        <v>110.01</v>
      </c>
      <c r="F2009" s="174">
        <v>170.01</v>
      </c>
      <c r="G2009" s="174">
        <v>0</v>
      </c>
      <c r="H2009" s="175">
        <f t="shared" si="245"/>
        <v>170.01</v>
      </c>
      <c r="I2009" s="182">
        <v>210.02</v>
      </c>
      <c r="J2009" s="182"/>
      <c r="K2009" s="199">
        <f t="shared" si="247"/>
        <v>210.02</v>
      </c>
    </row>
    <row r="2010" spans="1:11" s="208" customFormat="1" ht="18.75">
      <c r="A2010" s="186">
        <v>10</v>
      </c>
      <c r="B2010" s="177" t="s">
        <v>1840</v>
      </c>
      <c r="C2010" s="180">
        <v>150.01</v>
      </c>
      <c r="D2010" s="180"/>
      <c r="E2010" s="181">
        <f>SUM(C2010:D2010)</f>
        <v>150.01</v>
      </c>
      <c r="F2010" s="174">
        <v>165.01</v>
      </c>
      <c r="G2010" s="174">
        <v>0</v>
      </c>
      <c r="H2010" s="175">
        <f t="shared" si="245"/>
        <v>165.01</v>
      </c>
      <c r="I2010" s="182">
        <v>181.51</v>
      </c>
      <c r="J2010" s="182"/>
      <c r="K2010" s="199">
        <f t="shared" si="247"/>
        <v>181.51</v>
      </c>
    </row>
    <row r="2011" spans="1:11" s="208" customFormat="1" ht="18.75">
      <c r="A2011" s="186">
        <v>11</v>
      </c>
      <c r="B2011" s="177" t="s">
        <v>1841</v>
      </c>
      <c r="C2011" s="180">
        <v>3676.86</v>
      </c>
      <c r="D2011" s="180"/>
      <c r="E2011" s="181">
        <f t="shared" ref="E2011:E2025" si="248">SUM(C2011:D2011)</f>
        <v>3676.86</v>
      </c>
      <c r="F2011" s="174">
        <v>6508.35</v>
      </c>
      <c r="G2011" s="174">
        <v>0</v>
      </c>
      <c r="H2011" s="175">
        <f t="shared" si="245"/>
        <v>6508.35</v>
      </c>
      <c r="I2011" s="182">
        <v>11709.37</v>
      </c>
      <c r="J2011" s="182"/>
      <c r="K2011" s="199">
        <f t="shared" si="247"/>
        <v>11709.37</v>
      </c>
    </row>
    <row r="2012" spans="1:11" ht="18.75">
      <c r="A2012" s="186">
        <v>12</v>
      </c>
      <c r="B2012" s="177" t="s">
        <v>1842</v>
      </c>
      <c r="C2012" s="180">
        <v>0.01</v>
      </c>
      <c r="D2012" s="180"/>
      <c r="E2012" s="181">
        <f t="shared" si="248"/>
        <v>0.01</v>
      </c>
      <c r="F2012" s="174">
        <v>300</v>
      </c>
      <c r="G2012" s="174">
        <v>0</v>
      </c>
      <c r="H2012" s="175">
        <f t="shared" si="245"/>
        <v>300</v>
      </c>
      <c r="I2012" s="182">
        <v>350</v>
      </c>
      <c r="J2012" s="182"/>
      <c r="K2012" s="199">
        <f t="shared" si="247"/>
        <v>350</v>
      </c>
    </row>
    <row r="2013" spans="1:11" ht="18.75">
      <c r="A2013" s="186">
        <v>13</v>
      </c>
      <c r="B2013" s="177" t="s">
        <v>1843</v>
      </c>
      <c r="C2013" s="180">
        <v>20</v>
      </c>
      <c r="D2013" s="180"/>
      <c r="E2013" s="181">
        <f t="shared" si="248"/>
        <v>20</v>
      </c>
      <c r="F2013" s="174">
        <v>20</v>
      </c>
      <c r="G2013" s="174">
        <v>0</v>
      </c>
      <c r="H2013" s="175">
        <f t="shared" si="245"/>
        <v>20</v>
      </c>
      <c r="I2013" s="182">
        <v>25</v>
      </c>
      <c r="J2013" s="182"/>
      <c r="K2013" s="199">
        <f t="shared" si="247"/>
        <v>25</v>
      </c>
    </row>
    <row r="2014" spans="1:11" ht="18.75">
      <c r="A2014" s="186">
        <v>14</v>
      </c>
      <c r="B2014" s="177" t="s">
        <v>1844</v>
      </c>
      <c r="C2014" s="180">
        <v>574.91999999999996</v>
      </c>
      <c r="D2014" s="180"/>
      <c r="E2014" s="181">
        <f t="shared" si="248"/>
        <v>574.91999999999996</v>
      </c>
      <c r="F2014" s="174">
        <v>7780.58</v>
      </c>
      <c r="G2014" s="174">
        <v>0</v>
      </c>
      <c r="H2014" s="175">
        <f t="shared" si="245"/>
        <v>7780.58</v>
      </c>
      <c r="I2014" s="182">
        <v>2924.63</v>
      </c>
      <c r="J2014" s="182"/>
      <c r="K2014" s="199">
        <f t="shared" si="247"/>
        <v>2924.63</v>
      </c>
    </row>
    <row r="2015" spans="1:11" ht="18.75">
      <c r="A2015" s="186">
        <v>15</v>
      </c>
      <c r="B2015" s="177" t="s">
        <v>1845</v>
      </c>
      <c r="C2015" s="180">
        <v>5.0199999999999996</v>
      </c>
      <c r="D2015" s="180"/>
      <c r="E2015" s="181">
        <f t="shared" si="248"/>
        <v>5.0199999999999996</v>
      </c>
      <c r="F2015" s="174">
        <v>5.52</v>
      </c>
      <c r="G2015" s="174">
        <v>0</v>
      </c>
      <c r="H2015" s="175">
        <f t="shared" si="245"/>
        <v>5.52</v>
      </c>
      <c r="I2015" s="182">
        <v>6.07</v>
      </c>
      <c r="J2015" s="182"/>
      <c r="K2015" s="199">
        <f t="shared" si="247"/>
        <v>6.07</v>
      </c>
    </row>
    <row r="2016" spans="1:11" ht="18.75">
      <c r="A2016" s="186">
        <v>16</v>
      </c>
      <c r="B2016" s="177" t="s">
        <v>1846</v>
      </c>
      <c r="C2016" s="180">
        <v>246.82</v>
      </c>
      <c r="D2016" s="180"/>
      <c r="E2016" s="181">
        <f t="shared" si="248"/>
        <v>246.82</v>
      </c>
      <c r="F2016" s="174">
        <v>264.76</v>
      </c>
      <c r="G2016" s="174">
        <v>0</v>
      </c>
      <c r="H2016" s="175">
        <f t="shared" si="245"/>
        <v>264.76</v>
      </c>
      <c r="I2016" s="182">
        <v>820.68</v>
      </c>
      <c r="J2016" s="182"/>
      <c r="K2016" s="199">
        <f t="shared" si="247"/>
        <v>820.68</v>
      </c>
    </row>
    <row r="2017" spans="1:11" s="208" customFormat="1" ht="18.75">
      <c r="A2017" s="186">
        <v>17</v>
      </c>
      <c r="B2017" s="177" t="s">
        <v>1847</v>
      </c>
      <c r="C2017" s="180">
        <v>2608.7800000000002</v>
      </c>
      <c r="D2017" s="180"/>
      <c r="E2017" s="181">
        <f t="shared" si="248"/>
        <v>2608.7800000000002</v>
      </c>
      <c r="F2017" s="174">
        <v>10176.83</v>
      </c>
      <c r="G2017" s="174">
        <v>0</v>
      </c>
      <c r="H2017" s="175">
        <f t="shared" si="245"/>
        <v>10176.83</v>
      </c>
      <c r="I2017" s="182">
        <v>16392.189999999999</v>
      </c>
      <c r="J2017" s="182"/>
      <c r="K2017" s="199">
        <f t="shared" si="247"/>
        <v>16392.189999999999</v>
      </c>
    </row>
    <row r="2018" spans="1:11" ht="18.75">
      <c r="A2018" s="186">
        <v>18</v>
      </c>
      <c r="B2018" s="177" t="s">
        <v>1848</v>
      </c>
      <c r="C2018" s="180">
        <v>275</v>
      </c>
      <c r="D2018" s="180"/>
      <c r="E2018" s="181">
        <f t="shared" si="248"/>
        <v>275</v>
      </c>
      <c r="F2018" s="174">
        <v>275</v>
      </c>
      <c r="G2018" s="174">
        <v>0</v>
      </c>
      <c r="H2018" s="175">
        <f t="shared" si="245"/>
        <v>275</v>
      </c>
      <c r="I2018" s="182">
        <v>837</v>
      </c>
      <c r="J2018" s="182"/>
      <c r="K2018" s="199">
        <f t="shared" si="247"/>
        <v>837</v>
      </c>
    </row>
    <row r="2019" spans="1:11" ht="18.75">
      <c r="A2019" s="186">
        <v>19</v>
      </c>
      <c r="B2019" s="177" t="s">
        <v>1849</v>
      </c>
      <c r="C2019" s="180">
        <v>50</v>
      </c>
      <c r="D2019" s="180"/>
      <c r="E2019" s="181">
        <f t="shared" si="248"/>
        <v>50</v>
      </c>
      <c r="F2019" s="174">
        <v>400</v>
      </c>
      <c r="G2019" s="174">
        <v>0</v>
      </c>
      <c r="H2019" s="175">
        <f t="shared" si="245"/>
        <v>400</v>
      </c>
      <c r="I2019" s="182">
        <v>1000</v>
      </c>
      <c r="J2019" s="182"/>
      <c r="K2019" s="199">
        <f t="shared" si="247"/>
        <v>1000</v>
      </c>
    </row>
    <row r="2020" spans="1:11" ht="18.75">
      <c r="A2020" s="186">
        <v>20</v>
      </c>
      <c r="B2020" s="177" t="s">
        <v>1872</v>
      </c>
      <c r="C2020" s="180"/>
      <c r="D2020" s="180"/>
      <c r="E2020" s="181"/>
      <c r="F2020" s="174"/>
      <c r="G2020" s="174"/>
      <c r="H2020" s="175"/>
      <c r="I2020" s="182">
        <v>1000</v>
      </c>
      <c r="J2020" s="182"/>
      <c r="K2020" s="199">
        <f t="shared" si="247"/>
        <v>1000</v>
      </c>
    </row>
    <row r="2021" spans="1:11" ht="18.75">
      <c r="A2021" s="186">
        <v>21</v>
      </c>
      <c r="B2021" s="177" t="s">
        <v>1850</v>
      </c>
      <c r="C2021" s="180">
        <v>16</v>
      </c>
      <c r="D2021" s="180">
        <v>24</v>
      </c>
      <c r="E2021" s="181">
        <f t="shared" si="248"/>
        <v>40</v>
      </c>
      <c r="F2021" s="174">
        <v>16</v>
      </c>
      <c r="G2021" s="174">
        <v>24</v>
      </c>
      <c r="H2021" s="175">
        <f t="shared" si="245"/>
        <v>40</v>
      </c>
      <c r="I2021" s="182">
        <v>32.56</v>
      </c>
      <c r="J2021" s="182">
        <v>48.84</v>
      </c>
      <c r="K2021" s="199">
        <f t="shared" si="247"/>
        <v>81.400000000000006</v>
      </c>
    </row>
    <row r="2022" spans="1:11" s="208" customFormat="1" ht="18.75">
      <c r="A2022" s="186">
        <v>22</v>
      </c>
      <c r="B2022" s="177" t="s">
        <v>1851</v>
      </c>
      <c r="C2022" s="180">
        <v>300</v>
      </c>
      <c r="D2022" s="180"/>
      <c r="E2022" s="181">
        <f t="shared" si="248"/>
        <v>300</v>
      </c>
      <c r="F2022" s="174">
        <v>200</v>
      </c>
      <c r="G2022" s="174">
        <v>0</v>
      </c>
      <c r="H2022" s="175">
        <f t="shared" si="245"/>
        <v>200</v>
      </c>
      <c r="I2022" s="182">
        <v>220</v>
      </c>
      <c r="J2022" s="182"/>
      <c r="K2022" s="199">
        <f t="shared" si="247"/>
        <v>220</v>
      </c>
    </row>
    <row r="2023" spans="1:11" ht="18.75">
      <c r="A2023" s="186">
        <v>23</v>
      </c>
      <c r="B2023" s="177" t="s">
        <v>1852</v>
      </c>
      <c r="C2023" s="180">
        <v>355.41</v>
      </c>
      <c r="D2023" s="180"/>
      <c r="E2023" s="181">
        <f t="shared" si="248"/>
        <v>355.41</v>
      </c>
      <c r="F2023" s="174">
        <v>450.61</v>
      </c>
      <c r="G2023" s="174">
        <v>0</v>
      </c>
      <c r="H2023" s="175">
        <f t="shared" si="245"/>
        <v>450.61</v>
      </c>
      <c r="I2023" s="182">
        <v>3570.22</v>
      </c>
      <c r="J2023" s="182"/>
      <c r="K2023" s="199">
        <f t="shared" si="247"/>
        <v>3570.22</v>
      </c>
    </row>
    <row r="2024" spans="1:11" ht="18.75">
      <c r="A2024" s="186">
        <v>24</v>
      </c>
      <c r="B2024" s="177" t="s">
        <v>1853</v>
      </c>
      <c r="C2024" s="180">
        <v>426.35</v>
      </c>
      <c r="D2024" s="180"/>
      <c r="E2024" s="181">
        <f t="shared" si="248"/>
        <v>426.35</v>
      </c>
      <c r="F2024" s="174">
        <v>169.4</v>
      </c>
      <c r="G2024" s="174">
        <v>0</v>
      </c>
      <c r="H2024" s="175">
        <f t="shared" si="245"/>
        <v>169.4</v>
      </c>
      <c r="I2024" s="182">
        <v>129.79</v>
      </c>
      <c r="J2024" s="182"/>
      <c r="K2024" s="199">
        <f t="shared" si="247"/>
        <v>129.79</v>
      </c>
    </row>
    <row r="2025" spans="1:11" ht="18.75">
      <c r="A2025" s="186">
        <v>25</v>
      </c>
      <c r="B2025" s="177" t="s">
        <v>1854</v>
      </c>
      <c r="C2025" s="180">
        <v>441.23</v>
      </c>
      <c r="D2025" s="180">
        <v>486.76</v>
      </c>
      <c r="E2025" s="181">
        <f t="shared" si="248"/>
        <v>927.99</v>
      </c>
      <c r="F2025" s="174">
        <v>3666.99</v>
      </c>
      <c r="G2025" s="174">
        <v>2024.11</v>
      </c>
      <c r="H2025" s="175">
        <f t="shared" si="245"/>
        <v>5691.0999999999995</v>
      </c>
      <c r="I2025" s="224">
        <v>4863.0200000000004</v>
      </c>
      <c r="J2025" s="186">
        <v>2184.09</v>
      </c>
      <c r="K2025" s="199">
        <f t="shared" si="247"/>
        <v>7047.1100000000006</v>
      </c>
    </row>
    <row r="2026" spans="1:11" ht="18.75">
      <c r="A2026" s="186">
        <v>26</v>
      </c>
      <c r="B2026" s="177" t="s">
        <v>1855</v>
      </c>
      <c r="C2026" s="180">
        <v>516.04</v>
      </c>
      <c r="D2026" s="180">
        <v>430.03</v>
      </c>
      <c r="E2026" s="181">
        <f>SUM(C2026:D2026)</f>
        <v>946.06999999999994</v>
      </c>
      <c r="F2026" s="174"/>
      <c r="G2026" s="174"/>
      <c r="H2026" s="175"/>
      <c r="I2026" s="182"/>
      <c r="J2026" s="182"/>
      <c r="K2026" s="199"/>
    </row>
    <row r="2027" spans="1:11" ht="18.75">
      <c r="A2027" s="186">
        <v>27</v>
      </c>
      <c r="B2027" s="177" t="s">
        <v>1856</v>
      </c>
      <c r="C2027" s="180">
        <v>350.03</v>
      </c>
      <c r="D2027" s="180"/>
      <c r="E2027" s="181">
        <f>SUM(C2027:D2027)</f>
        <v>350.03</v>
      </c>
      <c r="F2027" s="174">
        <v>350.03</v>
      </c>
      <c r="G2027" s="174">
        <v>0</v>
      </c>
      <c r="H2027" s="175">
        <f t="shared" si="245"/>
        <v>350.03</v>
      </c>
      <c r="I2027" s="182">
        <v>500.03</v>
      </c>
      <c r="J2027" s="182"/>
      <c r="K2027" s="199">
        <f>SUM(I2027:J2027)</f>
        <v>500.03</v>
      </c>
    </row>
    <row r="2028" spans="1:11" ht="18.75">
      <c r="A2028" s="186">
        <v>28</v>
      </c>
      <c r="B2028" s="177" t="s">
        <v>1873</v>
      </c>
      <c r="C2028" s="180"/>
      <c r="D2028" s="180"/>
      <c r="E2028" s="181"/>
      <c r="F2028" s="174"/>
      <c r="G2028" s="174"/>
      <c r="H2028" s="175"/>
      <c r="I2028" s="182">
        <v>0.06</v>
      </c>
      <c r="J2028" s="182"/>
      <c r="K2028" s="199">
        <f>SUM(I2028:J2028)</f>
        <v>0.06</v>
      </c>
    </row>
    <row r="2029" spans="1:11" ht="18.75">
      <c r="A2029" s="186">
        <v>29</v>
      </c>
      <c r="B2029" s="177" t="s">
        <v>1857</v>
      </c>
      <c r="C2029" s="180">
        <v>522.17999999999995</v>
      </c>
      <c r="D2029" s="180"/>
      <c r="E2029" s="181">
        <f>SUM(C2029:D2029)</f>
        <v>522.17999999999995</v>
      </c>
      <c r="F2029" s="174">
        <v>522.17999999999995</v>
      </c>
      <c r="G2029" s="174">
        <v>0</v>
      </c>
      <c r="H2029" s="175">
        <f t="shared" si="245"/>
        <v>522.17999999999995</v>
      </c>
      <c r="I2029" s="182">
        <v>520.21</v>
      </c>
      <c r="J2029" s="182"/>
      <c r="K2029" s="199">
        <f>SUM(I2029:J2029)</f>
        <v>520.21</v>
      </c>
    </row>
    <row r="2030" spans="1:11" ht="18.75">
      <c r="A2030" s="186">
        <v>30</v>
      </c>
      <c r="B2030" s="177" t="s">
        <v>1858</v>
      </c>
      <c r="C2030" s="180">
        <v>342.4</v>
      </c>
      <c r="D2030" s="180">
        <v>262.10000000000002</v>
      </c>
      <c r="E2030" s="181">
        <f>SUM(C2030:D2030)</f>
        <v>604.5</v>
      </c>
      <c r="F2030" s="174"/>
      <c r="G2030" s="174"/>
      <c r="H2030" s="175"/>
      <c r="I2030" s="182"/>
      <c r="J2030" s="182"/>
      <c r="K2030" s="199"/>
    </row>
    <row r="2031" spans="1:11" ht="18.75">
      <c r="A2031" s="186">
        <v>31</v>
      </c>
      <c r="B2031" s="177" t="s">
        <v>1874</v>
      </c>
      <c r="C2031" s="180"/>
      <c r="D2031" s="180"/>
      <c r="E2031" s="181"/>
      <c r="F2031" s="174"/>
      <c r="G2031" s="174"/>
      <c r="H2031" s="175"/>
      <c r="I2031" s="182">
        <v>0.03</v>
      </c>
      <c r="J2031" s="182"/>
      <c r="K2031" s="199">
        <f>SUM(I2031:J2031)</f>
        <v>0.03</v>
      </c>
    </row>
    <row r="2032" spans="1:11" ht="18.75">
      <c r="A2032" s="186">
        <v>32</v>
      </c>
      <c r="B2032" s="177" t="s">
        <v>1875</v>
      </c>
      <c r="C2032" s="180"/>
      <c r="D2032" s="180"/>
      <c r="E2032" s="181"/>
      <c r="F2032" s="174"/>
      <c r="G2032" s="174"/>
      <c r="H2032" s="175"/>
      <c r="I2032" s="182">
        <v>0.03</v>
      </c>
      <c r="J2032" s="182"/>
      <c r="K2032" s="199">
        <f>SUM(I2032:J2032)</f>
        <v>0.03</v>
      </c>
    </row>
    <row r="2033" spans="1:11" ht="18.75">
      <c r="A2033" s="186">
        <v>33</v>
      </c>
      <c r="B2033" s="177" t="s">
        <v>1859</v>
      </c>
      <c r="C2033" s="180">
        <v>1206</v>
      </c>
      <c r="D2033" s="180"/>
      <c r="E2033" s="181">
        <f>SUM(C2033:D2033)</f>
        <v>1206</v>
      </c>
      <c r="F2033" s="174">
        <v>1060.01</v>
      </c>
      <c r="G2033" s="174">
        <v>0</v>
      </c>
      <c r="H2033" s="175">
        <f t="shared" si="245"/>
        <v>1060.01</v>
      </c>
      <c r="I2033" s="182">
        <v>660</v>
      </c>
      <c r="J2033" s="182"/>
      <c r="K2033" s="199">
        <f>SUM(I2033:J2033)</f>
        <v>660</v>
      </c>
    </row>
    <row r="2034" spans="1:11" ht="18.75">
      <c r="A2034" s="186">
        <v>34</v>
      </c>
      <c r="B2034" s="177" t="s">
        <v>1860</v>
      </c>
      <c r="C2034" s="180"/>
      <c r="D2034" s="180"/>
      <c r="E2034" s="180"/>
      <c r="F2034" s="174">
        <v>0</v>
      </c>
      <c r="G2034" s="174">
        <v>0</v>
      </c>
      <c r="H2034" s="175">
        <f t="shared" si="245"/>
        <v>0</v>
      </c>
      <c r="I2034" s="182"/>
      <c r="J2034" s="182"/>
      <c r="K2034" s="199"/>
    </row>
    <row r="2035" spans="1:11" ht="18.75">
      <c r="A2035" s="186">
        <v>35</v>
      </c>
      <c r="B2035" s="177" t="s">
        <v>1861</v>
      </c>
      <c r="C2035" s="180">
        <v>72</v>
      </c>
      <c r="D2035" s="180">
        <v>48</v>
      </c>
      <c r="E2035" s="181">
        <f t="shared" ref="E2035:E2043" si="249">SUM(C2035:D2035)</f>
        <v>120</v>
      </c>
      <c r="F2035" s="174"/>
      <c r="G2035" s="174"/>
      <c r="H2035" s="175"/>
      <c r="I2035" s="182"/>
      <c r="J2035" s="182"/>
      <c r="K2035" s="199"/>
    </row>
    <row r="2036" spans="1:11" ht="18.75">
      <c r="A2036" s="186">
        <v>36</v>
      </c>
      <c r="B2036" s="177" t="s">
        <v>1862</v>
      </c>
      <c r="C2036" s="180">
        <v>92</v>
      </c>
      <c r="D2036" s="180">
        <v>138</v>
      </c>
      <c r="E2036" s="181">
        <f t="shared" si="249"/>
        <v>230</v>
      </c>
      <c r="F2036" s="174">
        <v>0.03</v>
      </c>
      <c r="G2036" s="174">
        <v>0.02</v>
      </c>
      <c r="H2036" s="175">
        <f t="shared" si="245"/>
        <v>0.05</v>
      </c>
      <c r="I2036" s="182">
        <v>9.69</v>
      </c>
      <c r="J2036" s="182">
        <v>14.54</v>
      </c>
      <c r="K2036" s="199">
        <f t="shared" ref="K2036:K2043" si="250">SUM(I2036:J2036)</f>
        <v>24.229999999999997</v>
      </c>
    </row>
    <row r="2037" spans="1:11" ht="18.75">
      <c r="A2037" s="186">
        <v>37</v>
      </c>
      <c r="B2037" s="177" t="s">
        <v>1863</v>
      </c>
      <c r="C2037" s="180">
        <v>0.02</v>
      </c>
      <c r="D2037" s="180"/>
      <c r="E2037" s="181">
        <f t="shared" si="249"/>
        <v>0.02</v>
      </c>
      <c r="F2037" s="174">
        <v>0.02</v>
      </c>
      <c r="G2037" s="174">
        <v>0</v>
      </c>
      <c r="H2037" s="175">
        <f t="shared" si="245"/>
        <v>0.02</v>
      </c>
      <c r="I2037" s="182">
        <v>0.02</v>
      </c>
      <c r="J2037" s="182"/>
      <c r="K2037" s="199">
        <f t="shared" si="250"/>
        <v>0.02</v>
      </c>
    </row>
    <row r="2038" spans="1:11" ht="18.75">
      <c r="A2038" s="186">
        <v>38</v>
      </c>
      <c r="B2038" s="250" t="s">
        <v>1864</v>
      </c>
      <c r="C2038" s="180">
        <v>0.01</v>
      </c>
      <c r="D2038" s="180"/>
      <c r="E2038" s="181">
        <f t="shared" si="249"/>
        <v>0.01</v>
      </c>
      <c r="F2038" s="174">
        <v>0.01</v>
      </c>
      <c r="G2038" s="174">
        <v>0</v>
      </c>
      <c r="H2038" s="175">
        <f t="shared" si="245"/>
        <v>0.01</v>
      </c>
      <c r="I2038" s="182">
        <v>0.01</v>
      </c>
      <c r="J2038" s="182"/>
      <c r="K2038" s="199">
        <f t="shared" si="250"/>
        <v>0.01</v>
      </c>
    </row>
    <row r="2039" spans="1:11" ht="18.75">
      <c r="A2039" s="186">
        <v>39</v>
      </c>
      <c r="B2039" s="250" t="s">
        <v>1876</v>
      </c>
      <c r="C2039" s="180"/>
      <c r="D2039" s="180"/>
      <c r="E2039" s="181"/>
      <c r="F2039" s="174"/>
      <c r="G2039" s="174"/>
      <c r="H2039" s="175"/>
      <c r="I2039" s="182">
        <v>0.06</v>
      </c>
      <c r="J2039" s="182"/>
      <c r="K2039" s="199">
        <f t="shared" si="250"/>
        <v>0.06</v>
      </c>
    </row>
    <row r="2040" spans="1:11" ht="18.75">
      <c r="A2040" s="186">
        <v>40</v>
      </c>
      <c r="B2040" s="177" t="s">
        <v>1865</v>
      </c>
      <c r="C2040" s="180">
        <v>140</v>
      </c>
      <c r="D2040" s="180"/>
      <c r="E2040" s="181">
        <f t="shared" si="249"/>
        <v>140</v>
      </c>
      <c r="F2040" s="174">
        <v>125.01</v>
      </c>
      <c r="G2040" s="174">
        <v>0</v>
      </c>
      <c r="H2040" s="175">
        <f t="shared" si="245"/>
        <v>125.01</v>
      </c>
      <c r="I2040" s="182">
        <v>160.01</v>
      </c>
      <c r="J2040" s="182"/>
      <c r="K2040" s="199">
        <f t="shared" si="250"/>
        <v>160.01</v>
      </c>
    </row>
    <row r="2041" spans="1:11" ht="18.75">
      <c r="A2041" s="186">
        <v>41</v>
      </c>
      <c r="B2041" s="177" t="s">
        <v>1866</v>
      </c>
      <c r="C2041" s="180">
        <v>45.13</v>
      </c>
      <c r="D2041" s="180"/>
      <c r="E2041" s="181">
        <f t="shared" si="249"/>
        <v>45.13</v>
      </c>
      <c r="F2041" s="174">
        <v>98.13</v>
      </c>
      <c r="G2041" s="174">
        <v>0</v>
      </c>
      <c r="H2041" s="175">
        <f t="shared" si="245"/>
        <v>98.13</v>
      </c>
      <c r="I2041" s="182">
        <v>123.61</v>
      </c>
      <c r="J2041" s="182"/>
      <c r="K2041" s="199">
        <f t="shared" si="250"/>
        <v>123.61</v>
      </c>
    </row>
    <row r="2042" spans="1:11" ht="18.75">
      <c r="A2042" s="186">
        <v>42</v>
      </c>
      <c r="B2042" s="177" t="s">
        <v>1877</v>
      </c>
      <c r="C2042" s="180"/>
      <c r="D2042" s="180"/>
      <c r="E2042" s="181"/>
      <c r="F2042" s="174"/>
      <c r="G2042" s="174"/>
      <c r="H2042" s="175"/>
      <c r="I2042" s="182">
        <v>0.09</v>
      </c>
      <c r="J2042" s="182"/>
      <c r="K2042" s="199">
        <f t="shared" si="250"/>
        <v>0.09</v>
      </c>
    </row>
    <row r="2043" spans="1:11" ht="18.75">
      <c r="A2043" s="186"/>
      <c r="B2043" s="179" t="s">
        <v>190</v>
      </c>
      <c r="C2043" s="181">
        <f>SUM(C2000:C2041)</f>
        <v>14958.370000000003</v>
      </c>
      <c r="D2043" s="181">
        <f>SUM(D2000:D2041)</f>
        <v>2260.23</v>
      </c>
      <c r="E2043" s="181">
        <f t="shared" si="249"/>
        <v>17218.600000000002</v>
      </c>
      <c r="F2043" s="178">
        <f>SUM(F2001:F2041)</f>
        <v>35711.919999999998</v>
      </c>
      <c r="G2043" s="178">
        <f>SUM(G1994:G2041)</f>
        <v>3585.77</v>
      </c>
      <c r="H2043" s="175">
        <f t="shared" si="245"/>
        <v>39297.689999999995</v>
      </c>
      <c r="I2043" s="199">
        <f>SUM(I2001:I2042)</f>
        <v>53797.549999999988</v>
      </c>
      <c r="J2043" s="199">
        <f>SUM(J2001:J2042)</f>
        <v>3980.73</v>
      </c>
      <c r="K2043" s="199">
        <f t="shared" si="250"/>
        <v>57778.279999999992</v>
      </c>
    </row>
    <row r="2044" spans="1:11" s="244" customFormat="1" ht="112.5">
      <c r="A2044" s="186"/>
      <c r="B2044" s="222" t="s">
        <v>191</v>
      </c>
      <c r="C2044" s="207">
        <f t="shared" ref="C2044" si="251">SUM(C2043+C1999+C1995)</f>
        <v>15090.380000000003</v>
      </c>
      <c r="D2044" s="207">
        <f t="shared" ref="D2044:K2044" si="252">SUM(D2043+D1999+D1995)</f>
        <v>2260.23</v>
      </c>
      <c r="E2044" s="207">
        <f t="shared" si="252"/>
        <v>17350.61</v>
      </c>
      <c r="F2044" s="207">
        <f t="shared" si="252"/>
        <v>36107.01</v>
      </c>
      <c r="G2044" s="207">
        <f t="shared" si="252"/>
        <v>3585.77</v>
      </c>
      <c r="H2044" s="207">
        <f t="shared" si="252"/>
        <v>39692.78</v>
      </c>
      <c r="I2044" s="207">
        <f t="shared" si="252"/>
        <v>54077.649999999987</v>
      </c>
      <c r="J2044" s="207">
        <f t="shared" si="252"/>
        <v>3980.73</v>
      </c>
      <c r="K2044" s="207">
        <f t="shared" si="252"/>
        <v>58058.37999999999</v>
      </c>
    </row>
    <row r="2045" spans="1:11" ht="18.75">
      <c r="A2045" s="186"/>
      <c r="B2045" s="177"/>
      <c r="C2045" s="180"/>
      <c r="D2045" s="180"/>
      <c r="E2045" s="180"/>
      <c r="F2045" s="180"/>
      <c r="G2045" s="180"/>
      <c r="H2045" s="207"/>
      <c r="I2045" s="182"/>
      <c r="J2045" s="182"/>
      <c r="K2045" s="199"/>
    </row>
    <row r="2046" spans="1:11" s="239" customFormat="1" ht="75">
      <c r="A2046" s="229">
        <v>16</v>
      </c>
      <c r="B2046" s="230" t="s">
        <v>1878</v>
      </c>
      <c r="C2046" s="247"/>
      <c r="D2046" s="247"/>
      <c r="E2046" s="247"/>
      <c r="F2046" s="185"/>
      <c r="G2046" s="185"/>
      <c r="H2046" s="184"/>
      <c r="I2046" s="246"/>
      <c r="J2046" s="246"/>
      <c r="K2046" s="232"/>
    </row>
    <row r="2047" spans="1:11" s="208" customFormat="1" ht="18.75">
      <c r="A2047" s="198">
        <v>1</v>
      </c>
      <c r="B2047" s="179" t="s">
        <v>1879</v>
      </c>
      <c r="C2047" s="181"/>
      <c r="D2047" s="181"/>
      <c r="E2047" s="181"/>
      <c r="F2047" s="178"/>
      <c r="G2047" s="178"/>
      <c r="H2047" s="175"/>
      <c r="I2047" s="199"/>
      <c r="J2047" s="199"/>
      <c r="K2047" s="199"/>
    </row>
    <row r="2048" spans="1:11" ht="18.75">
      <c r="A2048" s="186">
        <v>1</v>
      </c>
      <c r="B2048" s="177" t="s">
        <v>1880</v>
      </c>
      <c r="C2048" s="180">
        <v>238.16</v>
      </c>
      <c r="D2048" s="180"/>
      <c r="E2048" s="181">
        <f>SUM(C2048:D2048)</f>
        <v>238.16</v>
      </c>
      <c r="F2048" s="174">
        <v>230.66</v>
      </c>
      <c r="G2048" s="174">
        <v>0</v>
      </c>
      <c r="H2048" s="175">
        <f>SUM(F2048:G2048)</f>
        <v>230.66</v>
      </c>
      <c r="I2048" s="182">
        <v>281.05</v>
      </c>
      <c r="J2048" s="182"/>
      <c r="K2048" s="199">
        <f>SUM(I2048:J2048)</f>
        <v>281.05</v>
      </c>
    </row>
    <row r="2049" spans="1:11" ht="18.75">
      <c r="A2049" s="186"/>
      <c r="B2049" s="179" t="s">
        <v>192</v>
      </c>
      <c r="C2049" s="181">
        <f>SUM(C2048)</f>
        <v>238.16</v>
      </c>
      <c r="D2049" s="180"/>
      <c r="E2049" s="181">
        <f>SUM(C2049:D2049)</f>
        <v>238.16</v>
      </c>
      <c r="F2049" s="178">
        <v>230.66</v>
      </c>
      <c r="G2049" s="178">
        <v>0</v>
      </c>
      <c r="H2049" s="175">
        <f>SUM(F2049:G2049)</f>
        <v>230.66</v>
      </c>
      <c r="I2049" s="199">
        <f>SUM(I2048)</f>
        <v>281.05</v>
      </c>
      <c r="J2049" s="182"/>
      <c r="K2049" s="199">
        <f>SUM(I2049:J2049)</f>
        <v>281.05</v>
      </c>
    </row>
    <row r="2050" spans="1:11" s="208" customFormat="1" ht="18.75">
      <c r="A2050" s="198">
        <v>2</v>
      </c>
      <c r="B2050" s="179" t="s">
        <v>256</v>
      </c>
      <c r="C2050" s="181"/>
      <c r="D2050" s="181"/>
      <c r="E2050" s="181"/>
      <c r="F2050" s="178"/>
      <c r="G2050" s="178"/>
      <c r="H2050" s="175"/>
      <c r="I2050" s="199"/>
      <c r="J2050" s="199"/>
      <c r="K2050" s="199"/>
    </row>
    <row r="2051" spans="1:11" ht="18.75">
      <c r="A2051" s="186">
        <v>1</v>
      </c>
      <c r="B2051" s="177" t="s">
        <v>1881</v>
      </c>
      <c r="C2051" s="180">
        <v>0</v>
      </c>
      <c r="D2051" s="180"/>
      <c r="E2051" s="180">
        <f>SUM(C2051:D2051)</f>
        <v>0</v>
      </c>
      <c r="F2051" s="174">
        <v>0.01</v>
      </c>
      <c r="G2051" s="174">
        <v>0</v>
      </c>
      <c r="H2051" s="175">
        <f t="shared" ref="H2051:H2090" si="253">SUM(F2051:G2051)</f>
        <v>0.01</v>
      </c>
      <c r="I2051" s="182">
        <v>0.01</v>
      </c>
      <c r="J2051" s="182"/>
      <c r="K2051" s="199">
        <f>SUM(I2051:J2051)</f>
        <v>0.01</v>
      </c>
    </row>
    <row r="2052" spans="1:11" ht="18.75">
      <c r="A2052" s="186"/>
      <c r="B2052" s="179" t="s">
        <v>4</v>
      </c>
      <c r="C2052" s="181">
        <f>SUM(C2051)</f>
        <v>0</v>
      </c>
      <c r="D2052" s="181"/>
      <c r="E2052" s="181">
        <f>SUM(C2052:D2052)</f>
        <v>0</v>
      </c>
      <c r="F2052" s="178">
        <v>0.01</v>
      </c>
      <c r="G2052" s="178">
        <v>0</v>
      </c>
      <c r="H2052" s="175">
        <f t="shared" si="253"/>
        <v>0.01</v>
      </c>
      <c r="I2052" s="199">
        <f>SUM(I2051)</f>
        <v>0.01</v>
      </c>
      <c r="J2052" s="182"/>
      <c r="K2052" s="199">
        <f>SUM(I2052:J2052)</f>
        <v>0.01</v>
      </c>
    </row>
    <row r="2053" spans="1:11" s="208" customFormat="1" ht="18.75">
      <c r="A2053" s="198">
        <v>3</v>
      </c>
      <c r="B2053" s="179" t="s">
        <v>1882</v>
      </c>
      <c r="C2053" s="181"/>
      <c r="D2053" s="181"/>
      <c r="E2053" s="181"/>
      <c r="F2053" s="178"/>
      <c r="G2053" s="178"/>
      <c r="H2053" s="175"/>
      <c r="I2053" s="199"/>
      <c r="J2053" s="199"/>
      <c r="K2053" s="199"/>
    </row>
    <row r="2054" spans="1:11" ht="18.75">
      <c r="A2054" s="186">
        <v>1</v>
      </c>
      <c r="B2054" s="177" t="s">
        <v>1883</v>
      </c>
      <c r="C2054" s="180">
        <v>327.10000000000002</v>
      </c>
      <c r="D2054" s="180"/>
      <c r="E2054" s="181">
        <f>SUM(C2054:D2054)</f>
        <v>327.10000000000002</v>
      </c>
      <c r="F2054" s="174">
        <v>312.10000000000002</v>
      </c>
      <c r="G2054" s="174">
        <v>0</v>
      </c>
      <c r="H2054" s="175">
        <f t="shared" si="253"/>
        <v>312.10000000000002</v>
      </c>
      <c r="I2054" s="182">
        <v>234.19</v>
      </c>
      <c r="J2054" s="182"/>
      <c r="K2054" s="199">
        <f>SUM(I2054:J2054)</f>
        <v>234.19</v>
      </c>
    </row>
    <row r="2055" spans="1:11" ht="18.75">
      <c r="A2055" s="186"/>
      <c r="B2055" s="179" t="s">
        <v>193</v>
      </c>
      <c r="C2055" s="181">
        <f>SUM(C2054)</f>
        <v>327.10000000000002</v>
      </c>
      <c r="D2055" s="180"/>
      <c r="E2055" s="181">
        <f>SUM(C2055:D2055)</f>
        <v>327.10000000000002</v>
      </c>
      <c r="F2055" s="178">
        <v>312.10000000000002</v>
      </c>
      <c r="G2055" s="178">
        <v>0</v>
      </c>
      <c r="H2055" s="175">
        <f t="shared" si="253"/>
        <v>312.10000000000002</v>
      </c>
      <c r="I2055" s="199">
        <f>SUM(I2054)</f>
        <v>234.19</v>
      </c>
      <c r="J2055" s="182"/>
      <c r="K2055" s="199">
        <f>SUM(I2055:J2055)</f>
        <v>234.19</v>
      </c>
    </row>
    <row r="2056" spans="1:11" ht="18.75">
      <c r="A2056" s="186">
        <v>4</v>
      </c>
      <c r="B2056" s="179" t="s">
        <v>2010</v>
      </c>
      <c r="C2056" s="181"/>
      <c r="D2056" s="180"/>
      <c r="E2056" s="181"/>
      <c r="F2056" s="178"/>
      <c r="G2056" s="178"/>
      <c r="H2056" s="175"/>
      <c r="I2056" s="199"/>
      <c r="J2056" s="182"/>
      <c r="K2056" s="199"/>
    </row>
    <row r="2057" spans="1:11" ht="18.75">
      <c r="A2057" s="186">
        <v>1</v>
      </c>
      <c r="B2057" s="177" t="s">
        <v>2011</v>
      </c>
      <c r="C2057" s="181"/>
      <c r="D2057" s="180"/>
      <c r="E2057" s="181"/>
      <c r="F2057" s="178"/>
      <c r="G2057" s="178"/>
      <c r="H2057" s="175"/>
      <c r="I2057" s="182">
        <v>6191</v>
      </c>
      <c r="J2057" s="182"/>
      <c r="K2057" s="199">
        <f>SUM(I2057:J2057)</f>
        <v>6191</v>
      </c>
    </row>
    <row r="2058" spans="1:11" ht="18.75">
      <c r="A2058" s="186"/>
      <c r="B2058" s="179" t="s">
        <v>2012</v>
      </c>
      <c r="C2058" s="181"/>
      <c r="D2058" s="180"/>
      <c r="E2058" s="181"/>
      <c r="F2058" s="178"/>
      <c r="G2058" s="178"/>
      <c r="H2058" s="175"/>
      <c r="I2058" s="199">
        <f>SUM(I2057)</f>
        <v>6191</v>
      </c>
      <c r="J2058" s="182"/>
      <c r="K2058" s="199">
        <f>SUM(I2058:J2058)</f>
        <v>6191</v>
      </c>
    </row>
    <row r="2059" spans="1:11" s="208" customFormat="1" ht="18.75">
      <c r="A2059" s="198">
        <v>5</v>
      </c>
      <c r="B2059" s="179" t="s">
        <v>261</v>
      </c>
      <c r="C2059" s="181"/>
      <c r="D2059" s="181"/>
      <c r="E2059" s="181"/>
      <c r="F2059" s="178"/>
      <c r="G2059" s="178"/>
      <c r="H2059" s="175"/>
      <c r="I2059" s="199"/>
      <c r="J2059" s="199"/>
      <c r="K2059" s="199"/>
    </row>
    <row r="2060" spans="1:11" ht="18.75">
      <c r="A2060" s="186">
        <v>1</v>
      </c>
      <c r="B2060" s="177" t="s">
        <v>1884</v>
      </c>
      <c r="C2060" s="203">
        <v>5</v>
      </c>
      <c r="D2060" s="203"/>
      <c r="E2060" s="204">
        <f>SUM(C2060:D2060)</f>
        <v>5</v>
      </c>
      <c r="F2060" s="174">
        <v>5</v>
      </c>
      <c r="G2060" s="174">
        <v>0</v>
      </c>
      <c r="H2060" s="175">
        <f t="shared" si="253"/>
        <v>5</v>
      </c>
      <c r="I2060" s="182">
        <v>5</v>
      </c>
      <c r="J2060" s="182"/>
      <c r="K2060" s="199">
        <f>SUM(I2060:J2060)</f>
        <v>5</v>
      </c>
    </row>
    <row r="2061" spans="1:11" ht="18.75">
      <c r="A2061" s="186"/>
      <c r="B2061" s="179" t="s">
        <v>6</v>
      </c>
      <c r="C2061" s="204">
        <v>5</v>
      </c>
      <c r="D2061" s="203"/>
      <c r="E2061" s="204">
        <f>SUM(C2061:D2061)</f>
        <v>5</v>
      </c>
      <c r="F2061" s="178">
        <v>5</v>
      </c>
      <c r="G2061" s="178">
        <v>0</v>
      </c>
      <c r="H2061" s="175">
        <f t="shared" si="253"/>
        <v>5</v>
      </c>
      <c r="I2061" s="199">
        <f>SUM(I2060)</f>
        <v>5</v>
      </c>
      <c r="J2061" s="199"/>
      <c r="K2061" s="199">
        <f>SUM(I2061:J2061)</f>
        <v>5</v>
      </c>
    </row>
    <row r="2062" spans="1:11" s="208" customFormat="1" ht="18.75">
      <c r="A2062" s="198">
        <v>6</v>
      </c>
      <c r="B2062" s="179" t="s">
        <v>1885</v>
      </c>
      <c r="C2062" s="181"/>
      <c r="D2062" s="181"/>
      <c r="E2062" s="181"/>
      <c r="F2062" s="178"/>
      <c r="G2062" s="178"/>
      <c r="H2062" s="175"/>
      <c r="I2062" s="199"/>
      <c r="J2062" s="199"/>
      <c r="K2062" s="199"/>
    </row>
    <row r="2063" spans="1:11" ht="18.75">
      <c r="A2063" s="186">
        <v>1</v>
      </c>
      <c r="B2063" s="177" t="s">
        <v>1886</v>
      </c>
      <c r="C2063" s="180">
        <v>59.49</v>
      </c>
      <c r="D2063" s="180">
        <v>0.02</v>
      </c>
      <c r="E2063" s="181">
        <f>SUM(C2063:D2063)</f>
        <v>59.510000000000005</v>
      </c>
      <c r="F2063" s="174">
        <v>34.979999999999997</v>
      </c>
      <c r="G2063" s="174">
        <v>0.02</v>
      </c>
      <c r="H2063" s="175">
        <f t="shared" si="253"/>
        <v>35</v>
      </c>
      <c r="I2063" s="182">
        <v>74.459999999999994</v>
      </c>
      <c r="J2063" s="182">
        <v>0.02</v>
      </c>
      <c r="K2063" s="199">
        <f>SUM(I2063:J2063)</f>
        <v>74.47999999999999</v>
      </c>
    </row>
    <row r="2064" spans="1:11" ht="18.75">
      <c r="A2064" s="186"/>
      <c r="B2064" s="179" t="s">
        <v>7</v>
      </c>
      <c r="C2064" s="181">
        <f>SUM(C2063)</f>
        <v>59.49</v>
      </c>
      <c r="D2064" s="181">
        <f>SUM(D2063)</f>
        <v>0.02</v>
      </c>
      <c r="E2064" s="181">
        <f>SUM(E2063)</f>
        <v>59.510000000000005</v>
      </c>
      <c r="F2064" s="178">
        <v>34.979999999999997</v>
      </c>
      <c r="G2064" s="178">
        <v>0.02</v>
      </c>
      <c r="H2064" s="175">
        <f t="shared" si="253"/>
        <v>35</v>
      </c>
      <c r="I2064" s="199">
        <f>SUM(I2063)</f>
        <v>74.459999999999994</v>
      </c>
      <c r="J2064" s="199">
        <f>SUM(J2063)</f>
        <v>0.02</v>
      </c>
      <c r="K2064" s="199">
        <f>SUM(I2064:J2064)</f>
        <v>74.47999999999999</v>
      </c>
    </row>
    <row r="2065" spans="1:11" ht="18.75">
      <c r="A2065" s="198">
        <v>7</v>
      </c>
      <c r="B2065" s="179" t="s">
        <v>2013</v>
      </c>
      <c r="C2065" s="181"/>
      <c r="D2065" s="181"/>
      <c r="E2065" s="181"/>
      <c r="F2065" s="178"/>
      <c r="G2065" s="178"/>
      <c r="H2065" s="175"/>
      <c r="I2065" s="182"/>
      <c r="J2065" s="182"/>
      <c r="K2065" s="199"/>
    </row>
    <row r="2066" spans="1:11" ht="18.75">
      <c r="A2066" s="186">
        <v>1</v>
      </c>
      <c r="B2066" s="177" t="s">
        <v>2014</v>
      </c>
      <c r="C2066" s="181"/>
      <c r="D2066" s="181"/>
      <c r="E2066" s="181"/>
      <c r="F2066" s="178"/>
      <c r="G2066" s="178"/>
      <c r="H2066" s="175"/>
      <c r="I2066" s="182">
        <v>0.2</v>
      </c>
      <c r="J2066" s="182"/>
      <c r="K2066" s="199">
        <f>SUM(I2066:J2066)</f>
        <v>0.2</v>
      </c>
    </row>
    <row r="2067" spans="1:11" ht="18.75">
      <c r="A2067" s="186"/>
      <c r="B2067" s="179" t="s">
        <v>2015</v>
      </c>
      <c r="C2067" s="181"/>
      <c r="D2067" s="181"/>
      <c r="E2067" s="181"/>
      <c r="F2067" s="178"/>
      <c r="G2067" s="178"/>
      <c r="H2067" s="175"/>
      <c r="I2067" s="199">
        <f>SUM(I2066)</f>
        <v>0.2</v>
      </c>
      <c r="J2067" s="182"/>
      <c r="K2067" s="199">
        <f>SUM(I2067:J2067)</f>
        <v>0.2</v>
      </c>
    </row>
    <row r="2068" spans="1:11" s="208" customFormat="1" ht="18.75">
      <c r="A2068" s="198">
        <v>8</v>
      </c>
      <c r="B2068" s="179" t="s">
        <v>1407</v>
      </c>
      <c r="C2068" s="181"/>
      <c r="D2068" s="181"/>
      <c r="E2068" s="181"/>
      <c r="F2068" s="178"/>
      <c r="G2068" s="178"/>
      <c r="H2068" s="175"/>
      <c r="I2068" s="199"/>
      <c r="J2068" s="199"/>
      <c r="K2068" s="199"/>
    </row>
    <row r="2069" spans="1:11" s="208" customFormat="1" ht="18.75">
      <c r="A2069" s="198">
        <v>1</v>
      </c>
      <c r="B2069" s="177" t="s">
        <v>1887</v>
      </c>
      <c r="C2069" s="180">
        <v>1690</v>
      </c>
      <c r="D2069" s="180"/>
      <c r="E2069" s="181">
        <f>SUM(C2069:D2069)</f>
        <v>1690</v>
      </c>
      <c r="F2069" s="174">
        <v>3346.85</v>
      </c>
      <c r="G2069" s="174">
        <v>0</v>
      </c>
      <c r="H2069" s="175">
        <f t="shared" si="253"/>
        <v>3346.85</v>
      </c>
      <c r="I2069" s="182">
        <v>3569.43</v>
      </c>
      <c r="J2069" s="182"/>
      <c r="K2069" s="199">
        <f>SUM(I2069:J2069)</f>
        <v>3569.43</v>
      </c>
    </row>
    <row r="2070" spans="1:11" s="208" customFormat="1" ht="18.75">
      <c r="A2070" s="198">
        <v>2</v>
      </c>
      <c r="B2070" s="177" t="s">
        <v>1888</v>
      </c>
      <c r="C2070" s="180">
        <v>175.01</v>
      </c>
      <c r="D2070" s="180">
        <v>305</v>
      </c>
      <c r="E2070" s="181">
        <f>SUM(C2070:D2070)</f>
        <v>480.01</v>
      </c>
      <c r="F2070" s="174">
        <v>302.2</v>
      </c>
      <c r="G2070" s="174">
        <v>96.25</v>
      </c>
      <c r="H2070" s="175">
        <f t="shared" si="253"/>
        <v>398.45</v>
      </c>
      <c r="I2070" s="182">
        <v>531.11</v>
      </c>
      <c r="J2070" s="182">
        <v>70.61</v>
      </c>
      <c r="K2070" s="199">
        <f>SUM(I2070:J2070)</f>
        <v>601.72</v>
      </c>
    </row>
    <row r="2071" spans="1:11" ht="18.75">
      <c r="A2071" s="186"/>
      <c r="B2071" s="179" t="s">
        <v>166</v>
      </c>
      <c r="C2071" s="181">
        <f>SUM(C2069:C2070)</f>
        <v>1865.01</v>
      </c>
      <c r="D2071" s="181">
        <f>SUM(D2069:D2070)</f>
        <v>305</v>
      </c>
      <c r="E2071" s="181">
        <f>SUM(E2069:E2070)</f>
        <v>2170.0100000000002</v>
      </c>
      <c r="F2071" s="178">
        <v>3649.05</v>
      </c>
      <c r="G2071" s="178">
        <v>96.25</v>
      </c>
      <c r="H2071" s="175">
        <f t="shared" si="253"/>
        <v>3745.3</v>
      </c>
      <c r="I2071" s="199">
        <f>SUM(I2069:I2070)</f>
        <v>4100.54</v>
      </c>
      <c r="J2071" s="199">
        <f>SUM(J2069:J2070)</f>
        <v>70.61</v>
      </c>
      <c r="K2071" s="199">
        <f>SUM(I2071:J2071)</f>
        <v>4171.1499999999996</v>
      </c>
    </row>
    <row r="2072" spans="1:11" s="208" customFormat="1" ht="18.75">
      <c r="A2072" s="198">
        <v>9</v>
      </c>
      <c r="B2072" s="179" t="s">
        <v>1409</v>
      </c>
      <c r="C2072" s="181"/>
      <c r="D2072" s="181"/>
      <c r="E2072" s="181"/>
      <c r="F2072" s="178"/>
      <c r="G2072" s="178"/>
      <c r="H2072" s="175"/>
      <c r="I2072" s="199"/>
      <c r="J2072" s="199"/>
      <c r="K2072" s="199"/>
    </row>
    <row r="2073" spans="1:11" ht="18.75">
      <c r="A2073" s="186">
        <v>1</v>
      </c>
      <c r="B2073" s="177" t="s">
        <v>1890</v>
      </c>
      <c r="C2073" s="180">
        <v>166.93</v>
      </c>
      <c r="D2073" s="180"/>
      <c r="E2073" s="181">
        <f>SUM(C2073:D2073)</f>
        <v>166.93</v>
      </c>
      <c r="F2073" s="174">
        <v>176.63</v>
      </c>
      <c r="G2073" s="174">
        <v>0</v>
      </c>
      <c r="H2073" s="175">
        <f t="shared" si="253"/>
        <v>176.63</v>
      </c>
      <c r="I2073" s="182">
        <v>209.44</v>
      </c>
      <c r="J2073" s="182"/>
      <c r="K2073" s="199">
        <f t="shared" ref="K2073:K2078" si="254">SUM(I2073:J2073)</f>
        <v>209.44</v>
      </c>
    </row>
    <row r="2074" spans="1:11" ht="18.75">
      <c r="A2074" s="186">
        <v>2</v>
      </c>
      <c r="B2074" s="177" t="s">
        <v>1889</v>
      </c>
      <c r="C2074" s="180"/>
      <c r="D2074" s="180"/>
      <c r="E2074" s="180"/>
      <c r="F2074" s="174">
        <v>0.02</v>
      </c>
      <c r="G2074" s="174">
        <v>0</v>
      </c>
      <c r="H2074" s="175">
        <f t="shared" si="253"/>
        <v>0.02</v>
      </c>
      <c r="I2074" s="182">
        <v>0.02</v>
      </c>
      <c r="J2074" s="182"/>
      <c r="K2074" s="199">
        <f t="shared" si="254"/>
        <v>0.02</v>
      </c>
    </row>
    <row r="2075" spans="1:11" ht="18.75">
      <c r="A2075" s="186">
        <v>3</v>
      </c>
      <c r="B2075" s="177" t="s">
        <v>1891</v>
      </c>
      <c r="C2075" s="180">
        <v>96.8</v>
      </c>
      <c r="D2075" s="180"/>
      <c r="E2075" s="181">
        <f>SUM(C2075:D2075)</f>
        <v>96.8</v>
      </c>
      <c r="F2075" s="174">
        <v>160.05000000000001</v>
      </c>
      <c r="G2075" s="174">
        <v>0</v>
      </c>
      <c r="H2075" s="175">
        <f t="shared" si="253"/>
        <v>160.05000000000001</v>
      </c>
      <c r="I2075" s="182">
        <v>170.96</v>
      </c>
      <c r="J2075" s="182"/>
      <c r="K2075" s="199">
        <f t="shared" si="254"/>
        <v>170.96</v>
      </c>
    </row>
    <row r="2076" spans="1:11" s="208" customFormat="1" ht="18.75">
      <c r="A2076" s="186">
        <v>4</v>
      </c>
      <c r="B2076" s="177" t="s">
        <v>1892</v>
      </c>
      <c r="C2076" s="181"/>
      <c r="D2076" s="181"/>
      <c r="E2076" s="181"/>
      <c r="F2076" s="174">
        <v>0.01</v>
      </c>
      <c r="G2076" s="174">
        <v>0</v>
      </c>
      <c r="H2076" s="175">
        <f t="shared" si="253"/>
        <v>0.01</v>
      </c>
      <c r="I2076" s="182">
        <v>0.01</v>
      </c>
      <c r="J2076" s="199"/>
      <c r="K2076" s="199">
        <f t="shared" si="254"/>
        <v>0.01</v>
      </c>
    </row>
    <row r="2077" spans="1:11" ht="18.75">
      <c r="A2077" s="186">
        <v>5</v>
      </c>
      <c r="B2077" s="177" t="s">
        <v>194</v>
      </c>
      <c r="C2077" s="180">
        <v>458.56</v>
      </c>
      <c r="D2077" s="180"/>
      <c r="E2077" s="181">
        <f>SUM(C2077:D2077)</f>
        <v>458.56</v>
      </c>
      <c r="F2077" s="174">
        <v>306.22000000000003</v>
      </c>
      <c r="G2077" s="174">
        <v>0</v>
      </c>
      <c r="H2077" s="175">
        <f t="shared" si="253"/>
        <v>306.22000000000003</v>
      </c>
      <c r="I2077" s="182">
        <v>200</v>
      </c>
      <c r="J2077" s="182"/>
      <c r="K2077" s="199">
        <f t="shared" si="254"/>
        <v>200</v>
      </c>
    </row>
    <row r="2078" spans="1:11" ht="18.75">
      <c r="A2078" s="186"/>
      <c r="B2078" s="179" t="s">
        <v>195</v>
      </c>
      <c r="C2078" s="181">
        <f>SUM(C2073:C2077)</f>
        <v>722.29</v>
      </c>
      <c r="D2078" s="181">
        <f>SUM(D2073:D2077)</f>
        <v>0</v>
      </c>
      <c r="E2078" s="181">
        <f>SUM(E2073:E2077)</f>
        <v>722.29</v>
      </c>
      <c r="F2078" s="178">
        <v>642.92999999999995</v>
      </c>
      <c r="G2078" s="178">
        <v>0</v>
      </c>
      <c r="H2078" s="175">
        <f t="shared" si="253"/>
        <v>642.92999999999995</v>
      </c>
      <c r="I2078" s="199">
        <f>SUM(I2073:I2077)</f>
        <v>580.43000000000006</v>
      </c>
      <c r="J2078" s="182"/>
      <c r="K2078" s="199">
        <f t="shared" si="254"/>
        <v>580.43000000000006</v>
      </c>
    </row>
    <row r="2079" spans="1:11" s="208" customFormat="1" ht="18.75">
      <c r="A2079" s="198">
        <v>10</v>
      </c>
      <c r="B2079" s="179" t="s">
        <v>1893</v>
      </c>
      <c r="C2079" s="181"/>
      <c r="D2079" s="181"/>
      <c r="E2079" s="181"/>
      <c r="F2079" s="178"/>
      <c r="G2079" s="178"/>
      <c r="H2079" s="175"/>
      <c r="I2079" s="199"/>
      <c r="J2079" s="199"/>
      <c r="K2079" s="199"/>
    </row>
    <row r="2080" spans="1:11" ht="18.75">
      <c r="A2080" s="186">
        <v>1</v>
      </c>
      <c r="B2080" s="177" t="s">
        <v>1894</v>
      </c>
      <c r="C2080" s="180">
        <v>1000</v>
      </c>
      <c r="D2080" s="180"/>
      <c r="E2080" s="181">
        <f>SUM(C2080:D2080)</f>
        <v>1000</v>
      </c>
      <c r="F2080" s="174">
        <v>2850</v>
      </c>
      <c r="G2080" s="174">
        <v>0</v>
      </c>
      <c r="H2080" s="175">
        <f t="shared" si="253"/>
        <v>2850</v>
      </c>
      <c r="I2080" s="182">
        <v>4700</v>
      </c>
      <c r="J2080" s="182"/>
      <c r="K2080" s="199">
        <f>SUM(I2080:J2080)</f>
        <v>4700</v>
      </c>
    </row>
    <row r="2081" spans="1:11" ht="18.75">
      <c r="A2081" s="186">
        <v>2</v>
      </c>
      <c r="B2081" s="177" t="s">
        <v>2016</v>
      </c>
      <c r="C2081" s="180"/>
      <c r="D2081" s="180"/>
      <c r="E2081" s="181"/>
      <c r="F2081" s="174"/>
      <c r="G2081" s="174"/>
      <c r="H2081" s="175"/>
      <c r="I2081" s="182">
        <v>1418.02</v>
      </c>
      <c r="J2081" s="182"/>
      <c r="K2081" s="199">
        <f>SUM(I2081:J2081)</f>
        <v>1418.02</v>
      </c>
    </row>
    <row r="2082" spans="1:11" ht="18.75">
      <c r="A2082" s="186"/>
      <c r="B2082" s="179" t="s">
        <v>196</v>
      </c>
      <c r="C2082" s="181">
        <f>SUM(C2080)</f>
        <v>1000</v>
      </c>
      <c r="D2082" s="180"/>
      <c r="E2082" s="181">
        <f>SUM(C2082:D2082)</f>
        <v>1000</v>
      </c>
      <c r="F2082" s="178">
        <v>2850</v>
      </c>
      <c r="G2082" s="178">
        <v>0</v>
      </c>
      <c r="H2082" s="175">
        <f t="shared" si="253"/>
        <v>2850</v>
      </c>
      <c r="I2082" s="199">
        <f>SUM(I2080:I2081)</f>
        <v>6118.02</v>
      </c>
      <c r="J2082" s="182"/>
      <c r="K2082" s="199">
        <f>SUM(I2082:J2082)</f>
        <v>6118.02</v>
      </c>
    </row>
    <row r="2083" spans="1:11" s="208" customFormat="1" ht="18.75">
      <c r="A2083" s="198">
        <v>11</v>
      </c>
      <c r="B2083" s="179" t="s">
        <v>1895</v>
      </c>
      <c r="C2083" s="181"/>
      <c r="D2083" s="181"/>
      <c r="E2083" s="181"/>
      <c r="F2083" s="178"/>
      <c r="G2083" s="178"/>
      <c r="H2083" s="175"/>
      <c r="I2083" s="199"/>
      <c r="J2083" s="199"/>
      <c r="K2083" s="199"/>
    </row>
    <row r="2084" spans="1:11" ht="18.75">
      <c r="A2084" s="186">
        <v>1</v>
      </c>
      <c r="B2084" s="177" t="s">
        <v>1896</v>
      </c>
      <c r="C2084" s="180"/>
      <c r="D2084" s="180">
        <v>0.01</v>
      </c>
      <c r="E2084" s="181">
        <f t="shared" ref="E2084:E2090" si="255">SUM(C2084:D2084)</f>
        <v>0.01</v>
      </c>
      <c r="F2084" s="174">
        <v>0</v>
      </c>
      <c r="G2084" s="174">
        <v>50</v>
      </c>
      <c r="H2084" s="175">
        <f t="shared" si="253"/>
        <v>50</v>
      </c>
      <c r="I2084" s="182">
        <v>0</v>
      </c>
      <c r="J2084" s="182">
        <v>0.01</v>
      </c>
      <c r="K2084" s="199">
        <f t="shared" ref="K2084:K2090" si="256">SUM(I2084:J2084)</f>
        <v>0.01</v>
      </c>
    </row>
    <row r="2085" spans="1:11" ht="18.75">
      <c r="A2085" s="186">
        <v>2</v>
      </c>
      <c r="B2085" s="177" t="s">
        <v>1897</v>
      </c>
      <c r="C2085" s="180">
        <v>212.5</v>
      </c>
      <c r="D2085" s="180"/>
      <c r="E2085" s="181">
        <f t="shared" si="255"/>
        <v>212.5</v>
      </c>
      <c r="F2085" s="174">
        <v>179.05</v>
      </c>
      <c r="G2085" s="174">
        <v>0</v>
      </c>
      <c r="H2085" s="175">
        <f t="shared" si="253"/>
        <v>179.05</v>
      </c>
      <c r="I2085" s="182">
        <v>167.77</v>
      </c>
      <c r="J2085" s="182"/>
      <c r="K2085" s="199">
        <f t="shared" si="256"/>
        <v>167.77</v>
      </c>
    </row>
    <row r="2086" spans="1:11" s="208" customFormat="1" ht="18.75">
      <c r="A2086" s="186">
        <v>3</v>
      </c>
      <c r="B2086" s="177" t="s">
        <v>1898</v>
      </c>
      <c r="C2086" s="180">
        <v>10</v>
      </c>
      <c r="D2086" s="180"/>
      <c r="E2086" s="181">
        <f t="shared" si="255"/>
        <v>10</v>
      </c>
      <c r="F2086" s="174">
        <v>1</v>
      </c>
      <c r="G2086" s="174">
        <v>0</v>
      </c>
      <c r="H2086" s="175">
        <f t="shared" si="253"/>
        <v>1</v>
      </c>
      <c r="I2086" s="199">
        <v>50</v>
      </c>
      <c r="J2086" s="199"/>
      <c r="K2086" s="199">
        <f t="shared" si="256"/>
        <v>50</v>
      </c>
    </row>
    <row r="2087" spans="1:11" ht="18.75">
      <c r="A2087" s="186">
        <v>4</v>
      </c>
      <c r="B2087" s="177" t="s">
        <v>1899</v>
      </c>
      <c r="C2087" s="180">
        <v>25</v>
      </c>
      <c r="D2087" s="180"/>
      <c r="E2087" s="181">
        <f t="shared" si="255"/>
        <v>25</v>
      </c>
      <c r="F2087" s="174">
        <v>26</v>
      </c>
      <c r="G2087" s="174">
        <v>0</v>
      </c>
      <c r="H2087" s="175">
        <f t="shared" si="253"/>
        <v>26</v>
      </c>
      <c r="I2087" s="182">
        <v>32</v>
      </c>
      <c r="J2087" s="182"/>
      <c r="K2087" s="199">
        <f t="shared" si="256"/>
        <v>32</v>
      </c>
    </row>
    <row r="2088" spans="1:11" ht="18.75">
      <c r="A2088" s="186">
        <v>5</v>
      </c>
      <c r="B2088" s="177" t="s">
        <v>1900</v>
      </c>
      <c r="C2088" s="180"/>
      <c r="D2088" s="180">
        <v>418.76</v>
      </c>
      <c r="E2088" s="181">
        <f t="shared" si="255"/>
        <v>418.76</v>
      </c>
      <c r="F2088" s="174">
        <v>0</v>
      </c>
      <c r="G2088" s="174">
        <v>235.83</v>
      </c>
      <c r="H2088" s="175">
        <f t="shared" si="253"/>
        <v>235.83</v>
      </c>
      <c r="I2088" s="182"/>
      <c r="J2088" s="182">
        <v>419.97</v>
      </c>
      <c r="K2088" s="199">
        <f t="shared" si="256"/>
        <v>419.97</v>
      </c>
    </row>
    <row r="2089" spans="1:11" s="208" customFormat="1" ht="18.75">
      <c r="A2089" s="186">
        <v>6</v>
      </c>
      <c r="B2089" s="177" t="s">
        <v>1901</v>
      </c>
      <c r="C2089" s="180"/>
      <c r="D2089" s="180">
        <v>20.010000000000002</v>
      </c>
      <c r="E2089" s="181">
        <f t="shared" si="255"/>
        <v>20.010000000000002</v>
      </c>
      <c r="F2089" s="174">
        <v>0</v>
      </c>
      <c r="G2089" s="174">
        <v>15.01</v>
      </c>
      <c r="H2089" s="175">
        <f t="shared" si="253"/>
        <v>15.01</v>
      </c>
      <c r="I2089" s="199"/>
      <c r="J2089" s="199">
        <v>0.02</v>
      </c>
      <c r="K2089" s="199">
        <f t="shared" si="256"/>
        <v>0.02</v>
      </c>
    </row>
    <row r="2090" spans="1:11" ht="18.75">
      <c r="A2090" s="186"/>
      <c r="B2090" s="179" t="s">
        <v>24</v>
      </c>
      <c r="C2090" s="181">
        <f>SUM(C2084:C2089)</f>
        <v>247.5</v>
      </c>
      <c r="D2090" s="181">
        <f>SUM(D2084:D2089)</f>
        <v>438.78</v>
      </c>
      <c r="E2090" s="181">
        <f t="shared" si="255"/>
        <v>686.28</v>
      </c>
      <c r="F2090" s="178">
        <v>206.05</v>
      </c>
      <c r="G2090" s="178">
        <v>300.83999999999997</v>
      </c>
      <c r="H2090" s="175">
        <f t="shared" si="253"/>
        <v>506.89</v>
      </c>
      <c r="I2090" s="199">
        <f>SUM(I2084:I2089)</f>
        <v>249.77</v>
      </c>
      <c r="J2090" s="199">
        <f>SUM(J2084:J2089)</f>
        <v>420</v>
      </c>
      <c r="K2090" s="199">
        <f t="shared" si="256"/>
        <v>669.77</v>
      </c>
    </row>
    <row r="2091" spans="1:11" s="208" customFormat="1" ht="18.75">
      <c r="A2091" s="198">
        <v>12</v>
      </c>
      <c r="B2091" s="179" t="s">
        <v>1345</v>
      </c>
      <c r="C2091" s="181"/>
      <c r="D2091" s="181"/>
      <c r="E2091" s="181"/>
      <c r="F2091" s="178"/>
      <c r="G2091" s="178"/>
      <c r="H2091" s="175"/>
      <c r="I2091" s="199"/>
      <c r="J2091" s="199"/>
      <c r="K2091" s="199"/>
    </row>
    <row r="2092" spans="1:11" ht="18.75">
      <c r="A2092" s="186">
        <v>1</v>
      </c>
      <c r="B2092" s="177" t="s">
        <v>1902</v>
      </c>
      <c r="C2092" s="180">
        <v>110.99</v>
      </c>
      <c r="D2092" s="180"/>
      <c r="E2092" s="181">
        <f>SUM(C2092:D2092)</f>
        <v>110.99</v>
      </c>
      <c r="F2092" s="174">
        <v>10.99</v>
      </c>
      <c r="G2092" s="174">
        <v>0</v>
      </c>
      <c r="H2092" s="175">
        <f>SUM(F2092:G2092)</f>
        <v>10.99</v>
      </c>
      <c r="I2092" s="182">
        <v>0.02</v>
      </c>
      <c r="J2092" s="182"/>
      <c r="K2092" s="199">
        <f>SUM(I2092:J2092)</f>
        <v>0.02</v>
      </c>
    </row>
    <row r="2093" spans="1:11" s="208" customFormat="1" ht="18.75">
      <c r="A2093" s="198"/>
      <c r="B2093" s="179" t="s">
        <v>156</v>
      </c>
      <c r="C2093" s="181">
        <f>SUM(C2092)</f>
        <v>110.99</v>
      </c>
      <c r="D2093" s="180"/>
      <c r="E2093" s="181">
        <f>SUM(C2093:D2093)</f>
        <v>110.99</v>
      </c>
      <c r="F2093" s="178">
        <v>10.99</v>
      </c>
      <c r="G2093" s="178">
        <v>0</v>
      </c>
      <c r="H2093" s="175">
        <f t="shared" ref="H2093:H2159" si="257">SUM(F2093:G2093)</f>
        <v>10.99</v>
      </c>
      <c r="I2093" s="199">
        <f>SUM(I2092)</f>
        <v>0.02</v>
      </c>
      <c r="J2093" s="199"/>
      <c r="K2093" s="199">
        <f>SUM(I2093:J2093)</f>
        <v>0.02</v>
      </c>
    </row>
    <row r="2094" spans="1:11" s="208" customFormat="1" ht="18.75">
      <c r="A2094" s="198">
        <v>13</v>
      </c>
      <c r="B2094" s="179" t="s">
        <v>1903</v>
      </c>
      <c r="C2094" s="181"/>
      <c r="D2094" s="181"/>
      <c r="E2094" s="181"/>
      <c r="F2094" s="178"/>
      <c r="G2094" s="178"/>
      <c r="H2094" s="175"/>
      <c r="I2094" s="199"/>
      <c r="J2094" s="199"/>
      <c r="K2094" s="199"/>
    </row>
    <row r="2095" spans="1:11" ht="18.75">
      <c r="A2095" s="186">
        <v>1</v>
      </c>
      <c r="B2095" s="177" t="s">
        <v>1904</v>
      </c>
      <c r="C2095" s="180">
        <v>0</v>
      </c>
      <c r="D2095" s="180"/>
      <c r="E2095" s="180">
        <f>SUM(C2095:D2095)</f>
        <v>0</v>
      </c>
      <c r="F2095" s="174">
        <v>0.03</v>
      </c>
      <c r="G2095" s="174">
        <v>0</v>
      </c>
      <c r="H2095" s="175">
        <f t="shared" si="257"/>
        <v>0.03</v>
      </c>
      <c r="I2095" s="182">
        <v>0.03</v>
      </c>
      <c r="J2095" s="182"/>
      <c r="K2095" s="199">
        <f>SUM(I2095:J2095)</f>
        <v>0.03</v>
      </c>
    </row>
    <row r="2096" spans="1:11" ht="18.75">
      <c r="A2096" s="186">
        <v>2</v>
      </c>
      <c r="B2096" s="177" t="s">
        <v>1905</v>
      </c>
      <c r="C2096" s="180"/>
      <c r="D2096" s="180"/>
      <c r="E2096" s="180"/>
      <c r="F2096" s="174">
        <v>0.03</v>
      </c>
      <c r="G2096" s="174">
        <v>0</v>
      </c>
      <c r="H2096" s="175">
        <f t="shared" si="257"/>
        <v>0.03</v>
      </c>
      <c r="I2096" s="182">
        <v>0.03</v>
      </c>
      <c r="J2096" s="182"/>
      <c r="K2096" s="199">
        <f>SUM(I2096:J2096)</f>
        <v>0.03</v>
      </c>
    </row>
    <row r="2097" spans="1:11" ht="18.75">
      <c r="A2097" s="186"/>
      <c r="B2097" s="179" t="s">
        <v>168</v>
      </c>
      <c r="C2097" s="181">
        <f>SUM(C2095:C2096)</f>
        <v>0</v>
      </c>
      <c r="D2097" s="181"/>
      <c r="E2097" s="181">
        <f>SUM(C2097:D2097)</f>
        <v>0</v>
      </c>
      <c r="F2097" s="178">
        <v>0.06</v>
      </c>
      <c r="G2097" s="178">
        <v>0</v>
      </c>
      <c r="H2097" s="175">
        <f t="shared" si="257"/>
        <v>0.06</v>
      </c>
      <c r="I2097" s="182">
        <f>SUM(I2095:I2096)</f>
        <v>0.06</v>
      </c>
      <c r="J2097" s="182"/>
      <c r="K2097" s="199">
        <f>SUM(I2097:J2097)</f>
        <v>0.06</v>
      </c>
    </row>
    <row r="2098" spans="1:11" s="208" customFormat="1" ht="18.75">
      <c r="A2098" s="198">
        <v>14</v>
      </c>
      <c r="B2098" s="179" t="s">
        <v>1906</v>
      </c>
      <c r="C2098" s="181"/>
      <c r="D2098" s="181"/>
      <c r="E2098" s="181"/>
      <c r="F2098" s="178"/>
      <c r="G2098" s="178"/>
      <c r="H2098" s="175"/>
      <c r="I2098" s="199"/>
      <c r="J2098" s="199"/>
      <c r="K2098" s="199"/>
    </row>
    <row r="2099" spans="1:11" ht="18.75">
      <c r="A2099" s="186"/>
      <c r="B2099" s="177" t="s">
        <v>1907</v>
      </c>
      <c r="C2099" s="180">
        <v>0</v>
      </c>
      <c r="D2099" s="180"/>
      <c r="E2099" s="180">
        <f>SUM(C2099:D2099)</f>
        <v>0</v>
      </c>
      <c r="F2099" s="174">
        <v>0.04</v>
      </c>
      <c r="G2099" s="174">
        <v>0</v>
      </c>
      <c r="H2099" s="175">
        <f t="shared" si="257"/>
        <v>0.04</v>
      </c>
      <c r="I2099" s="182">
        <v>0.04</v>
      </c>
      <c r="J2099" s="182"/>
      <c r="K2099" s="199">
        <f>SUM(I2099:J2099)</f>
        <v>0.04</v>
      </c>
    </row>
    <row r="2100" spans="1:11" s="208" customFormat="1" ht="18.75">
      <c r="A2100" s="198"/>
      <c r="B2100" s="179" t="s">
        <v>124</v>
      </c>
      <c r="C2100" s="181">
        <f>SUM(C2099)</f>
        <v>0</v>
      </c>
      <c r="D2100" s="181"/>
      <c r="E2100" s="181">
        <f>SUM(C2100:D2100)</f>
        <v>0</v>
      </c>
      <c r="F2100" s="178">
        <v>0.04</v>
      </c>
      <c r="G2100" s="178">
        <v>0</v>
      </c>
      <c r="H2100" s="175">
        <f t="shared" si="257"/>
        <v>0.04</v>
      </c>
      <c r="I2100" s="199">
        <f>SUM(I2099)</f>
        <v>0.04</v>
      </c>
      <c r="J2100" s="199"/>
      <c r="K2100" s="199">
        <f>SUM(I2100:J2100)</f>
        <v>0.04</v>
      </c>
    </row>
    <row r="2101" spans="1:11" s="208" customFormat="1" ht="18.75">
      <c r="A2101" s="198">
        <v>15</v>
      </c>
      <c r="B2101" s="179" t="s">
        <v>526</v>
      </c>
      <c r="C2101" s="181"/>
      <c r="D2101" s="181"/>
      <c r="E2101" s="181"/>
      <c r="F2101" s="178"/>
      <c r="G2101" s="178"/>
      <c r="H2101" s="175"/>
      <c r="I2101" s="199"/>
      <c r="J2101" s="199"/>
      <c r="K2101" s="199"/>
    </row>
    <row r="2102" spans="1:11" ht="18.75">
      <c r="A2102" s="186">
        <v>1</v>
      </c>
      <c r="B2102" s="177" t="s">
        <v>1908</v>
      </c>
      <c r="C2102" s="180">
        <v>101.3</v>
      </c>
      <c r="D2102" s="180"/>
      <c r="E2102" s="181">
        <f>SUM(C2102:D2102)</f>
        <v>101.3</v>
      </c>
      <c r="F2102" s="174">
        <v>96.23</v>
      </c>
      <c r="G2102" s="174">
        <v>0</v>
      </c>
      <c r="H2102" s="175">
        <f t="shared" si="257"/>
        <v>96.23</v>
      </c>
      <c r="I2102" s="182">
        <v>120.74</v>
      </c>
      <c r="J2102" s="182"/>
      <c r="K2102" s="199">
        <f>SUM(I2102:J2102)</f>
        <v>120.74</v>
      </c>
    </row>
    <row r="2103" spans="1:11" s="208" customFormat="1" ht="18.75">
      <c r="A2103" s="186">
        <v>2</v>
      </c>
      <c r="B2103" s="177" t="s">
        <v>1909</v>
      </c>
      <c r="C2103" s="180">
        <v>210.31</v>
      </c>
      <c r="D2103" s="180"/>
      <c r="E2103" s="181">
        <f>SUM(C2103:D2103)</f>
        <v>210.31</v>
      </c>
      <c r="F2103" s="174">
        <v>195.63</v>
      </c>
      <c r="G2103" s="174">
        <v>0</v>
      </c>
      <c r="H2103" s="175">
        <f t="shared" si="257"/>
        <v>195.63</v>
      </c>
      <c r="I2103" s="182">
        <v>188.37</v>
      </c>
      <c r="J2103" s="199"/>
      <c r="K2103" s="199">
        <f>SUM(I2103:J2103)</f>
        <v>188.37</v>
      </c>
    </row>
    <row r="2104" spans="1:11" ht="18.75">
      <c r="A2104" s="186">
        <v>3</v>
      </c>
      <c r="B2104" s="177" t="s">
        <v>1910</v>
      </c>
      <c r="C2104" s="180">
        <v>174.83</v>
      </c>
      <c r="D2104" s="180"/>
      <c r="E2104" s="181">
        <f>SUM(C2104:D2104)</f>
        <v>174.83</v>
      </c>
      <c r="F2104" s="174">
        <v>196.22</v>
      </c>
      <c r="G2104" s="174">
        <v>0</v>
      </c>
      <c r="H2104" s="175">
        <f t="shared" si="257"/>
        <v>196.22</v>
      </c>
      <c r="I2104" s="182">
        <v>196.73</v>
      </c>
      <c r="J2104" s="182"/>
      <c r="K2104" s="199">
        <f>SUM(I2104:J2104)</f>
        <v>196.73</v>
      </c>
    </row>
    <row r="2105" spans="1:11" ht="18.75">
      <c r="A2105" s="186">
        <v>4</v>
      </c>
      <c r="B2105" s="177" t="s">
        <v>2017</v>
      </c>
      <c r="C2105" s="180">
        <v>73</v>
      </c>
      <c r="D2105" s="180">
        <v>54</v>
      </c>
      <c r="E2105" s="181">
        <f>SUM(C2105:D2105)</f>
        <v>127</v>
      </c>
      <c r="F2105" s="174">
        <v>0.01</v>
      </c>
      <c r="G2105" s="174">
        <v>0.01</v>
      </c>
      <c r="H2105" s="175">
        <f t="shared" si="257"/>
        <v>0.02</v>
      </c>
      <c r="I2105" s="182">
        <v>0.01</v>
      </c>
      <c r="J2105" s="182">
        <v>0.01</v>
      </c>
      <c r="K2105" s="199">
        <f>SUM(I2105:J2105)</f>
        <v>0.02</v>
      </c>
    </row>
    <row r="2106" spans="1:11" ht="18.75">
      <c r="A2106" s="186"/>
      <c r="B2106" s="179" t="s">
        <v>43</v>
      </c>
      <c r="C2106" s="181">
        <f>SUM(C2102:C2105)</f>
        <v>559.44000000000005</v>
      </c>
      <c r="D2106" s="181">
        <f>SUM(D2102:D2105)</f>
        <v>54</v>
      </c>
      <c r="E2106" s="181">
        <f>SUM(C2106:D2106)</f>
        <v>613.44000000000005</v>
      </c>
      <c r="F2106" s="178">
        <v>488.09</v>
      </c>
      <c r="G2106" s="178">
        <v>0.01</v>
      </c>
      <c r="H2106" s="175">
        <f t="shared" si="257"/>
        <v>488.09999999999997</v>
      </c>
      <c r="I2106" s="199">
        <f>SUM(I2102:I2105)</f>
        <v>505.85</v>
      </c>
      <c r="J2106" s="199">
        <f>SUM(J2102:J2105)</f>
        <v>0.01</v>
      </c>
      <c r="K2106" s="199">
        <f>SUM(I2106:J2106)</f>
        <v>505.86</v>
      </c>
    </row>
    <row r="2107" spans="1:11" s="208" customFormat="1" ht="18.75">
      <c r="A2107" s="198">
        <v>16</v>
      </c>
      <c r="B2107" s="179" t="s">
        <v>527</v>
      </c>
      <c r="C2107" s="181"/>
      <c r="D2107" s="181"/>
      <c r="E2107" s="181"/>
      <c r="F2107" s="178"/>
      <c r="G2107" s="178"/>
      <c r="H2107" s="175"/>
      <c r="I2107" s="199"/>
      <c r="J2107" s="199"/>
      <c r="K2107" s="199"/>
    </row>
    <row r="2108" spans="1:11" ht="18.75">
      <c r="A2108" s="186">
        <v>1</v>
      </c>
      <c r="B2108" s="177" t="s">
        <v>1911</v>
      </c>
      <c r="C2108" s="180">
        <v>0</v>
      </c>
      <c r="D2108" s="180"/>
      <c r="E2108" s="180">
        <f>SUM(C2108:D2108)</f>
        <v>0</v>
      </c>
      <c r="F2108" s="174">
        <v>0.01</v>
      </c>
      <c r="G2108" s="174">
        <v>0</v>
      </c>
      <c r="H2108" s="175">
        <f t="shared" si="257"/>
        <v>0.01</v>
      </c>
      <c r="I2108" s="182">
        <v>0.01</v>
      </c>
      <c r="J2108" s="182"/>
      <c r="K2108" s="199">
        <f>SUM(I2108:J2108)</f>
        <v>0.01</v>
      </c>
    </row>
    <row r="2109" spans="1:11" ht="18.75">
      <c r="A2109" s="186">
        <v>2</v>
      </c>
      <c r="B2109" s="177" t="s">
        <v>1912</v>
      </c>
      <c r="C2109" s="180"/>
      <c r="D2109" s="180"/>
      <c r="E2109" s="180"/>
      <c r="F2109" s="174">
        <v>0.01</v>
      </c>
      <c r="G2109" s="174">
        <v>0</v>
      </c>
      <c r="H2109" s="175">
        <f t="shared" si="257"/>
        <v>0.01</v>
      </c>
      <c r="I2109" s="182">
        <v>0.01</v>
      </c>
      <c r="J2109" s="182"/>
      <c r="K2109" s="199">
        <f>SUM(I2109:J2109)</f>
        <v>0.01</v>
      </c>
    </row>
    <row r="2110" spans="1:11" ht="18.75">
      <c r="A2110" s="186">
        <v>3</v>
      </c>
      <c r="B2110" s="177" t="s">
        <v>1913</v>
      </c>
      <c r="C2110" s="180"/>
      <c r="D2110" s="180"/>
      <c r="E2110" s="180"/>
      <c r="F2110" s="174">
        <v>0.02</v>
      </c>
      <c r="G2110" s="174">
        <v>0</v>
      </c>
      <c r="H2110" s="175">
        <f t="shared" si="257"/>
        <v>0.02</v>
      </c>
      <c r="I2110" s="182">
        <v>5500.01</v>
      </c>
      <c r="J2110" s="182"/>
      <c r="K2110" s="199">
        <f>SUM(I2110:J2110)</f>
        <v>5500.01</v>
      </c>
    </row>
    <row r="2111" spans="1:11" s="208" customFormat="1" ht="18.75">
      <c r="A2111" s="198"/>
      <c r="B2111" s="179" t="s">
        <v>10</v>
      </c>
      <c r="C2111" s="181">
        <f>SUM(C2108:C2110)</f>
        <v>0</v>
      </c>
      <c r="D2111" s="181"/>
      <c r="E2111" s="181">
        <f>SUM(C2111:D2111)</f>
        <v>0</v>
      </c>
      <c r="F2111" s="178">
        <v>0.04</v>
      </c>
      <c r="G2111" s="178">
        <v>0</v>
      </c>
      <c r="H2111" s="175">
        <f t="shared" si="257"/>
        <v>0.04</v>
      </c>
      <c r="I2111" s="199">
        <f>SUM(I2108:I2110)</f>
        <v>5500.0300000000007</v>
      </c>
      <c r="J2111" s="199"/>
      <c r="K2111" s="199">
        <f>SUM(I2111:J2111)</f>
        <v>5500.0300000000007</v>
      </c>
    </row>
    <row r="2112" spans="1:11" s="208" customFormat="1" ht="18.75">
      <c r="A2112" s="198">
        <v>17</v>
      </c>
      <c r="B2112" s="179" t="s">
        <v>371</v>
      </c>
      <c r="C2112" s="181"/>
      <c r="D2112" s="181"/>
      <c r="E2112" s="181"/>
      <c r="F2112" s="178"/>
      <c r="G2112" s="178"/>
      <c r="H2112" s="175"/>
      <c r="I2112" s="199"/>
      <c r="J2112" s="199"/>
      <c r="K2112" s="199"/>
    </row>
    <row r="2113" spans="1:11" ht="18.75">
      <c r="A2113" s="186">
        <v>1</v>
      </c>
      <c r="B2113" s="177" t="s">
        <v>1914</v>
      </c>
      <c r="C2113" s="180"/>
      <c r="D2113" s="180"/>
      <c r="E2113" s="180"/>
      <c r="F2113" s="174">
        <v>4.42</v>
      </c>
      <c r="G2113" s="174">
        <v>0</v>
      </c>
      <c r="H2113" s="175">
        <f t="shared" si="257"/>
        <v>4.42</v>
      </c>
      <c r="I2113" s="182">
        <v>5</v>
      </c>
      <c r="J2113" s="182"/>
      <c r="K2113" s="199">
        <f>SUM(I2113:J2113)</f>
        <v>5</v>
      </c>
    </row>
    <row r="2114" spans="1:11" s="208" customFormat="1" ht="18.75">
      <c r="A2114" s="198">
        <v>2</v>
      </c>
      <c r="B2114" s="177" t="s">
        <v>1915</v>
      </c>
      <c r="C2114" s="180">
        <v>0.01</v>
      </c>
      <c r="D2114" s="180"/>
      <c r="E2114" s="181">
        <f>SUM(C2114:D2114)</f>
        <v>0.01</v>
      </c>
      <c r="F2114" s="174">
        <v>0.01</v>
      </c>
      <c r="G2114" s="174">
        <v>0</v>
      </c>
      <c r="H2114" s="175">
        <f t="shared" si="257"/>
        <v>0.01</v>
      </c>
      <c r="I2114" s="182">
        <v>0.01</v>
      </c>
      <c r="J2114" s="199"/>
      <c r="K2114" s="199">
        <f>SUM(I2114:J2114)</f>
        <v>0.01</v>
      </c>
    </row>
    <row r="2115" spans="1:11" ht="18.75">
      <c r="A2115" s="186"/>
      <c r="B2115" s="179" t="s">
        <v>25</v>
      </c>
      <c r="C2115" s="181">
        <f>SUM(C2114)</f>
        <v>0.01</v>
      </c>
      <c r="D2115" s="180"/>
      <c r="E2115" s="181">
        <f>SUM(C2115:D2115)</f>
        <v>0.01</v>
      </c>
      <c r="F2115" s="178">
        <v>4.43</v>
      </c>
      <c r="G2115" s="178">
        <v>0</v>
      </c>
      <c r="H2115" s="175">
        <f t="shared" si="257"/>
        <v>4.43</v>
      </c>
      <c r="I2115" s="199">
        <f>SUM(I2113:I2114)</f>
        <v>5.01</v>
      </c>
      <c r="J2115" s="182"/>
      <c r="K2115" s="199">
        <f>SUM(I2115:J2115)</f>
        <v>5.01</v>
      </c>
    </row>
    <row r="2116" spans="1:11" ht="18.75">
      <c r="A2116" s="198">
        <v>18</v>
      </c>
      <c r="B2116" s="179" t="s">
        <v>2018</v>
      </c>
      <c r="C2116" s="181"/>
      <c r="D2116" s="180"/>
      <c r="E2116" s="181"/>
      <c r="F2116" s="178"/>
      <c r="G2116" s="178"/>
      <c r="H2116" s="175"/>
      <c r="I2116" s="199"/>
      <c r="J2116" s="182"/>
      <c r="K2116" s="199"/>
    </row>
    <row r="2117" spans="1:11" ht="18.75">
      <c r="A2117" s="186">
        <v>1</v>
      </c>
      <c r="B2117" s="177" t="s">
        <v>2019</v>
      </c>
      <c r="C2117" s="181"/>
      <c r="D2117" s="180"/>
      <c r="E2117" s="181"/>
      <c r="F2117" s="178"/>
      <c r="G2117" s="178"/>
      <c r="H2117" s="175"/>
      <c r="I2117" s="182">
        <v>1000</v>
      </c>
      <c r="J2117" s="182"/>
      <c r="K2117" s="199">
        <f>SUM(I2117:J2117)</f>
        <v>1000</v>
      </c>
    </row>
    <row r="2118" spans="1:11" ht="18.75">
      <c r="A2118" s="186"/>
      <c r="B2118" s="179" t="s">
        <v>2020</v>
      </c>
      <c r="C2118" s="181"/>
      <c r="D2118" s="180"/>
      <c r="E2118" s="181"/>
      <c r="F2118" s="178"/>
      <c r="G2118" s="178"/>
      <c r="H2118" s="175"/>
      <c r="I2118" s="199">
        <f>SUM(I2117)</f>
        <v>1000</v>
      </c>
      <c r="J2118" s="182"/>
      <c r="K2118" s="199">
        <f>SUM(I2118:J2118)</f>
        <v>1000</v>
      </c>
    </row>
    <row r="2119" spans="1:11" s="208" customFormat="1" ht="18.75">
      <c r="A2119" s="198">
        <v>19</v>
      </c>
      <c r="B2119" s="179" t="s">
        <v>534</v>
      </c>
      <c r="C2119" s="181"/>
      <c r="D2119" s="181"/>
      <c r="E2119" s="181"/>
      <c r="F2119" s="178"/>
      <c r="G2119" s="178"/>
      <c r="H2119" s="175"/>
      <c r="I2119" s="199"/>
      <c r="J2119" s="199"/>
      <c r="K2119" s="199"/>
    </row>
    <row r="2120" spans="1:11" ht="18.75">
      <c r="A2120" s="186">
        <v>1</v>
      </c>
      <c r="B2120" s="177" t="s">
        <v>1916</v>
      </c>
      <c r="C2120" s="180"/>
      <c r="D2120" s="180"/>
      <c r="E2120" s="180"/>
      <c r="F2120" s="174">
        <v>150</v>
      </c>
      <c r="G2120" s="174">
        <v>0</v>
      </c>
      <c r="H2120" s="175">
        <f t="shared" si="257"/>
        <v>150</v>
      </c>
      <c r="I2120" s="182">
        <v>190</v>
      </c>
      <c r="J2120" s="182"/>
      <c r="K2120" s="199">
        <f t="shared" ref="K2120:K2127" si="258">SUM(I2120:J2120)</f>
        <v>190</v>
      </c>
    </row>
    <row r="2121" spans="1:11" s="208" customFormat="1" ht="18.75">
      <c r="A2121" s="186">
        <v>2</v>
      </c>
      <c r="B2121" s="177" t="s">
        <v>1917</v>
      </c>
      <c r="C2121" s="181"/>
      <c r="D2121" s="181"/>
      <c r="E2121" s="181"/>
      <c r="F2121" s="174">
        <v>0.65</v>
      </c>
      <c r="G2121" s="174">
        <v>0</v>
      </c>
      <c r="H2121" s="175">
        <f t="shared" si="257"/>
        <v>0.65</v>
      </c>
      <c r="I2121" s="182">
        <v>75.540000000000006</v>
      </c>
      <c r="J2121" s="199"/>
      <c r="K2121" s="199">
        <f t="shared" si="258"/>
        <v>75.540000000000006</v>
      </c>
    </row>
    <row r="2122" spans="1:11" ht="18.75">
      <c r="A2122" s="186">
        <v>3</v>
      </c>
      <c r="B2122" s="177" t="s">
        <v>1918</v>
      </c>
      <c r="C2122" s="180"/>
      <c r="D2122" s="180"/>
      <c r="E2122" s="180"/>
      <c r="F2122" s="174">
        <v>1400</v>
      </c>
      <c r="G2122" s="174">
        <v>0</v>
      </c>
      <c r="H2122" s="175">
        <f t="shared" si="257"/>
        <v>1400</v>
      </c>
      <c r="I2122" s="182">
        <v>6300</v>
      </c>
      <c r="J2122" s="182"/>
      <c r="K2122" s="199">
        <f t="shared" si="258"/>
        <v>6300</v>
      </c>
    </row>
    <row r="2123" spans="1:11" ht="18.75">
      <c r="A2123" s="186">
        <v>4</v>
      </c>
      <c r="B2123" s="177" t="s">
        <v>1919</v>
      </c>
      <c r="C2123" s="180">
        <v>350</v>
      </c>
      <c r="D2123" s="180"/>
      <c r="E2123" s="181">
        <f>SUM(C2123:D2123)</f>
        <v>350</v>
      </c>
      <c r="F2123" s="174">
        <v>6250</v>
      </c>
      <c r="G2123" s="174">
        <v>0</v>
      </c>
      <c r="H2123" s="175">
        <f t="shared" si="257"/>
        <v>6250</v>
      </c>
      <c r="I2123" s="182">
        <v>0.03</v>
      </c>
      <c r="J2123" s="182"/>
      <c r="K2123" s="199">
        <f t="shared" si="258"/>
        <v>0.03</v>
      </c>
    </row>
    <row r="2124" spans="1:11" s="208" customFormat="1" ht="18.75">
      <c r="A2124" s="186">
        <v>5</v>
      </c>
      <c r="B2124" s="177" t="s">
        <v>1920</v>
      </c>
      <c r="C2124" s="180">
        <v>0.01</v>
      </c>
      <c r="D2124" s="180"/>
      <c r="E2124" s="181">
        <f>SUM(C2124:D2124)</f>
        <v>0.01</v>
      </c>
      <c r="F2124" s="174">
        <v>0.01</v>
      </c>
      <c r="G2124" s="174">
        <v>0</v>
      </c>
      <c r="H2124" s="175">
        <f t="shared" si="257"/>
        <v>0.01</v>
      </c>
      <c r="I2124" s="182">
        <v>15</v>
      </c>
      <c r="J2124" s="199"/>
      <c r="K2124" s="199">
        <f t="shared" si="258"/>
        <v>15</v>
      </c>
    </row>
    <row r="2125" spans="1:11" ht="18.75">
      <c r="A2125" s="186">
        <v>6</v>
      </c>
      <c r="B2125" s="177" t="s">
        <v>1921</v>
      </c>
      <c r="C2125" s="180">
        <v>2649.6</v>
      </c>
      <c r="D2125" s="180">
        <v>3974.39</v>
      </c>
      <c r="E2125" s="181">
        <f>SUM(C2125:D2125)</f>
        <v>6623.99</v>
      </c>
      <c r="F2125" s="174">
        <v>1403.2</v>
      </c>
      <c r="G2125" s="174">
        <v>2104.8000000000002</v>
      </c>
      <c r="H2125" s="175">
        <f t="shared" si="257"/>
        <v>3508</v>
      </c>
      <c r="I2125" s="182">
        <v>2600</v>
      </c>
      <c r="J2125" s="182">
        <v>3900</v>
      </c>
      <c r="K2125" s="199">
        <f t="shared" si="258"/>
        <v>6500</v>
      </c>
    </row>
    <row r="2126" spans="1:11" ht="18.75">
      <c r="A2126" s="186">
        <v>7</v>
      </c>
      <c r="B2126" s="177" t="s">
        <v>1922</v>
      </c>
      <c r="C2126" s="180"/>
      <c r="D2126" s="180"/>
      <c r="E2126" s="180"/>
      <c r="F2126" s="174">
        <v>8050</v>
      </c>
      <c r="G2126" s="174">
        <v>0</v>
      </c>
      <c r="H2126" s="175">
        <f t="shared" si="257"/>
        <v>8050</v>
      </c>
      <c r="I2126" s="182">
        <v>10000</v>
      </c>
      <c r="J2126" s="182"/>
      <c r="K2126" s="199">
        <f t="shared" si="258"/>
        <v>10000</v>
      </c>
    </row>
    <row r="2127" spans="1:11" ht="18.75">
      <c r="A2127" s="186"/>
      <c r="B2127" s="179" t="s">
        <v>11</v>
      </c>
      <c r="C2127" s="181">
        <f>SUM(C2120:C2126)</f>
        <v>2999.6099999999997</v>
      </c>
      <c r="D2127" s="181">
        <f>SUM(D2120:D2126)</f>
        <v>3974.39</v>
      </c>
      <c r="E2127" s="181">
        <f>SUM(E2120:E2126)</f>
        <v>6974</v>
      </c>
      <c r="F2127" s="178">
        <v>17253.86</v>
      </c>
      <c r="G2127" s="178">
        <v>2104.8000000000002</v>
      </c>
      <c r="H2127" s="175">
        <f t="shared" si="257"/>
        <v>19358.66</v>
      </c>
      <c r="I2127" s="199">
        <f>SUM(I2120:I2126)</f>
        <v>19180.57</v>
      </c>
      <c r="J2127" s="199">
        <f>SUM(J2120:J2126)</f>
        <v>3900</v>
      </c>
      <c r="K2127" s="199">
        <f t="shared" si="258"/>
        <v>23080.57</v>
      </c>
    </row>
    <row r="2128" spans="1:11" s="208" customFormat="1" ht="18.75">
      <c r="A2128" s="198">
        <v>20</v>
      </c>
      <c r="B2128" s="179" t="s">
        <v>384</v>
      </c>
      <c r="C2128" s="181"/>
      <c r="D2128" s="181"/>
      <c r="E2128" s="181"/>
      <c r="F2128" s="178"/>
      <c r="G2128" s="178"/>
      <c r="H2128" s="175"/>
      <c r="I2128" s="199"/>
      <c r="J2128" s="199"/>
      <c r="K2128" s="199"/>
    </row>
    <row r="2129" spans="1:11" ht="18.75">
      <c r="A2129" s="186">
        <v>1</v>
      </c>
      <c r="B2129" s="177" t="s">
        <v>1923</v>
      </c>
      <c r="C2129" s="180">
        <v>7.5</v>
      </c>
      <c r="D2129" s="180">
        <v>7.5</v>
      </c>
      <c r="E2129" s="181">
        <f>SUM(C2129:D2129)</f>
        <v>15</v>
      </c>
      <c r="F2129" s="174">
        <v>11</v>
      </c>
      <c r="G2129" s="174">
        <v>11</v>
      </c>
      <c r="H2129" s="175">
        <f t="shared" si="257"/>
        <v>22</v>
      </c>
      <c r="I2129" s="182">
        <v>0.03</v>
      </c>
      <c r="J2129" s="182">
        <v>0.03</v>
      </c>
      <c r="K2129" s="199">
        <f>SUM(I2129:J2129)</f>
        <v>0.06</v>
      </c>
    </row>
    <row r="2130" spans="1:11" s="208" customFormat="1" ht="18.75">
      <c r="A2130" s="198"/>
      <c r="B2130" s="179" t="s">
        <v>26</v>
      </c>
      <c r="C2130" s="181">
        <f>SUM(C2129)</f>
        <v>7.5</v>
      </c>
      <c r="D2130" s="181">
        <f>SUM(D2129)</f>
        <v>7.5</v>
      </c>
      <c r="E2130" s="181">
        <f>SUM(C2130:D2130)</f>
        <v>15</v>
      </c>
      <c r="F2130" s="178">
        <v>11</v>
      </c>
      <c r="G2130" s="178">
        <v>11</v>
      </c>
      <c r="H2130" s="175">
        <f t="shared" si="257"/>
        <v>22</v>
      </c>
      <c r="I2130" s="199">
        <f>SUM(I2129)</f>
        <v>0.03</v>
      </c>
      <c r="J2130" s="199">
        <f>SUM(J2129)</f>
        <v>0.03</v>
      </c>
      <c r="K2130" s="199">
        <f>SUM(I2130:J2130)</f>
        <v>0.06</v>
      </c>
    </row>
    <row r="2131" spans="1:11" s="208" customFormat="1" ht="18.75">
      <c r="A2131" s="198">
        <v>21</v>
      </c>
      <c r="B2131" s="179" t="s">
        <v>849</v>
      </c>
      <c r="C2131" s="181"/>
      <c r="D2131" s="181"/>
      <c r="E2131" s="181"/>
      <c r="F2131" s="178"/>
      <c r="G2131" s="178"/>
      <c r="H2131" s="175"/>
      <c r="I2131" s="199"/>
      <c r="J2131" s="199"/>
      <c r="K2131" s="199"/>
    </row>
    <row r="2132" spans="1:11" ht="18.75">
      <c r="A2132" s="186">
        <v>1</v>
      </c>
      <c r="B2132" s="177" t="s">
        <v>1924</v>
      </c>
      <c r="C2132" s="180">
        <v>191.12</v>
      </c>
      <c r="D2132" s="180">
        <v>286.68</v>
      </c>
      <c r="E2132" s="181">
        <f t="shared" ref="E2132:E2142" si="259">SUM(C2132:D2132)</f>
        <v>477.8</v>
      </c>
      <c r="F2132" s="174">
        <v>1038</v>
      </c>
      <c r="G2132" s="174">
        <v>324</v>
      </c>
      <c r="H2132" s="175">
        <f t="shared" si="257"/>
        <v>1362</v>
      </c>
      <c r="I2132" s="182">
        <v>209.6</v>
      </c>
      <c r="J2132" s="182">
        <v>314.39999999999998</v>
      </c>
      <c r="K2132" s="199">
        <f t="shared" ref="K2132:K2142" si="260">SUM(I2132:J2132)</f>
        <v>524</v>
      </c>
    </row>
    <row r="2133" spans="1:11" ht="18.75">
      <c r="A2133" s="186">
        <v>2</v>
      </c>
      <c r="B2133" s="177" t="s">
        <v>1925</v>
      </c>
      <c r="C2133" s="180">
        <v>200</v>
      </c>
      <c r="D2133" s="180">
        <v>300</v>
      </c>
      <c r="E2133" s="181">
        <f t="shared" si="259"/>
        <v>500</v>
      </c>
      <c r="F2133" s="174">
        <v>200</v>
      </c>
      <c r="G2133" s="174">
        <v>300</v>
      </c>
      <c r="H2133" s="175">
        <f t="shared" si="257"/>
        <v>500</v>
      </c>
      <c r="I2133" s="182">
        <v>160</v>
      </c>
      <c r="J2133" s="182">
        <v>210</v>
      </c>
      <c r="K2133" s="199">
        <f t="shared" si="260"/>
        <v>370</v>
      </c>
    </row>
    <row r="2134" spans="1:11" ht="18.75">
      <c r="A2134" s="186">
        <v>3</v>
      </c>
      <c r="B2134" s="177" t="s">
        <v>2135</v>
      </c>
      <c r="C2134" s="180">
        <v>500.03</v>
      </c>
      <c r="D2134" s="180"/>
      <c r="E2134" s="181">
        <f t="shared" si="259"/>
        <v>500.03</v>
      </c>
      <c r="F2134" s="174">
        <v>7000.02</v>
      </c>
      <c r="G2134" s="174">
        <v>0</v>
      </c>
      <c r="H2134" s="175">
        <f t="shared" si="257"/>
        <v>7000.02</v>
      </c>
      <c r="I2134" s="182">
        <v>3200.02</v>
      </c>
      <c r="J2134" s="182"/>
      <c r="K2134" s="199">
        <f t="shared" si="260"/>
        <v>3200.02</v>
      </c>
    </row>
    <row r="2135" spans="1:11" s="208" customFormat="1" ht="18.75">
      <c r="A2135" s="186">
        <v>4</v>
      </c>
      <c r="B2135" s="177" t="s">
        <v>2136</v>
      </c>
      <c r="C2135" s="180">
        <v>2100</v>
      </c>
      <c r="D2135" s="180">
        <v>0.02</v>
      </c>
      <c r="E2135" s="181">
        <f t="shared" si="259"/>
        <v>2100.02</v>
      </c>
      <c r="F2135" s="174">
        <v>1700</v>
      </c>
      <c r="G2135" s="174">
        <v>0.02</v>
      </c>
      <c r="H2135" s="175">
        <f t="shared" si="257"/>
        <v>1700.02</v>
      </c>
      <c r="I2135" s="182">
        <v>1200</v>
      </c>
      <c r="J2135" s="182">
        <v>0.02</v>
      </c>
      <c r="K2135" s="199">
        <f t="shared" si="260"/>
        <v>1200.02</v>
      </c>
    </row>
    <row r="2136" spans="1:11" ht="18.75">
      <c r="A2136" s="186">
        <v>5</v>
      </c>
      <c r="B2136" s="177" t="s">
        <v>1926</v>
      </c>
      <c r="C2136" s="180">
        <v>5017.3900000000003</v>
      </c>
      <c r="D2136" s="180">
        <v>2500</v>
      </c>
      <c r="E2136" s="181">
        <f t="shared" si="259"/>
        <v>7517.39</v>
      </c>
      <c r="F2136" s="174">
        <v>6640</v>
      </c>
      <c r="G2136" s="174">
        <v>0.01</v>
      </c>
      <c r="H2136" s="175">
        <f t="shared" si="257"/>
        <v>6640.01</v>
      </c>
      <c r="I2136" s="182">
        <v>7495</v>
      </c>
      <c r="J2136" s="182">
        <v>0.01</v>
      </c>
      <c r="K2136" s="199">
        <f t="shared" si="260"/>
        <v>7495.01</v>
      </c>
    </row>
    <row r="2137" spans="1:11" ht="18.75">
      <c r="A2137" s="186">
        <v>6</v>
      </c>
      <c r="B2137" s="177" t="s">
        <v>1927</v>
      </c>
      <c r="C2137" s="180">
        <v>0.01</v>
      </c>
      <c r="D2137" s="180"/>
      <c r="E2137" s="181">
        <f t="shared" si="259"/>
        <v>0.01</v>
      </c>
      <c r="F2137" s="174">
        <v>0.01</v>
      </c>
      <c r="G2137" s="174">
        <v>0</v>
      </c>
      <c r="H2137" s="175">
        <f t="shared" si="257"/>
        <v>0.01</v>
      </c>
      <c r="I2137" s="182">
        <v>10317.790000000001</v>
      </c>
      <c r="J2137" s="182"/>
      <c r="K2137" s="199">
        <f t="shared" si="260"/>
        <v>10317.790000000001</v>
      </c>
    </row>
    <row r="2138" spans="1:11" ht="18.75">
      <c r="A2138" s="186">
        <v>7</v>
      </c>
      <c r="B2138" s="177" t="s">
        <v>1928</v>
      </c>
      <c r="C2138" s="180">
        <v>11986.95</v>
      </c>
      <c r="D2138" s="180"/>
      <c r="E2138" s="181">
        <f t="shared" si="259"/>
        <v>11986.95</v>
      </c>
      <c r="F2138" s="174">
        <v>11674.07</v>
      </c>
      <c r="G2138" s="174">
        <v>0</v>
      </c>
      <c r="H2138" s="175">
        <f t="shared" si="257"/>
        <v>11674.07</v>
      </c>
      <c r="I2138" s="182">
        <v>7.0000000000000007E-2</v>
      </c>
      <c r="J2138" s="182"/>
      <c r="K2138" s="199">
        <f t="shared" si="260"/>
        <v>7.0000000000000007E-2</v>
      </c>
    </row>
    <row r="2139" spans="1:11" s="208" customFormat="1" ht="18.75">
      <c r="A2139" s="186">
        <v>8</v>
      </c>
      <c r="B2139" s="177" t="s">
        <v>1929</v>
      </c>
      <c r="C2139" s="180">
        <v>328.27</v>
      </c>
      <c r="D2139" s="180">
        <v>492.41</v>
      </c>
      <c r="E2139" s="181">
        <f t="shared" si="259"/>
        <v>820.68000000000006</v>
      </c>
      <c r="F2139" s="174">
        <v>5316</v>
      </c>
      <c r="G2139" s="174">
        <v>474</v>
      </c>
      <c r="H2139" s="175">
        <f t="shared" si="257"/>
        <v>5790</v>
      </c>
      <c r="I2139" s="182">
        <v>1354.89</v>
      </c>
      <c r="J2139" s="182">
        <v>532.33000000000004</v>
      </c>
      <c r="K2139" s="199">
        <f t="shared" si="260"/>
        <v>1887.2200000000003</v>
      </c>
    </row>
    <row r="2140" spans="1:11" ht="18.75">
      <c r="A2140" s="186">
        <v>9</v>
      </c>
      <c r="B2140" s="177" t="s">
        <v>1930</v>
      </c>
      <c r="C2140" s="180">
        <v>2387.0100000000002</v>
      </c>
      <c r="D2140" s="180">
        <v>3580</v>
      </c>
      <c r="E2140" s="181">
        <f t="shared" si="259"/>
        <v>5967.01</v>
      </c>
      <c r="F2140" s="174">
        <v>1800.01</v>
      </c>
      <c r="G2140" s="174">
        <v>2700</v>
      </c>
      <c r="H2140" s="175">
        <f t="shared" si="257"/>
        <v>4500.01</v>
      </c>
      <c r="I2140" s="182">
        <v>2175.7800000000002</v>
      </c>
      <c r="J2140" s="182">
        <v>4263.6499999999996</v>
      </c>
      <c r="K2140" s="199">
        <f t="shared" si="260"/>
        <v>6439.43</v>
      </c>
    </row>
    <row r="2141" spans="1:11" ht="18.75">
      <c r="A2141" s="186">
        <v>10</v>
      </c>
      <c r="B2141" s="177" t="s">
        <v>1931</v>
      </c>
      <c r="C2141" s="180">
        <v>142.80000000000001</v>
      </c>
      <c r="D2141" s="180">
        <v>214</v>
      </c>
      <c r="E2141" s="181">
        <f t="shared" si="259"/>
        <v>356.8</v>
      </c>
      <c r="F2141" s="174">
        <v>246.76</v>
      </c>
      <c r="G2141" s="174">
        <v>370.16</v>
      </c>
      <c r="H2141" s="175">
        <f t="shared" si="257"/>
        <v>616.92000000000007</v>
      </c>
      <c r="I2141" s="182">
        <v>204.07</v>
      </c>
      <c r="J2141" s="182">
        <v>306.14</v>
      </c>
      <c r="K2141" s="199">
        <f t="shared" si="260"/>
        <v>510.21</v>
      </c>
    </row>
    <row r="2142" spans="1:11" ht="18.75">
      <c r="A2142" s="186"/>
      <c r="B2142" s="179" t="s">
        <v>109</v>
      </c>
      <c r="C2142" s="181">
        <f>SUM(C2132:C2141)</f>
        <v>22853.579999999998</v>
      </c>
      <c r="D2142" s="181">
        <f>SUM(D2132:D2141)</f>
        <v>7373.11</v>
      </c>
      <c r="E2142" s="181">
        <f t="shared" si="259"/>
        <v>30226.69</v>
      </c>
      <c r="F2142" s="178">
        <v>35614.870000000003</v>
      </c>
      <c r="G2142" s="178">
        <v>4168.1899999999996</v>
      </c>
      <c r="H2142" s="175">
        <f t="shared" si="257"/>
        <v>39783.060000000005</v>
      </c>
      <c r="I2142" s="199">
        <f>SUM(I2132:I2141)</f>
        <v>26317.219999999998</v>
      </c>
      <c r="J2142" s="199">
        <f>SUM(J2132:J2141)</f>
        <v>5626.55</v>
      </c>
      <c r="K2142" s="199">
        <f t="shared" si="260"/>
        <v>31943.769999999997</v>
      </c>
    </row>
    <row r="2143" spans="1:11" s="208" customFormat="1" ht="18.75">
      <c r="A2143" s="198">
        <v>22</v>
      </c>
      <c r="B2143" s="179" t="s">
        <v>1932</v>
      </c>
      <c r="C2143" s="181"/>
      <c r="D2143" s="181"/>
      <c r="E2143" s="181"/>
      <c r="F2143" s="178"/>
      <c r="G2143" s="178"/>
      <c r="H2143" s="175"/>
      <c r="I2143" s="199"/>
      <c r="J2143" s="199"/>
      <c r="K2143" s="199"/>
    </row>
    <row r="2144" spans="1:11" ht="18.75">
      <c r="A2144" s="186">
        <v>1</v>
      </c>
      <c r="B2144" s="177" t="s">
        <v>1933</v>
      </c>
      <c r="C2144" s="180">
        <v>8.89</v>
      </c>
      <c r="D2144" s="180"/>
      <c r="E2144" s="181">
        <f>SUM(C2144:D2144)</f>
        <v>8.89</v>
      </c>
      <c r="F2144" s="174">
        <v>28.95</v>
      </c>
      <c r="G2144" s="174">
        <v>0</v>
      </c>
      <c r="H2144" s="175">
        <f t="shared" si="257"/>
        <v>28.95</v>
      </c>
      <c r="I2144" s="182">
        <v>26.84</v>
      </c>
      <c r="J2144" s="182"/>
      <c r="K2144" s="199">
        <f>SUM(I2144:J2144)</f>
        <v>26.84</v>
      </c>
    </row>
    <row r="2145" spans="1:11" ht="18.75">
      <c r="A2145" s="186"/>
      <c r="B2145" s="179" t="s">
        <v>197</v>
      </c>
      <c r="C2145" s="181">
        <f>SUM(C2144)</f>
        <v>8.89</v>
      </c>
      <c r="D2145" s="180"/>
      <c r="E2145" s="181">
        <f>SUM(C2145:D2145)</f>
        <v>8.89</v>
      </c>
      <c r="F2145" s="178">
        <v>28.95</v>
      </c>
      <c r="G2145" s="178">
        <v>0</v>
      </c>
      <c r="H2145" s="175">
        <f t="shared" si="257"/>
        <v>28.95</v>
      </c>
      <c r="I2145" s="199">
        <f>SUM(I2144)</f>
        <v>26.84</v>
      </c>
      <c r="J2145" s="182"/>
      <c r="K2145" s="199">
        <f>SUM(I2145:J2145)</f>
        <v>26.84</v>
      </c>
    </row>
    <row r="2146" spans="1:11" s="208" customFormat="1" ht="18.75">
      <c r="A2146" s="198">
        <v>23</v>
      </c>
      <c r="B2146" s="179" t="s">
        <v>1934</v>
      </c>
      <c r="C2146" s="181"/>
      <c r="D2146" s="181"/>
      <c r="E2146" s="181"/>
      <c r="F2146" s="178"/>
      <c r="G2146" s="178"/>
      <c r="H2146" s="175"/>
      <c r="I2146" s="199"/>
      <c r="J2146" s="199"/>
      <c r="K2146" s="199"/>
    </row>
    <row r="2147" spans="1:11" ht="18.75">
      <c r="A2147" s="186">
        <v>1</v>
      </c>
      <c r="B2147" s="177" t="s">
        <v>1935</v>
      </c>
      <c r="C2147" s="180">
        <v>11.56</v>
      </c>
      <c r="D2147" s="180"/>
      <c r="E2147" s="181">
        <f>SUM(C2147:D2147)</f>
        <v>11.56</v>
      </c>
      <c r="F2147" s="174">
        <v>13.56</v>
      </c>
      <c r="G2147" s="174">
        <v>0</v>
      </c>
      <c r="H2147" s="175">
        <f t="shared" si="257"/>
        <v>13.56</v>
      </c>
      <c r="I2147" s="182">
        <v>14.56</v>
      </c>
      <c r="J2147" s="182"/>
      <c r="K2147" s="199">
        <f>SUM(I2147:J2147)</f>
        <v>14.56</v>
      </c>
    </row>
    <row r="2148" spans="1:11" s="208" customFormat="1" ht="18.75">
      <c r="A2148" s="198"/>
      <c r="B2148" s="179" t="s">
        <v>198</v>
      </c>
      <c r="C2148" s="181">
        <f>SUM(C2147)</f>
        <v>11.56</v>
      </c>
      <c r="D2148" s="180"/>
      <c r="E2148" s="181">
        <f>SUM(C2148:D2148)</f>
        <v>11.56</v>
      </c>
      <c r="F2148" s="178">
        <v>13.56</v>
      </c>
      <c r="G2148" s="178">
        <v>0</v>
      </c>
      <c r="H2148" s="175">
        <f t="shared" si="257"/>
        <v>13.56</v>
      </c>
      <c r="I2148" s="199">
        <f>SUM(I2147)</f>
        <v>14.56</v>
      </c>
      <c r="J2148" s="199"/>
      <c r="K2148" s="199">
        <f>SUM(I2148:J2148)</f>
        <v>14.56</v>
      </c>
    </row>
    <row r="2149" spans="1:11" s="208" customFormat="1" ht="18.75">
      <c r="A2149" s="198">
        <v>24</v>
      </c>
      <c r="B2149" s="179" t="s">
        <v>1354</v>
      </c>
      <c r="C2149" s="181"/>
      <c r="D2149" s="181"/>
      <c r="E2149" s="181"/>
      <c r="F2149" s="178"/>
      <c r="G2149" s="178"/>
      <c r="H2149" s="175"/>
      <c r="I2149" s="199"/>
      <c r="J2149" s="199"/>
      <c r="K2149" s="199"/>
    </row>
    <row r="2150" spans="1:11" ht="18.75">
      <c r="A2150" s="186">
        <v>1</v>
      </c>
      <c r="B2150" s="177" t="s">
        <v>2025</v>
      </c>
      <c r="C2150" s="203">
        <v>34</v>
      </c>
      <c r="D2150" s="203"/>
      <c r="E2150" s="204">
        <f>SUM(C2150:D2150)</f>
        <v>34</v>
      </c>
      <c r="F2150" s="174">
        <v>37</v>
      </c>
      <c r="G2150" s="174">
        <v>0</v>
      </c>
      <c r="H2150" s="175">
        <f t="shared" si="257"/>
        <v>37</v>
      </c>
      <c r="I2150" s="182">
        <v>0.01</v>
      </c>
      <c r="J2150" s="182"/>
      <c r="K2150" s="199">
        <f>SUM(I2150:J2150)</f>
        <v>0.01</v>
      </c>
    </row>
    <row r="2151" spans="1:11" s="208" customFormat="1" ht="18.75">
      <c r="A2151" s="186">
        <v>2</v>
      </c>
      <c r="B2151" s="177" t="s">
        <v>1936</v>
      </c>
      <c r="C2151" s="203"/>
      <c r="D2151" s="203">
        <v>0.11</v>
      </c>
      <c r="E2151" s="204">
        <f>SUM(C2151:D2151)</f>
        <v>0.11</v>
      </c>
      <c r="F2151" s="174">
        <v>0.01</v>
      </c>
      <c r="G2151" s="174">
        <v>0.11</v>
      </c>
      <c r="H2151" s="175">
        <f t="shared" si="257"/>
        <v>0.12</v>
      </c>
      <c r="I2151" s="182">
        <v>0.01</v>
      </c>
      <c r="J2151" s="182">
        <v>0.01</v>
      </c>
      <c r="K2151" s="199">
        <f>SUM(I2151:J2151)</f>
        <v>0.02</v>
      </c>
    </row>
    <row r="2152" spans="1:11" ht="18.75">
      <c r="A2152" s="186"/>
      <c r="B2152" s="179" t="s">
        <v>161</v>
      </c>
      <c r="C2152" s="204">
        <f>SUM(C2150:C2151)</f>
        <v>34</v>
      </c>
      <c r="D2152" s="204">
        <f>SUM(D2150:D2151)</f>
        <v>0.11</v>
      </c>
      <c r="E2152" s="204">
        <f>SUM(C2152:D2152)</f>
        <v>34.11</v>
      </c>
      <c r="F2152" s="178">
        <v>37.01</v>
      </c>
      <c r="G2152" s="178">
        <v>0.11</v>
      </c>
      <c r="H2152" s="175">
        <f t="shared" si="257"/>
        <v>37.119999999999997</v>
      </c>
      <c r="I2152" s="199">
        <f>SUM(I2150:I2151)</f>
        <v>0.02</v>
      </c>
      <c r="J2152" s="199">
        <f>SUM(J2150:J2151)</f>
        <v>0.01</v>
      </c>
      <c r="K2152" s="199">
        <f>SUM(I2152:J2152)</f>
        <v>0.03</v>
      </c>
    </row>
    <row r="2153" spans="1:11" s="208" customFormat="1" ht="18.75">
      <c r="A2153" s="198">
        <v>25</v>
      </c>
      <c r="B2153" s="179" t="s">
        <v>1937</v>
      </c>
      <c r="C2153" s="204"/>
      <c r="D2153" s="204"/>
      <c r="E2153" s="204"/>
      <c r="F2153" s="178"/>
      <c r="G2153" s="178"/>
      <c r="H2153" s="175"/>
      <c r="I2153" s="199"/>
      <c r="J2153" s="199"/>
      <c r="K2153" s="199"/>
    </row>
    <row r="2154" spans="1:11" ht="18.75">
      <c r="A2154" s="186">
        <v>1</v>
      </c>
      <c r="B2154" s="177" t="s">
        <v>1938</v>
      </c>
      <c r="C2154" s="203">
        <v>8.0399999999999991</v>
      </c>
      <c r="D2154" s="203">
        <v>30</v>
      </c>
      <c r="E2154" s="204">
        <f>SUM(C2154:D2154)</f>
        <v>38.04</v>
      </c>
      <c r="F2154" s="174">
        <v>16.100000000000001</v>
      </c>
      <c r="G2154" s="174">
        <v>24.15</v>
      </c>
      <c r="H2154" s="175">
        <f t="shared" si="257"/>
        <v>40.25</v>
      </c>
      <c r="I2154" s="182">
        <v>52.52</v>
      </c>
      <c r="J2154" s="182">
        <v>78.78</v>
      </c>
      <c r="K2154" s="199">
        <f>SUM(I2154:J2154)</f>
        <v>131.30000000000001</v>
      </c>
    </row>
    <row r="2155" spans="1:11" ht="18.75">
      <c r="A2155" s="186">
        <v>2</v>
      </c>
      <c r="B2155" s="177" t="s">
        <v>1939</v>
      </c>
      <c r="C2155" s="203">
        <v>11.96</v>
      </c>
      <c r="D2155" s="203"/>
      <c r="E2155" s="204">
        <f>SUM(C2155:D2155)</f>
        <v>11.96</v>
      </c>
      <c r="F2155" s="174">
        <v>0.01</v>
      </c>
      <c r="G2155" s="174">
        <v>0</v>
      </c>
      <c r="H2155" s="175">
        <f t="shared" si="257"/>
        <v>0.01</v>
      </c>
      <c r="I2155" s="182">
        <v>0.01</v>
      </c>
      <c r="J2155" s="182"/>
      <c r="K2155" s="199">
        <f>SUM(I2155:J2155)</f>
        <v>0.01</v>
      </c>
    </row>
    <row r="2156" spans="1:11" ht="18.75">
      <c r="A2156" s="186"/>
      <c r="B2156" s="179" t="s">
        <v>199</v>
      </c>
      <c r="C2156" s="204">
        <f>SUM(C2154:C2155)</f>
        <v>20</v>
      </c>
      <c r="D2156" s="204">
        <f>SUM(D2154:D2155)</f>
        <v>30</v>
      </c>
      <c r="E2156" s="204">
        <f>SUM(C2156:D2156)</f>
        <v>50</v>
      </c>
      <c r="F2156" s="178">
        <v>16.11</v>
      </c>
      <c r="G2156" s="178">
        <v>24.15</v>
      </c>
      <c r="H2156" s="175">
        <f t="shared" si="257"/>
        <v>40.26</v>
      </c>
      <c r="I2156" s="199">
        <f>SUM(I2154:I2155)</f>
        <v>52.53</v>
      </c>
      <c r="J2156" s="199">
        <f>SUM(J2154:J2155)</f>
        <v>78.78</v>
      </c>
      <c r="K2156" s="199">
        <f>SUM(I2156:J2156)</f>
        <v>131.31</v>
      </c>
    </row>
    <row r="2157" spans="1:11" s="208" customFormat="1" ht="18.75">
      <c r="A2157" s="198">
        <v>26</v>
      </c>
      <c r="B2157" s="179" t="s">
        <v>1940</v>
      </c>
      <c r="C2157" s="181"/>
      <c r="D2157" s="181"/>
      <c r="E2157" s="181"/>
      <c r="F2157" s="178"/>
      <c r="G2157" s="178"/>
      <c r="H2157" s="175"/>
      <c r="I2157" s="199"/>
      <c r="J2157" s="199"/>
      <c r="K2157" s="199"/>
    </row>
    <row r="2158" spans="1:11" ht="18.75">
      <c r="A2158" s="186">
        <v>1</v>
      </c>
      <c r="B2158" s="177" t="s">
        <v>1941</v>
      </c>
      <c r="C2158" s="180">
        <v>0</v>
      </c>
      <c r="D2158" s="180"/>
      <c r="E2158" s="180">
        <f>SUM(C2158:D2158)</f>
        <v>0</v>
      </c>
      <c r="F2158" s="174">
        <v>5</v>
      </c>
      <c r="G2158" s="174">
        <v>0</v>
      </c>
      <c r="H2158" s="175">
        <f t="shared" si="257"/>
        <v>5</v>
      </c>
      <c r="I2158" s="182">
        <v>25</v>
      </c>
      <c r="J2158" s="182"/>
      <c r="K2158" s="199">
        <f>SUM(I2158:J2158)</f>
        <v>25</v>
      </c>
    </row>
    <row r="2159" spans="1:11" ht="18.75">
      <c r="A2159" s="186"/>
      <c r="B2159" s="179" t="s">
        <v>110</v>
      </c>
      <c r="C2159" s="181">
        <f>SUM(C2158)</f>
        <v>0</v>
      </c>
      <c r="D2159" s="181"/>
      <c r="E2159" s="181">
        <f>SUM(C2159:D2159)</f>
        <v>0</v>
      </c>
      <c r="F2159" s="178">
        <v>5</v>
      </c>
      <c r="G2159" s="178">
        <v>0</v>
      </c>
      <c r="H2159" s="175">
        <f t="shared" si="257"/>
        <v>5</v>
      </c>
      <c r="I2159" s="199">
        <f>SUM(I2158)</f>
        <v>25</v>
      </c>
      <c r="J2159" s="182"/>
      <c r="K2159" s="199">
        <f>SUM(I2159:J2159)</f>
        <v>25</v>
      </c>
    </row>
    <row r="2160" spans="1:11" s="208" customFormat="1" ht="18.75">
      <c r="A2160" s="198">
        <v>27</v>
      </c>
      <c r="B2160" s="179" t="s">
        <v>1942</v>
      </c>
      <c r="C2160" s="181"/>
      <c r="D2160" s="181"/>
      <c r="E2160" s="181"/>
      <c r="F2160" s="178"/>
      <c r="G2160" s="178"/>
      <c r="H2160" s="175"/>
      <c r="I2160" s="199"/>
      <c r="J2160" s="199"/>
      <c r="K2160" s="199"/>
    </row>
    <row r="2161" spans="1:11" ht="18.75">
      <c r="A2161" s="186">
        <v>1</v>
      </c>
      <c r="B2161" s="177" t="s">
        <v>1943</v>
      </c>
      <c r="C2161" s="180">
        <v>0</v>
      </c>
      <c r="D2161" s="180"/>
      <c r="E2161" s="180">
        <f>SUM(C2161:D2161)</f>
        <v>0</v>
      </c>
      <c r="F2161" s="174">
        <v>583.5</v>
      </c>
      <c r="G2161" s="174">
        <v>0</v>
      </c>
      <c r="H2161" s="175">
        <f t="shared" ref="H2161:H2230" si="261">SUM(F2161:G2161)</f>
        <v>583.5</v>
      </c>
      <c r="I2161" s="182">
        <v>615.51</v>
      </c>
      <c r="J2161" s="182"/>
      <c r="K2161" s="199">
        <f>SUM(I2161:J2161)</f>
        <v>615.51</v>
      </c>
    </row>
    <row r="2162" spans="1:11" ht="18.75">
      <c r="A2162" s="186"/>
      <c r="B2162" s="179" t="s">
        <v>200</v>
      </c>
      <c r="C2162" s="181">
        <f>SUM(C2161)</f>
        <v>0</v>
      </c>
      <c r="D2162" s="181"/>
      <c r="E2162" s="181">
        <f>SUM(C2162:D2162)</f>
        <v>0</v>
      </c>
      <c r="F2162" s="178">
        <v>583.5</v>
      </c>
      <c r="G2162" s="178">
        <v>0</v>
      </c>
      <c r="H2162" s="175">
        <f t="shared" si="261"/>
        <v>583.5</v>
      </c>
      <c r="I2162" s="199">
        <f>SUM(I2161)</f>
        <v>615.51</v>
      </c>
      <c r="J2162" s="182"/>
      <c r="K2162" s="199">
        <f>SUM(I2162:J2162)</f>
        <v>615.51</v>
      </c>
    </row>
    <row r="2163" spans="1:11" s="208" customFormat="1" ht="18.75">
      <c r="A2163" s="198">
        <v>28</v>
      </c>
      <c r="B2163" s="179" t="s">
        <v>1944</v>
      </c>
      <c r="C2163" s="181"/>
      <c r="D2163" s="181"/>
      <c r="E2163" s="181"/>
      <c r="F2163" s="178"/>
      <c r="G2163" s="178"/>
      <c r="H2163" s="175"/>
      <c r="I2163" s="199"/>
      <c r="J2163" s="199"/>
      <c r="K2163" s="199"/>
    </row>
    <row r="2164" spans="1:11" ht="18.75">
      <c r="A2164" s="186">
        <v>1</v>
      </c>
      <c r="B2164" s="177" t="s">
        <v>1948</v>
      </c>
      <c r="C2164" s="180">
        <v>50</v>
      </c>
      <c r="D2164" s="180"/>
      <c r="E2164" s="181">
        <f>SUM(C2164:D2164)</f>
        <v>50</v>
      </c>
      <c r="F2164" s="174">
        <v>383.5</v>
      </c>
      <c r="G2164" s="174">
        <v>0</v>
      </c>
      <c r="H2164" s="175">
        <f t="shared" si="261"/>
        <v>383.5</v>
      </c>
      <c r="I2164" s="182">
        <v>383.5</v>
      </c>
      <c r="J2164" s="182"/>
      <c r="K2164" s="199">
        <f>SUM(I2164:J2164)</f>
        <v>383.5</v>
      </c>
    </row>
    <row r="2165" spans="1:11" ht="18.75">
      <c r="A2165" s="186"/>
      <c r="B2165" s="179" t="s">
        <v>201</v>
      </c>
      <c r="C2165" s="181">
        <f>SUM(C2164)</f>
        <v>50</v>
      </c>
      <c r="D2165" s="180"/>
      <c r="E2165" s="181">
        <f>SUM(C2165:D2165)</f>
        <v>50</v>
      </c>
      <c r="F2165" s="178">
        <v>383.5</v>
      </c>
      <c r="G2165" s="178">
        <v>0</v>
      </c>
      <c r="H2165" s="175">
        <f t="shared" si="261"/>
        <v>383.5</v>
      </c>
      <c r="I2165" s="199">
        <f>SUM(I2164)</f>
        <v>383.5</v>
      </c>
      <c r="J2165" s="182"/>
      <c r="K2165" s="199">
        <f>SUM(I2165:J2165)</f>
        <v>383.5</v>
      </c>
    </row>
    <row r="2166" spans="1:11" s="208" customFormat="1" ht="18.75">
      <c r="A2166" s="198">
        <v>29</v>
      </c>
      <c r="B2166" s="179" t="s">
        <v>1945</v>
      </c>
      <c r="C2166" s="181"/>
      <c r="D2166" s="181"/>
      <c r="E2166" s="181"/>
      <c r="F2166" s="178"/>
      <c r="G2166" s="178"/>
      <c r="H2166" s="175"/>
      <c r="I2166" s="199"/>
      <c r="J2166" s="199"/>
      <c r="K2166" s="199"/>
    </row>
    <row r="2167" spans="1:11" ht="18.75">
      <c r="A2167" s="186">
        <v>1</v>
      </c>
      <c r="B2167" s="177" t="s">
        <v>1946</v>
      </c>
      <c r="C2167" s="180">
        <v>8.1999999999999993</v>
      </c>
      <c r="D2167" s="180"/>
      <c r="E2167" s="181">
        <f>SUM(C2167:D2167)</f>
        <v>8.1999999999999993</v>
      </c>
      <c r="F2167" s="174">
        <v>11.31</v>
      </c>
      <c r="G2167" s="174">
        <v>0</v>
      </c>
      <c r="H2167" s="175">
        <f t="shared" si="261"/>
        <v>11.31</v>
      </c>
      <c r="I2167" s="182">
        <v>14.66</v>
      </c>
      <c r="J2167" s="182"/>
      <c r="K2167" s="199">
        <f>SUM(I2167:J2167)</f>
        <v>14.66</v>
      </c>
    </row>
    <row r="2168" spans="1:11" ht="18.75">
      <c r="A2168" s="186"/>
      <c r="B2168" s="179" t="s">
        <v>202</v>
      </c>
      <c r="C2168" s="181">
        <f>SUM(C2167)</f>
        <v>8.1999999999999993</v>
      </c>
      <c r="D2168" s="180"/>
      <c r="E2168" s="181">
        <f>SUM(C2168:D2168)</f>
        <v>8.1999999999999993</v>
      </c>
      <c r="F2168" s="178">
        <v>11.31</v>
      </c>
      <c r="G2168" s="178">
        <v>0</v>
      </c>
      <c r="H2168" s="175">
        <f t="shared" si="261"/>
        <v>11.31</v>
      </c>
      <c r="I2168" s="182">
        <f>SUM(I2167)</f>
        <v>14.66</v>
      </c>
      <c r="J2168" s="182"/>
      <c r="K2168" s="199">
        <f>SUM(I2168:J2168)</f>
        <v>14.66</v>
      </c>
    </row>
    <row r="2169" spans="1:11" s="208" customFormat="1" ht="18.75">
      <c r="A2169" s="198">
        <v>30</v>
      </c>
      <c r="B2169" s="179" t="s">
        <v>1947</v>
      </c>
      <c r="C2169" s="181"/>
      <c r="D2169" s="181"/>
      <c r="E2169" s="181"/>
      <c r="F2169" s="178"/>
      <c r="G2169" s="178"/>
      <c r="H2169" s="175"/>
      <c r="I2169" s="199"/>
      <c r="J2169" s="199"/>
      <c r="K2169" s="199"/>
    </row>
    <row r="2170" spans="1:11" ht="18.75">
      <c r="A2170" s="186">
        <v>1</v>
      </c>
      <c r="B2170" s="177" t="s">
        <v>1949</v>
      </c>
      <c r="C2170" s="180">
        <v>114.9</v>
      </c>
      <c r="D2170" s="180"/>
      <c r="E2170" s="181">
        <f>SUM(C2170:D2170)</f>
        <v>114.9</v>
      </c>
      <c r="F2170" s="174">
        <v>125</v>
      </c>
      <c r="G2170" s="174">
        <v>0</v>
      </c>
      <c r="H2170" s="175">
        <f t="shared" si="261"/>
        <v>125</v>
      </c>
      <c r="I2170" s="182">
        <v>125</v>
      </c>
      <c r="J2170" s="182"/>
      <c r="K2170" s="199">
        <f>SUM(I2170:J2170)</f>
        <v>125</v>
      </c>
    </row>
    <row r="2171" spans="1:11" ht="18.75">
      <c r="A2171" s="186"/>
      <c r="B2171" s="179" t="s">
        <v>203</v>
      </c>
      <c r="C2171" s="181">
        <f>SUM(C2170)</f>
        <v>114.9</v>
      </c>
      <c r="D2171" s="180"/>
      <c r="E2171" s="181">
        <f>SUM(C2171:D2171)</f>
        <v>114.9</v>
      </c>
      <c r="F2171" s="178">
        <v>125</v>
      </c>
      <c r="G2171" s="178">
        <v>0</v>
      </c>
      <c r="H2171" s="175">
        <f t="shared" si="261"/>
        <v>125</v>
      </c>
      <c r="I2171" s="199">
        <f>SUM(I2170)</f>
        <v>125</v>
      </c>
      <c r="J2171" s="182"/>
      <c r="K2171" s="199">
        <f>SUM(I2171:J2171)</f>
        <v>125</v>
      </c>
    </row>
    <row r="2172" spans="1:11" s="208" customFormat="1" ht="18.75">
      <c r="A2172" s="198">
        <v>31</v>
      </c>
      <c r="B2172" s="179" t="s">
        <v>1950</v>
      </c>
      <c r="C2172" s="181"/>
      <c r="D2172" s="181"/>
      <c r="E2172" s="181"/>
      <c r="F2172" s="178"/>
      <c r="G2172" s="178"/>
      <c r="H2172" s="175"/>
      <c r="I2172" s="199"/>
      <c r="J2172" s="199"/>
      <c r="K2172" s="199"/>
    </row>
    <row r="2173" spans="1:11" s="208" customFormat="1" ht="18.75">
      <c r="A2173" s="198">
        <v>1</v>
      </c>
      <c r="B2173" s="177" t="s">
        <v>1951</v>
      </c>
      <c r="C2173" s="180">
        <v>16</v>
      </c>
      <c r="D2173" s="180"/>
      <c r="E2173" s="181">
        <f>SUM(C2173:D2173)</f>
        <v>16</v>
      </c>
      <c r="F2173" s="174">
        <v>23</v>
      </c>
      <c r="G2173" s="174">
        <v>0</v>
      </c>
      <c r="H2173" s="175">
        <f t="shared" si="261"/>
        <v>23</v>
      </c>
      <c r="I2173" s="182">
        <v>24.5</v>
      </c>
      <c r="J2173" s="199"/>
      <c r="K2173" s="199">
        <f>SUM(I2173:J2173)</f>
        <v>24.5</v>
      </c>
    </row>
    <row r="2174" spans="1:11" ht="18.75">
      <c r="A2174" s="186"/>
      <c r="B2174" s="179" t="s">
        <v>98</v>
      </c>
      <c r="C2174" s="181">
        <f>SUM(C2173)</f>
        <v>16</v>
      </c>
      <c r="D2174" s="180"/>
      <c r="E2174" s="181">
        <f>SUM(C2174:D2174)</f>
        <v>16</v>
      </c>
      <c r="F2174" s="178">
        <v>23</v>
      </c>
      <c r="G2174" s="178">
        <v>0</v>
      </c>
      <c r="H2174" s="175">
        <f t="shared" si="261"/>
        <v>23</v>
      </c>
      <c r="I2174" s="199">
        <f>SUM(I2173)</f>
        <v>24.5</v>
      </c>
      <c r="J2174" s="182"/>
      <c r="K2174" s="199">
        <f>SUM(I2174:J2174)</f>
        <v>24.5</v>
      </c>
    </row>
    <row r="2175" spans="1:11" ht="18.75">
      <c r="A2175" s="186">
        <v>32</v>
      </c>
      <c r="B2175" s="179" t="s">
        <v>2021</v>
      </c>
      <c r="C2175" s="181"/>
      <c r="D2175" s="180"/>
      <c r="E2175" s="181"/>
      <c r="F2175" s="178"/>
      <c r="G2175" s="178"/>
      <c r="H2175" s="175"/>
      <c r="I2175" s="199"/>
      <c r="J2175" s="182"/>
      <c r="K2175" s="199"/>
    </row>
    <row r="2176" spans="1:11" ht="18.75">
      <c r="A2176" s="186">
        <v>1</v>
      </c>
      <c r="B2176" s="177" t="s">
        <v>2022</v>
      </c>
      <c r="C2176" s="181"/>
      <c r="D2176" s="180"/>
      <c r="E2176" s="181"/>
      <c r="F2176" s="178"/>
      <c r="G2176" s="178"/>
      <c r="H2176" s="175"/>
      <c r="I2176" s="182">
        <v>400.03</v>
      </c>
      <c r="J2176" s="182"/>
      <c r="K2176" s="199">
        <f>SUM(I2176:J2176)</f>
        <v>400.03</v>
      </c>
    </row>
    <row r="2177" spans="1:11" ht="18.75">
      <c r="A2177" s="186"/>
      <c r="B2177" s="179" t="s">
        <v>2023</v>
      </c>
      <c r="C2177" s="181"/>
      <c r="D2177" s="180"/>
      <c r="E2177" s="181"/>
      <c r="F2177" s="178"/>
      <c r="G2177" s="178"/>
      <c r="H2177" s="175"/>
      <c r="I2177" s="199">
        <f>SUM(I2176)</f>
        <v>400.03</v>
      </c>
      <c r="J2177" s="182"/>
      <c r="K2177" s="199">
        <f>SUM(I2177:J2177)</f>
        <v>400.03</v>
      </c>
    </row>
    <row r="2178" spans="1:11" s="208" customFormat="1" ht="18.75">
      <c r="A2178" s="198">
        <v>33</v>
      </c>
      <c r="B2178" s="179" t="s">
        <v>1952</v>
      </c>
      <c r="C2178" s="181"/>
      <c r="D2178" s="181"/>
      <c r="E2178" s="181"/>
      <c r="F2178" s="178"/>
      <c r="G2178" s="178"/>
      <c r="H2178" s="175"/>
      <c r="I2178" s="199"/>
      <c r="J2178" s="199"/>
      <c r="K2178" s="199"/>
    </row>
    <row r="2179" spans="1:11" ht="18.75">
      <c r="A2179" s="186">
        <v>1</v>
      </c>
      <c r="B2179" s="177" t="s">
        <v>1953</v>
      </c>
      <c r="C2179" s="180">
        <v>400</v>
      </c>
      <c r="D2179" s="180"/>
      <c r="E2179" s="181">
        <f>SUM(C2179:D2179)</f>
        <v>400</v>
      </c>
      <c r="F2179" s="174">
        <v>2500</v>
      </c>
      <c r="G2179" s="174">
        <v>0</v>
      </c>
      <c r="H2179" s="175">
        <f t="shared" si="261"/>
        <v>2500</v>
      </c>
      <c r="I2179" s="182">
        <v>2500</v>
      </c>
      <c r="J2179" s="182"/>
      <c r="K2179" s="199">
        <f>SUM(I2179:J2179)</f>
        <v>2500</v>
      </c>
    </row>
    <row r="2180" spans="1:11" s="208" customFormat="1" ht="18.75">
      <c r="A2180" s="198">
        <v>2</v>
      </c>
      <c r="B2180" s="177" t="s">
        <v>1954</v>
      </c>
      <c r="C2180" s="181"/>
      <c r="D2180" s="180"/>
      <c r="E2180" s="181"/>
      <c r="F2180" s="174">
        <v>964</v>
      </c>
      <c r="G2180" s="174">
        <v>0</v>
      </c>
      <c r="H2180" s="175">
        <f t="shared" si="261"/>
        <v>964</v>
      </c>
      <c r="I2180" s="199">
        <v>663.8</v>
      </c>
      <c r="J2180" s="199"/>
      <c r="K2180" s="199">
        <f>SUM(I2180:J2180)</f>
        <v>663.8</v>
      </c>
    </row>
    <row r="2181" spans="1:11" ht="18.75">
      <c r="A2181" s="186"/>
      <c r="B2181" s="179" t="s">
        <v>204</v>
      </c>
      <c r="C2181" s="181">
        <f>SUM(C2179:C2180)</f>
        <v>400</v>
      </c>
      <c r="D2181" s="180"/>
      <c r="E2181" s="181">
        <f>SUM(C2181:D2181)</f>
        <v>400</v>
      </c>
      <c r="F2181" s="178">
        <v>3464</v>
      </c>
      <c r="G2181" s="178">
        <v>0</v>
      </c>
      <c r="H2181" s="175">
        <f t="shared" si="261"/>
        <v>3464</v>
      </c>
      <c r="I2181" s="182">
        <f>SUM(I2179:I2180)</f>
        <v>3163.8</v>
      </c>
      <c r="J2181" s="182"/>
      <c r="K2181" s="199">
        <f>SUM(I2181:J2181)</f>
        <v>3163.8</v>
      </c>
    </row>
    <row r="2182" spans="1:11" s="208" customFormat="1" ht="18.75">
      <c r="A2182" s="198">
        <v>34</v>
      </c>
      <c r="B2182" s="179" t="s">
        <v>1955</v>
      </c>
      <c r="C2182" s="181"/>
      <c r="D2182" s="181"/>
      <c r="E2182" s="181"/>
      <c r="F2182" s="178"/>
      <c r="G2182" s="178"/>
      <c r="H2182" s="175"/>
      <c r="I2182" s="199"/>
      <c r="J2182" s="199"/>
      <c r="K2182" s="199"/>
    </row>
    <row r="2183" spans="1:11" s="208" customFormat="1" ht="18.75">
      <c r="A2183" s="186">
        <v>1</v>
      </c>
      <c r="B2183" s="177" t="s">
        <v>1956</v>
      </c>
      <c r="C2183" s="180">
        <v>8.73</v>
      </c>
      <c r="D2183" s="180"/>
      <c r="E2183" s="181">
        <f>SUM(C2183:D2183)</f>
        <v>8.73</v>
      </c>
      <c r="F2183" s="174">
        <v>9.5</v>
      </c>
      <c r="G2183" s="174">
        <v>0</v>
      </c>
      <c r="H2183" s="175">
        <f t="shared" si="261"/>
        <v>9.5</v>
      </c>
      <c r="I2183" s="199">
        <v>8</v>
      </c>
      <c r="J2183" s="199"/>
      <c r="K2183" s="199">
        <f>SUM(I2183:J2183)</f>
        <v>8</v>
      </c>
    </row>
    <row r="2184" spans="1:11" ht="18.75">
      <c r="A2184" s="186"/>
      <c r="B2184" s="179" t="s">
        <v>205</v>
      </c>
      <c r="C2184" s="181">
        <f>SUM(C2183)</f>
        <v>8.73</v>
      </c>
      <c r="D2184" s="180"/>
      <c r="E2184" s="181">
        <f>SUM(C2184:D2184)</f>
        <v>8.73</v>
      </c>
      <c r="F2184" s="178">
        <v>9.5</v>
      </c>
      <c r="G2184" s="178">
        <v>0</v>
      </c>
      <c r="H2184" s="175">
        <f t="shared" si="261"/>
        <v>9.5</v>
      </c>
      <c r="I2184" s="182">
        <f>SUM(I2183)</f>
        <v>8</v>
      </c>
      <c r="J2184" s="182"/>
      <c r="K2184" s="199">
        <f>SUM(I2184:J2184)</f>
        <v>8</v>
      </c>
    </row>
    <row r="2185" spans="1:11" s="208" customFormat="1" ht="18.75">
      <c r="A2185" s="198">
        <v>35</v>
      </c>
      <c r="B2185" s="179" t="s">
        <v>1957</v>
      </c>
      <c r="C2185" s="181"/>
      <c r="D2185" s="181"/>
      <c r="E2185" s="181"/>
      <c r="F2185" s="178"/>
      <c r="G2185" s="178"/>
      <c r="H2185" s="175"/>
      <c r="I2185" s="199"/>
      <c r="J2185" s="199"/>
      <c r="K2185" s="199"/>
    </row>
    <row r="2186" spans="1:11" s="208" customFormat="1" ht="18.75">
      <c r="A2186" s="186">
        <v>1</v>
      </c>
      <c r="B2186" s="177" t="s">
        <v>1958</v>
      </c>
      <c r="C2186" s="180">
        <v>500</v>
      </c>
      <c r="D2186" s="180"/>
      <c r="E2186" s="181">
        <f>SUM(C2186:D2186)</f>
        <v>500</v>
      </c>
      <c r="F2186" s="174">
        <v>523.54</v>
      </c>
      <c r="G2186" s="174">
        <v>0</v>
      </c>
      <c r="H2186" s="175">
        <f t="shared" si="261"/>
        <v>523.54</v>
      </c>
      <c r="I2186" s="182">
        <v>800</v>
      </c>
      <c r="J2186" s="182"/>
      <c r="K2186" s="199">
        <f t="shared" ref="K2186:K2191" si="262">SUM(I2186:J2186)</f>
        <v>800</v>
      </c>
    </row>
    <row r="2187" spans="1:11" ht="18.75">
      <c r="A2187" s="186">
        <v>2</v>
      </c>
      <c r="B2187" s="177" t="s">
        <v>1959</v>
      </c>
      <c r="C2187" s="180"/>
      <c r="D2187" s="180"/>
      <c r="E2187" s="180"/>
      <c r="F2187" s="174">
        <v>10</v>
      </c>
      <c r="G2187" s="174">
        <v>0</v>
      </c>
      <c r="H2187" s="175">
        <f t="shared" si="261"/>
        <v>10</v>
      </c>
      <c r="I2187" s="182">
        <v>10</v>
      </c>
      <c r="J2187" s="182"/>
      <c r="K2187" s="199">
        <f t="shared" si="262"/>
        <v>10</v>
      </c>
    </row>
    <row r="2188" spans="1:11" ht="18.75">
      <c r="A2188" s="186">
        <v>3</v>
      </c>
      <c r="B2188" s="177" t="s">
        <v>1960</v>
      </c>
      <c r="C2188" s="180">
        <v>0.01</v>
      </c>
      <c r="D2188" s="180"/>
      <c r="E2188" s="181">
        <f>SUM(C2188:D2188)</f>
        <v>0.01</v>
      </c>
      <c r="F2188" s="174">
        <v>379.69</v>
      </c>
      <c r="G2188" s="174">
        <v>0</v>
      </c>
      <c r="H2188" s="175">
        <f t="shared" si="261"/>
        <v>379.69</v>
      </c>
      <c r="I2188" s="182">
        <v>145</v>
      </c>
      <c r="J2188" s="182"/>
      <c r="K2188" s="199">
        <f t="shared" si="262"/>
        <v>145</v>
      </c>
    </row>
    <row r="2189" spans="1:11" s="208" customFormat="1" ht="18.75">
      <c r="A2189" s="186">
        <v>4</v>
      </c>
      <c r="B2189" s="177" t="s">
        <v>2137</v>
      </c>
      <c r="C2189" s="180">
        <v>2654.48</v>
      </c>
      <c r="D2189" s="180"/>
      <c r="E2189" s="181">
        <f>SUM(C2189:D2189)</f>
        <v>2654.48</v>
      </c>
      <c r="F2189" s="174">
        <v>2130.1</v>
      </c>
      <c r="G2189" s="174">
        <v>0</v>
      </c>
      <c r="H2189" s="175">
        <f t="shared" si="261"/>
        <v>2130.1</v>
      </c>
      <c r="I2189" s="182">
        <v>2400</v>
      </c>
      <c r="J2189" s="182"/>
      <c r="K2189" s="199">
        <f t="shared" si="262"/>
        <v>2400</v>
      </c>
    </row>
    <row r="2190" spans="1:11" ht="18.75">
      <c r="A2190" s="186">
        <v>5</v>
      </c>
      <c r="B2190" s="177" t="s">
        <v>1936</v>
      </c>
      <c r="C2190" s="180">
        <v>86</v>
      </c>
      <c r="D2190" s="180"/>
      <c r="E2190" s="181">
        <f>SUM(C2190:D2190)</f>
        <v>86</v>
      </c>
      <c r="F2190" s="174">
        <v>95</v>
      </c>
      <c r="G2190" s="174">
        <v>0</v>
      </c>
      <c r="H2190" s="175">
        <f t="shared" si="261"/>
        <v>95</v>
      </c>
      <c r="I2190" s="182">
        <v>100</v>
      </c>
      <c r="J2190" s="182"/>
      <c r="K2190" s="199">
        <f t="shared" si="262"/>
        <v>100</v>
      </c>
    </row>
    <row r="2191" spans="1:11" ht="18.75">
      <c r="A2191" s="186"/>
      <c r="B2191" s="179" t="s">
        <v>206</v>
      </c>
      <c r="C2191" s="181">
        <f>SUM(C2186:C2190)</f>
        <v>3240.49</v>
      </c>
      <c r="D2191" s="180"/>
      <c r="E2191" s="181">
        <f>SUM(C2191:D2191)</f>
        <v>3240.49</v>
      </c>
      <c r="F2191" s="178">
        <v>3138.33</v>
      </c>
      <c r="G2191" s="178">
        <v>0</v>
      </c>
      <c r="H2191" s="175">
        <f t="shared" si="261"/>
        <v>3138.33</v>
      </c>
      <c r="I2191" s="199">
        <f>SUM(I2186:I2190)</f>
        <v>3455</v>
      </c>
      <c r="J2191" s="182"/>
      <c r="K2191" s="199">
        <f t="shared" si="262"/>
        <v>3455</v>
      </c>
    </row>
    <row r="2192" spans="1:11" ht="18.75">
      <c r="A2192" s="186">
        <v>36</v>
      </c>
      <c r="B2192" s="179" t="s">
        <v>1634</v>
      </c>
      <c r="C2192" s="181"/>
      <c r="D2192" s="180"/>
      <c r="E2192" s="181"/>
      <c r="F2192" s="178"/>
      <c r="G2192" s="178"/>
      <c r="H2192" s="175"/>
      <c r="I2192" s="199"/>
      <c r="J2192" s="182"/>
      <c r="K2192" s="199"/>
    </row>
    <row r="2193" spans="1:11" ht="18.75">
      <c r="A2193" s="186">
        <v>1</v>
      </c>
      <c r="B2193" s="177" t="s">
        <v>2024</v>
      </c>
      <c r="C2193" s="181"/>
      <c r="D2193" s="180"/>
      <c r="E2193" s="181"/>
      <c r="F2193" s="178"/>
      <c r="G2193" s="178"/>
      <c r="H2193" s="175"/>
      <c r="I2193" s="182">
        <v>20000</v>
      </c>
      <c r="J2193" s="182"/>
      <c r="K2193" s="199">
        <f>SUM(I2193:J2193)</f>
        <v>20000</v>
      </c>
    </row>
    <row r="2194" spans="1:11" ht="18.75">
      <c r="A2194" s="186"/>
      <c r="B2194" s="179" t="s">
        <v>1636</v>
      </c>
      <c r="C2194" s="181"/>
      <c r="D2194" s="180"/>
      <c r="E2194" s="181"/>
      <c r="F2194" s="178"/>
      <c r="G2194" s="178"/>
      <c r="H2194" s="175"/>
      <c r="I2194" s="199">
        <f>SUM(I2193)</f>
        <v>20000</v>
      </c>
      <c r="J2194" s="182"/>
      <c r="K2194" s="199">
        <f>SUM(I2194:J2194)</f>
        <v>20000</v>
      </c>
    </row>
    <row r="2195" spans="1:11" s="208" customFormat="1" ht="18.75">
      <c r="A2195" s="198">
        <v>37</v>
      </c>
      <c r="B2195" s="179" t="s">
        <v>1961</v>
      </c>
      <c r="C2195" s="181"/>
      <c r="D2195" s="181"/>
      <c r="E2195" s="181"/>
      <c r="F2195" s="178"/>
      <c r="G2195" s="178"/>
      <c r="H2195" s="175"/>
      <c r="I2195" s="199"/>
      <c r="J2195" s="199"/>
      <c r="K2195" s="199"/>
    </row>
    <row r="2196" spans="1:11" ht="18.75">
      <c r="A2196" s="186">
        <v>1</v>
      </c>
      <c r="B2196" s="177" t="s">
        <v>1962</v>
      </c>
      <c r="C2196" s="180">
        <v>0.01</v>
      </c>
      <c r="D2196" s="180"/>
      <c r="E2196" s="181">
        <f>SUM(C2196:D2196)</f>
        <v>0.01</v>
      </c>
      <c r="F2196" s="174">
        <v>1.5</v>
      </c>
      <c r="G2196" s="174">
        <v>0</v>
      </c>
      <c r="H2196" s="175">
        <f t="shared" si="261"/>
        <v>1.5</v>
      </c>
      <c r="I2196" s="182">
        <v>1.5</v>
      </c>
      <c r="J2196" s="182"/>
      <c r="K2196" s="199">
        <f>SUM(I2196:J2196)</f>
        <v>1.5</v>
      </c>
    </row>
    <row r="2197" spans="1:11" ht="18.75">
      <c r="A2197" s="186"/>
      <c r="B2197" s="179" t="s">
        <v>207</v>
      </c>
      <c r="C2197" s="181">
        <f>SUM(C2196)</f>
        <v>0.01</v>
      </c>
      <c r="D2197" s="180"/>
      <c r="E2197" s="181">
        <f>SUM(C2197:D2197)</f>
        <v>0.01</v>
      </c>
      <c r="F2197" s="178">
        <v>1.5</v>
      </c>
      <c r="G2197" s="178">
        <v>0</v>
      </c>
      <c r="H2197" s="175">
        <f t="shared" si="261"/>
        <v>1.5</v>
      </c>
      <c r="I2197" s="199">
        <f>SUM(I2196)</f>
        <v>1.5</v>
      </c>
      <c r="J2197" s="182"/>
      <c r="K2197" s="199">
        <f>SUM(I2197:J2197)</f>
        <v>1.5</v>
      </c>
    </row>
    <row r="2198" spans="1:11" s="208" customFormat="1" ht="18.75">
      <c r="A2198" s="198">
        <v>38</v>
      </c>
      <c r="B2198" s="179" t="s">
        <v>1963</v>
      </c>
      <c r="C2198" s="181"/>
      <c r="D2198" s="181"/>
      <c r="E2198" s="181"/>
      <c r="F2198" s="178"/>
      <c r="G2198" s="178"/>
      <c r="H2198" s="175"/>
      <c r="I2198" s="199"/>
      <c r="J2198" s="199"/>
      <c r="K2198" s="199"/>
    </row>
    <row r="2199" spans="1:11" s="208" customFormat="1" ht="18.75">
      <c r="A2199" s="186">
        <v>1</v>
      </c>
      <c r="B2199" s="177" t="s">
        <v>2026</v>
      </c>
      <c r="C2199" s="181"/>
      <c r="D2199" s="181"/>
      <c r="E2199" s="181"/>
      <c r="F2199" s="178"/>
      <c r="G2199" s="178"/>
      <c r="H2199" s="175"/>
      <c r="I2199" s="182">
        <v>60</v>
      </c>
      <c r="J2199" s="182"/>
      <c r="K2199" s="199">
        <f>SUM(I2199:J2199)</f>
        <v>60</v>
      </c>
    </row>
    <row r="2200" spans="1:11" ht="18.75">
      <c r="A2200" s="186">
        <v>2</v>
      </c>
      <c r="B2200" s="177" t="s">
        <v>208</v>
      </c>
      <c r="C2200" s="180">
        <v>0.01</v>
      </c>
      <c r="D2200" s="180"/>
      <c r="E2200" s="181">
        <f>SUM(C2200:D2200)</f>
        <v>0.01</v>
      </c>
      <c r="F2200" s="174">
        <v>575</v>
      </c>
      <c r="G2200" s="174">
        <v>0</v>
      </c>
      <c r="H2200" s="175">
        <f t="shared" si="261"/>
        <v>575</v>
      </c>
      <c r="I2200" s="182">
        <v>661</v>
      </c>
      <c r="J2200" s="182"/>
      <c r="K2200" s="199">
        <f>SUM(I2200:J2200)</f>
        <v>661</v>
      </c>
    </row>
    <row r="2201" spans="1:11" ht="18.75">
      <c r="A2201" s="186"/>
      <c r="B2201" s="179" t="s">
        <v>209</v>
      </c>
      <c r="C2201" s="181">
        <f>SUM(C2200)</f>
        <v>0.01</v>
      </c>
      <c r="D2201" s="180"/>
      <c r="E2201" s="181">
        <f>SUM(C2201:D2201)</f>
        <v>0.01</v>
      </c>
      <c r="F2201" s="178">
        <v>575</v>
      </c>
      <c r="G2201" s="178">
        <v>0</v>
      </c>
      <c r="H2201" s="175">
        <f t="shared" si="261"/>
        <v>575</v>
      </c>
      <c r="I2201" s="199">
        <f>SUM(I2199:I2200)</f>
        <v>721</v>
      </c>
      <c r="J2201" s="199"/>
      <c r="K2201" s="199">
        <f>SUM(I2201:J2201)</f>
        <v>721</v>
      </c>
    </row>
    <row r="2202" spans="1:11" s="208" customFormat="1" ht="18.75">
      <c r="A2202" s="198">
        <v>39</v>
      </c>
      <c r="B2202" s="179" t="s">
        <v>1964</v>
      </c>
      <c r="C2202" s="181"/>
      <c r="D2202" s="181"/>
      <c r="E2202" s="181"/>
      <c r="F2202" s="178"/>
      <c r="G2202" s="178"/>
      <c r="H2202" s="175"/>
      <c r="I2202" s="198"/>
      <c r="J2202" s="198"/>
      <c r="K2202" s="198"/>
    </row>
    <row r="2203" spans="1:11" ht="18.75">
      <c r="A2203" s="186">
        <v>1</v>
      </c>
      <c r="B2203" s="177" t="s">
        <v>1965</v>
      </c>
      <c r="C2203" s="180">
        <v>384.79</v>
      </c>
      <c r="D2203" s="180"/>
      <c r="E2203" s="181">
        <f>SUM(C2203:D2203)</f>
        <v>384.79</v>
      </c>
      <c r="F2203" s="174">
        <v>500</v>
      </c>
      <c r="G2203" s="174">
        <v>0</v>
      </c>
      <c r="H2203" s="175">
        <f t="shared" si="261"/>
        <v>500</v>
      </c>
      <c r="I2203" s="199">
        <v>756.4</v>
      </c>
      <c r="J2203" s="199"/>
      <c r="K2203" s="199">
        <f>SUM(I2203:J2203)</f>
        <v>756.4</v>
      </c>
    </row>
    <row r="2204" spans="1:11" ht="18.75">
      <c r="A2204" s="186"/>
      <c r="B2204" s="179" t="s">
        <v>210</v>
      </c>
      <c r="C2204" s="181">
        <f>SUM(C2203)</f>
        <v>384.79</v>
      </c>
      <c r="D2204" s="180"/>
      <c r="E2204" s="181">
        <f>SUM(C2204:D2204)</f>
        <v>384.79</v>
      </c>
      <c r="F2204" s="178">
        <v>500</v>
      </c>
      <c r="G2204" s="178">
        <v>0</v>
      </c>
      <c r="H2204" s="175">
        <f t="shared" si="261"/>
        <v>500</v>
      </c>
      <c r="I2204" s="199">
        <f>SUM(I2203)</f>
        <v>756.4</v>
      </c>
      <c r="J2204" s="199"/>
      <c r="K2204" s="199">
        <f>SUM(I2204:J2204)</f>
        <v>756.4</v>
      </c>
    </row>
    <row r="2205" spans="1:11" s="208" customFormat="1" ht="18.75">
      <c r="A2205" s="198">
        <v>40</v>
      </c>
      <c r="B2205" s="179" t="s">
        <v>1830</v>
      </c>
      <c r="C2205" s="181"/>
      <c r="D2205" s="181"/>
      <c r="E2205" s="181"/>
      <c r="F2205" s="178"/>
      <c r="G2205" s="178"/>
      <c r="H2205" s="175"/>
      <c r="I2205" s="199"/>
      <c r="J2205" s="199"/>
      <c r="K2205" s="199"/>
    </row>
    <row r="2206" spans="1:11" s="208" customFormat="1" ht="18.75">
      <c r="A2206" s="198">
        <v>1</v>
      </c>
      <c r="B2206" s="177" t="s">
        <v>1966</v>
      </c>
      <c r="C2206" s="180">
        <v>0</v>
      </c>
      <c r="D2206" s="180"/>
      <c r="E2206" s="180">
        <f>SUM(C2206:D2206)</f>
        <v>0</v>
      </c>
      <c r="F2206" s="174">
        <v>1778</v>
      </c>
      <c r="G2206" s="174">
        <v>0</v>
      </c>
      <c r="H2206" s="175">
        <f t="shared" si="261"/>
        <v>1778</v>
      </c>
      <c r="I2206" s="182">
        <v>1000</v>
      </c>
      <c r="J2206" s="199"/>
      <c r="K2206" s="199">
        <f>SUM(I2206:J2206)</f>
        <v>1000</v>
      </c>
    </row>
    <row r="2207" spans="1:11" ht="18.75">
      <c r="A2207" s="186"/>
      <c r="B2207" s="179" t="s">
        <v>190</v>
      </c>
      <c r="C2207" s="181">
        <f>SUM(C2206)</f>
        <v>0</v>
      </c>
      <c r="D2207" s="181"/>
      <c r="E2207" s="181">
        <f>SUM(C2207:D2207)</f>
        <v>0</v>
      </c>
      <c r="F2207" s="178">
        <v>1778</v>
      </c>
      <c r="G2207" s="178">
        <v>0</v>
      </c>
      <c r="H2207" s="175">
        <f t="shared" si="261"/>
        <v>1778</v>
      </c>
      <c r="I2207" s="199">
        <f>SUM(I2206)</f>
        <v>1000</v>
      </c>
      <c r="J2207" s="182"/>
      <c r="K2207" s="199">
        <f>SUM(I2207:J2207)</f>
        <v>1000</v>
      </c>
    </row>
    <row r="2208" spans="1:11" s="208" customFormat="1" ht="18.75">
      <c r="A2208" s="198">
        <v>41</v>
      </c>
      <c r="B2208" s="179" t="s">
        <v>1303</v>
      </c>
      <c r="C2208" s="181"/>
      <c r="D2208" s="181"/>
      <c r="E2208" s="181"/>
      <c r="F2208" s="178"/>
      <c r="G2208" s="178"/>
      <c r="H2208" s="175"/>
      <c r="I2208" s="199"/>
      <c r="J2208" s="199"/>
      <c r="K2208" s="199"/>
    </row>
    <row r="2209" spans="1:11" s="208" customFormat="1" ht="18.75">
      <c r="A2209" s="198">
        <v>1</v>
      </c>
      <c r="B2209" s="177" t="s">
        <v>1967</v>
      </c>
      <c r="C2209" s="180">
        <v>0</v>
      </c>
      <c r="D2209" s="180"/>
      <c r="E2209" s="180">
        <f>SUM(C2209:D2209)</f>
        <v>0</v>
      </c>
      <c r="F2209" s="174">
        <v>0.02</v>
      </c>
      <c r="G2209" s="174">
        <v>0</v>
      </c>
      <c r="H2209" s="175">
        <f t="shared" si="261"/>
        <v>0.02</v>
      </c>
      <c r="I2209" s="182">
        <v>0.01</v>
      </c>
      <c r="J2209" s="199"/>
      <c r="K2209" s="199">
        <f>SUM(I2209:J2209)</f>
        <v>0.01</v>
      </c>
    </row>
    <row r="2210" spans="1:11" ht="18.75">
      <c r="A2210" s="198">
        <v>2</v>
      </c>
      <c r="B2210" s="177" t="s">
        <v>1968</v>
      </c>
      <c r="C2210" s="180">
        <v>0</v>
      </c>
      <c r="D2210" s="180"/>
      <c r="E2210" s="180">
        <f>SUM(C2210:D2210)</f>
        <v>0</v>
      </c>
      <c r="F2210" s="174">
        <v>0.01</v>
      </c>
      <c r="G2210" s="174">
        <v>0</v>
      </c>
      <c r="H2210" s="175">
        <f t="shared" si="261"/>
        <v>0.01</v>
      </c>
      <c r="I2210" s="182">
        <v>0.01</v>
      </c>
      <c r="J2210" s="182"/>
      <c r="K2210" s="199">
        <f>SUM(I2210:J2210)</f>
        <v>0.01</v>
      </c>
    </row>
    <row r="2211" spans="1:11" ht="18.75">
      <c r="A2211" s="186"/>
      <c r="B2211" s="179" t="s">
        <v>151</v>
      </c>
      <c r="C2211" s="181">
        <f>SUM(C2209:C2210)</f>
        <v>0</v>
      </c>
      <c r="D2211" s="181"/>
      <c r="E2211" s="181">
        <f>SUM(C2211:D2211)</f>
        <v>0</v>
      </c>
      <c r="F2211" s="178">
        <v>0.03</v>
      </c>
      <c r="G2211" s="178">
        <v>0</v>
      </c>
      <c r="H2211" s="175">
        <f t="shared" si="261"/>
        <v>0.03</v>
      </c>
      <c r="I2211" s="182">
        <f>SUM(I2209:I2210)</f>
        <v>0.02</v>
      </c>
      <c r="J2211" s="182"/>
      <c r="K2211" s="199">
        <f>SUM(I2211:J2211)</f>
        <v>0.02</v>
      </c>
    </row>
    <row r="2212" spans="1:11" s="208" customFormat="1" ht="18.75">
      <c r="A2212" s="198">
        <v>42</v>
      </c>
      <c r="B2212" s="179" t="s">
        <v>1969</v>
      </c>
      <c r="C2212" s="181"/>
      <c r="D2212" s="181"/>
      <c r="E2212" s="181"/>
      <c r="F2212" s="178"/>
      <c r="G2212" s="178"/>
      <c r="H2212" s="175"/>
      <c r="I2212" s="199"/>
      <c r="J2212" s="199"/>
      <c r="K2212" s="199"/>
    </row>
    <row r="2213" spans="1:11" ht="18.75">
      <c r="A2213" s="186">
        <v>1</v>
      </c>
      <c r="B2213" s="177" t="s">
        <v>1970</v>
      </c>
      <c r="C2213" s="180">
        <v>8468.27</v>
      </c>
      <c r="D2213" s="180">
        <v>5702.38</v>
      </c>
      <c r="E2213" s="181">
        <f t="shared" ref="E2213:E2221" si="263">SUM(C2213:D2213)</f>
        <v>14170.650000000001</v>
      </c>
      <c r="F2213" s="174">
        <v>6040</v>
      </c>
      <c r="G2213" s="174">
        <v>8960</v>
      </c>
      <c r="H2213" s="175">
        <f t="shared" si="261"/>
        <v>15000</v>
      </c>
      <c r="I2213" s="182">
        <v>13688.75</v>
      </c>
      <c r="J2213" s="182">
        <v>19311.25</v>
      </c>
      <c r="K2213" s="199">
        <f t="shared" ref="K2213:K2221" si="264">SUM(I2213:J2213)</f>
        <v>33000</v>
      </c>
    </row>
    <row r="2214" spans="1:11" ht="18.75">
      <c r="A2214" s="186">
        <v>2</v>
      </c>
      <c r="B2214" s="177" t="s">
        <v>1971</v>
      </c>
      <c r="C2214" s="180">
        <v>1917.58</v>
      </c>
      <c r="D2214" s="180"/>
      <c r="E2214" s="181">
        <f t="shared" si="263"/>
        <v>1917.58</v>
      </c>
      <c r="F2214" s="174">
        <v>0</v>
      </c>
      <c r="G2214" s="174">
        <v>0.26</v>
      </c>
      <c r="H2214" s="175">
        <f t="shared" si="261"/>
        <v>0.26</v>
      </c>
      <c r="I2214" s="182"/>
      <c r="J2214" s="182">
        <v>0.26</v>
      </c>
      <c r="K2214" s="199">
        <f t="shared" si="264"/>
        <v>0.26</v>
      </c>
    </row>
    <row r="2215" spans="1:11" ht="18.75">
      <c r="A2215" s="186">
        <v>3</v>
      </c>
      <c r="B2215" s="177" t="s">
        <v>1972</v>
      </c>
      <c r="C2215" s="180">
        <v>1000</v>
      </c>
      <c r="D2215" s="180"/>
      <c r="E2215" s="181">
        <f t="shared" si="263"/>
        <v>1000</v>
      </c>
      <c r="F2215" s="174">
        <v>1914.99</v>
      </c>
      <c r="G2215" s="174">
        <v>0</v>
      </c>
      <c r="H2215" s="175">
        <f t="shared" si="261"/>
        <v>1914.99</v>
      </c>
      <c r="I2215" s="182">
        <v>1919.95</v>
      </c>
      <c r="J2215" s="182"/>
      <c r="K2215" s="199">
        <f t="shared" si="264"/>
        <v>1919.95</v>
      </c>
    </row>
    <row r="2216" spans="1:11" s="208" customFormat="1" ht="18.75">
      <c r="A2216" s="186">
        <v>4</v>
      </c>
      <c r="B2216" s="177" t="s">
        <v>1973</v>
      </c>
      <c r="C2216" s="180">
        <v>67</v>
      </c>
      <c r="D2216" s="180">
        <v>244.75</v>
      </c>
      <c r="E2216" s="181">
        <f t="shared" si="263"/>
        <v>311.75</v>
      </c>
      <c r="F2216" s="174">
        <v>1100</v>
      </c>
      <c r="G2216" s="174">
        <v>0</v>
      </c>
      <c r="H2216" s="175">
        <f t="shared" si="261"/>
        <v>1100</v>
      </c>
      <c r="I2216" s="182">
        <v>1100</v>
      </c>
      <c r="J2216" s="199"/>
      <c r="K2216" s="199">
        <f t="shared" si="264"/>
        <v>1100</v>
      </c>
    </row>
    <row r="2217" spans="1:11" ht="18.75">
      <c r="A2217" s="186">
        <v>5</v>
      </c>
      <c r="B2217" s="177" t="s">
        <v>1974</v>
      </c>
      <c r="C2217" s="180">
        <v>960</v>
      </c>
      <c r="D2217" s="180">
        <v>1440</v>
      </c>
      <c r="E2217" s="181">
        <f t="shared" si="263"/>
        <v>2400</v>
      </c>
      <c r="F2217" s="174">
        <v>37</v>
      </c>
      <c r="G2217" s="174">
        <v>220.85</v>
      </c>
      <c r="H2217" s="175">
        <f t="shared" si="261"/>
        <v>257.85000000000002</v>
      </c>
      <c r="I2217" s="182">
        <v>35</v>
      </c>
      <c r="J2217" s="182">
        <v>0.01</v>
      </c>
      <c r="K2217" s="199">
        <f t="shared" si="264"/>
        <v>35.01</v>
      </c>
    </row>
    <row r="2218" spans="1:11" ht="18.75">
      <c r="A2218" s="186">
        <v>6</v>
      </c>
      <c r="B2218" s="177" t="s">
        <v>1975</v>
      </c>
      <c r="C2218" s="180">
        <v>3400</v>
      </c>
      <c r="D2218" s="180"/>
      <c r="E2218" s="181">
        <f t="shared" si="263"/>
        <v>3400</v>
      </c>
      <c r="F2218" s="174">
        <v>800</v>
      </c>
      <c r="G2218" s="174">
        <v>1200</v>
      </c>
      <c r="H2218" s="175">
        <f t="shared" si="261"/>
        <v>2000</v>
      </c>
      <c r="I2218" s="182">
        <v>1000</v>
      </c>
      <c r="J2218" s="182">
        <v>1500</v>
      </c>
      <c r="K2218" s="199">
        <f t="shared" si="264"/>
        <v>2500</v>
      </c>
    </row>
    <row r="2219" spans="1:11" s="208" customFormat="1" ht="18.75">
      <c r="A2219" s="186">
        <v>7</v>
      </c>
      <c r="B2219" s="177" t="s">
        <v>1976</v>
      </c>
      <c r="C2219" s="180">
        <v>500</v>
      </c>
      <c r="D2219" s="180"/>
      <c r="E2219" s="181">
        <f t="shared" si="263"/>
        <v>500</v>
      </c>
      <c r="F2219" s="174">
        <v>3000</v>
      </c>
      <c r="G2219" s="174">
        <v>0</v>
      </c>
      <c r="H2219" s="175">
        <f t="shared" si="261"/>
        <v>3000</v>
      </c>
      <c r="I2219" s="182">
        <v>3000</v>
      </c>
      <c r="J2219" s="199"/>
      <c r="K2219" s="199">
        <f t="shared" si="264"/>
        <v>3000</v>
      </c>
    </row>
    <row r="2220" spans="1:11" ht="18.75">
      <c r="A2220" s="186">
        <v>8</v>
      </c>
      <c r="B2220" s="177" t="s">
        <v>1977</v>
      </c>
      <c r="C2220" s="180">
        <v>7.0000000000000007E-2</v>
      </c>
      <c r="D2220" s="180">
        <v>7.0000000000000007E-2</v>
      </c>
      <c r="E2220" s="181">
        <f t="shared" si="263"/>
        <v>0.14000000000000001</v>
      </c>
      <c r="F2220" s="174">
        <v>548</v>
      </c>
      <c r="G2220" s="174">
        <v>0</v>
      </c>
      <c r="H2220" s="175">
        <f t="shared" si="261"/>
        <v>548</v>
      </c>
      <c r="I2220" s="182">
        <v>1108</v>
      </c>
      <c r="J2220" s="182"/>
      <c r="K2220" s="199">
        <f t="shared" si="264"/>
        <v>1108</v>
      </c>
    </row>
    <row r="2221" spans="1:11" ht="18.75">
      <c r="A2221" s="186"/>
      <c r="B2221" s="179" t="s">
        <v>211</v>
      </c>
      <c r="C2221" s="181">
        <f>SUM(C2213:C2220)</f>
        <v>16312.92</v>
      </c>
      <c r="D2221" s="181">
        <f>SUM(D2213:D2220)</f>
        <v>7387.2</v>
      </c>
      <c r="E2221" s="181">
        <f t="shared" si="263"/>
        <v>23700.12</v>
      </c>
      <c r="F2221" s="178">
        <v>13439.99</v>
      </c>
      <c r="G2221" s="178">
        <v>10381.11</v>
      </c>
      <c r="H2221" s="175">
        <f t="shared" si="261"/>
        <v>23821.1</v>
      </c>
      <c r="I2221" s="199">
        <f>SUM(I2213:I2220)</f>
        <v>21851.7</v>
      </c>
      <c r="J2221" s="199">
        <f>SUM(J2213:J2220)</f>
        <v>20811.519999999997</v>
      </c>
      <c r="K2221" s="199">
        <f t="shared" si="264"/>
        <v>42663.22</v>
      </c>
    </row>
    <row r="2222" spans="1:11" s="208" customFormat="1" ht="18.75">
      <c r="A2222" s="198">
        <v>43</v>
      </c>
      <c r="B2222" s="179" t="s">
        <v>869</v>
      </c>
      <c r="C2222" s="181"/>
      <c r="D2222" s="181"/>
      <c r="E2222" s="181"/>
      <c r="F2222" s="178"/>
      <c r="G2222" s="178"/>
      <c r="H2222" s="175"/>
      <c r="I2222" s="199"/>
      <c r="J2222" s="199"/>
      <c r="K2222" s="199"/>
    </row>
    <row r="2223" spans="1:11" ht="18.75">
      <c r="A2223" s="186">
        <v>1</v>
      </c>
      <c r="B2223" s="177" t="s">
        <v>1978</v>
      </c>
      <c r="C2223" s="180">
        <v>401.49</v>
      </c>
      <c r="D2223" s="180"/>
      <c r="E2223" s="181">
        <f>SUM(C2223:D2223)</f>
        <v>401.49</v>
      </c>
      <c r="F2223" s="174">
        <v>190</v>
      </c>
      <c r="G2223" s="174">
        <v>0</v>
      </c>
      <c r="H2223" s="175">
        <f t="shared" si="261"/>
        <v>190</v>
      </c>
      <c r="I2223" s="182">
        <v>752.25</v>
      </c>
      <c r="J2223" s="182"/>
      <c r="K2223" s="199">
        <f>SUM(I2223:J2223)</f>
        <v>752.25</v>
      </c>
    </row>
    <row r="2224" spans="1:11" ht="18.75">
      <c r="A2224" s="186"/>
      <c r="B2224" s="179" t="s">
        <v>111</v>
      </c>
      <c r="C2224" s="181">
        <f>SUM(C2223)</f>
        <v>401.49</v>
      </c>
      <c r="D2224" s="180"/>
      <c r="E2224" s="181">
        <f>SUM(C2224:D2224)</f>
        <v>401.49</v>
      </c>
      <c r="F2224" s="178">
        <v>190</v>
      </c>
      <c r="G2224" s="178">
        <v>0</v>
      </c>
      <c r="H2224" s="175">
        <f>SUM(F2224:G2224)</f>
        <v>190</v>
      </c>
      <c r="I2224" s="199">
        <f>SUM(I2223)</f>
        <v>752.25</v>
      </c>
      <c r="J2224" s="182"/>
      <c r="K2224" s="199">
        <f>SUM(I2224:J2224)</f>
        <v>752.25</v>
      </c>
    </row>
    <row r="2225" spans="1:11" s="208" customFormat="1" ht="18.75">
      <c r="A2225" s="198">
        <v>44</v>
      </c>
      <c r="B2225" s="179" t="s">
        <v>289</v>
      </c>
      <c r="C2225" s="181"/>
      <c r="D2225" s="181"/>
      <c r="E2225" s="181"/>
      <c r="F2225" s="178"/>
      <c r="G2225" s="178"/>
      <c r="H2225" s="175"/>
      <c r="I2225" s="199"/>
      <c r="J2225" s="199"/>
      <c r="K2225" s="199"/>
    </row>
    <row r="2226" spans="1:11" ht="18.75">
      <c r="A2226" s="186">
        <v>1</v>
      </c>
      <c r="B2226" s="177" t="s">
        <v>1979</v>
      </c>
      <c r="C2226" s="180">
        <v>158.4</v>
      </c>
      <c r="D2226" s="180"/>
      <c r="E2226" s="181">
        <f>SUM(C2226:D2226)</f>
        <v>158.4</v>
      </c>
      <c r="F2226" s="174">
        <v>264.2</v>
      </c>
      <c r="G2226" s="174">
        <v>0</v>
      </c>
      <c r="H2226" s="175">
        <f t="shared" si="261"/>
        <v>264.2</v>
      </c>
      <c r="I2226" s="182">
        <v>154</v>
      </c>
      <c r="J2226" s="182"/>
      <c r="K2226" s="199">
        <f>SUM(I2226:J2226)</f>
        <v>154</v>
      </c>
    </row>
    <row r="2227" spans="1:11" ht="18.75">
      <c r="A2227" s="186"/>
      <c r="B2227" s="179" t="s">
        <v>14</v>
      </c>
      <c r="C2227" s="181">
        <f>SUM(C2226)</f>
        <v>158.4</v>
      </c>
      <c r="D2227" s="180"/>
      <c r="E2227" s="181">
        <f>SUM(C2227:D2227)</f>
        <v>158.4</v>
      </c>
      <c r="F2227" s="178">
        <v>264.2</v>
      </c>
      <c r="G2227" s="178">
        <v>0</v>
      </c>
      <c r="H2227" s="175">
        <f t="shared" si="261"/>
        <v>264.2</v>
      </c>
      <c r="I2227" s="199">
        <f>SUM(I2226)</f>
        <v>154</v>
      </c>
      <c r="J2227" s="182"/>
      <c r="K2227" s="199">
        <f>SUM(I2227:J2227)</f>
        <v>154</v>
      </c>
    </row>
    <row r="2228" spans="1:11" s="208" customFormat="1" ht="18.75">
      <c r="A2228" s="198">
        <v>45</v>
      </c>
      <c r="B2228" s="179" t="s">
        <v>1719</v>
      </c>
      <c r="C2228" s="181"/>
      <c r="D2228" s="181"/>
      <c r="E2228" s="181"/>
      <c r="F2228" s="178"/>
      <c r="G2228" s="178"/>
      <c r="H2228" s="175"/>
      <c r="I2228" s="199"/>
      <c r="J2228" s="199"/>
      <c r="K2228" s="199"/>
    </row>
    <row r="2229" spans="1:11" ht="18.75">
      <c r="A2229" s="186">
        <v>1</v>
      </c>
      <c r="B2229" s="177" t="s">
        <v>1980</v>
      </c>
      <c r="C2229" s="180">
        <v>93.53</v>
      </c>
      <c r="D2229" s="180"/>
      <c r="E2229" s="181">
        <f>SUM(C2229:D2229)</f>
        <v>93.53</v>
      </c>
      <c r="F2229" s="174">
        <v>255.63</v>
      </c>
      <c r="G2229" s="174">
        <v>0</v>
      </c>
      <c r="H2229" s="175">
        <f t="shared" si="261"/>
        <v>255.63</v>
      </c>
      <c r="I2229" s="182">
        <v>669.57</v>
      </c>
      <c r="J2229" s="182"/>
      <c r="K2229" s="199">
        <f>SUM(I2229:J2229)</f>
        <v>669.57</v>
      </c>
    </row>
    <row r="2230" spans="1:11" ht="18.75">
      <c r="A2230" s="186"/>
      <c r="B2230" s="179" t="s">
        <v>172</v>
      </c>
      <c r="C2230" s="181">
        <f>SUM(C2229)</f>
        <v>93.53</v>
      </c>
      <c r="D2230" s="180"/>
      <c r="E2230" s="181">
        <f>SUM(C2230:D2230)</f>
        <v>93.53</v>
      </c>
      <c r="F2230" s="178">
        <v>255.63</v>
      </c>
      <c r="G2230" s="178">
        <v>0</v>
      </c>
      <c r="H2230" s="175">
        <f t="shared" si="261"/>
        <v>255.63</v>
      </c>
      <c r="I2230" s="199">
        <f>SUM(I2229)</f>
        <v>669.57</v>
      </c>
      <c r="J2230" s="182"/>
      <c r="K2230" s="199">
        <f>SUM(I2230:J2230)</f>
        <v>669.57</v>
      </c>
    </row>
    <row r="2231" spans="1:11" s="208" customFormat="1" ht="18.75">
      <c r="A2231" s="198">
        <v>46</v>
      </c>
      <c r="B2231" s="179" t="s">
        <v>1321</v>
      </c>
      <c r="C2231" s="181"/>
      <c r="D2231" s="181"/>
      <c r="E2231" s="181"/>
      <c r="F2231" s="178"/>
      <c r="G2231" s="178"/>
      <c r="H2231" s="175"/>
      <c r="I2231" s="199"/>
      <c r="J2231" s="199"/>
      <c r="K2231" s="199"/>
    </row>
    <row r="2232" spans="1:11" s="208" customFormat="1" ht="18.75">
      <c r="A2232" s="186">
        <v>1</v>
      </c>
      <c r="B2232" s="177" t="s">
        <v>1981</v>
      </c>
      <c r="C2232" s="180">
        <v>6303.26</v>
      </c>
      <c r="D2232" s="180"/>
      <c r="E2232" s="181">
        <f t="shared" ref="E2232:E2253" si="265">SUM(C2232:D2232)</f>
        <v>6303.26</v>
      </c>
      <c r="F2232" s="174">
        <v>6300</v>
      </c>
      <c r="G2232" s="174">
        <v>0</v>
      </c>
      <c r="H2232" s="175">
        <f t="shared" ref="H2232:H2273" si="266">SUM(F2232:G2232)</f>
        <v>6300</v>
      </c>
      <c r="I2232" s="182">
        <v>6300</v>
      </c>
      <c r="J2232" s="182"/>
      <c r="K2232" s="199">
        <f t="shared" ref="K2232:K2253" si="267">SUM(I2232:J2232)</f>
        <v>6300</v>
      </c>
    </row>
    <row r="2233" spans="1:11" ht="18.75">
      <c r="A2233" s="186">
        <v>2</v>
      </c>
      <c r="B2233" s="177" t="s">
        <v>2027</v>
      </c>
      <c r="C2233" s="180">
        <v>500</v>
      </c>
      <c r="D2233" s="180"/>
      <c r="E2233" s="181">
        <f t="shared" si="265"/>
        <v>500</v>
      </c>
      <c r="F2233" s="174">
        <v>500</v>
      </c>
      <c r="G2233" s="174">
        <v>0</v>
      </c>
      <c r="H2233" s="175">
        <f t="shared" si="266"/>
        <v>500</v>
      </c>
      <c r="I2233" s="182">
        <v>2064.46</v>
      </c>
      <c r="J2233" s="182"/>
      <c r="K2233" s="199">
        <f t="shared" si="267"/>
        <v>2064.46</v>
      </c>
    </row>
    <row r="2234" spans="1:11" ht="18.75">
      <c r="A2234" s="186">
        <v>3</v>
      </c>
      <c r="B2234" s="177" t="s">
        <v>1982</v>
      </c>
      <c r="C2234" s="180">
        <v>400.03</v>
      </c>
      <c r="D2234" s="180"/>
      <c r="E2234" s="181">
        <f t="shared" si="265"/>
        <v>400.03</v>
      </c>
      <c r="F2234" s="174">
        <v>366.03</v>
      </c>
      <c r="G2234" s="174">
        <v>0</v>
      </c>
      <c r="H2234" s="175">
        <f t="shared" si="266"/>
        <v>366.03</v>
      </c>
      <c r="I2234" s="182">
        <v>2400.0300000000002</v>
      </c>
      <c r="J2234" s="182"/>
      <c r="K2234" s="199">
        <f t="shared" si="267"/>
        <v>2400.0300000000002</v>
      </c>
    </row>
    <row r="2235" spans="1:11" ht="18.75">
      <c r="A2235" s="186">
        <v>4</v>
      </c>
      <c r="B2235" s="177" t="s">
        <v>1983</v>
      </c>
      <c r="C2235" s="180">
        <v>7500</v>
      </c>
      <c r="D2235" s="180"/>
      <c r="E2235" s="181">
        <f t="shared" si="265"/>
        <v>7500</v>
      </c>
      <c r="F2235" s="174">
        <v>6000</v>
      </c>
      <c r="G2235" s="174">
        <v>0</v>
      </c>
      <c r="H2235" s="175">
        <f t="shared" si="266"/>
        <v>6000</v>
      </c>
      <c r="I2235" s="182">
        <v>6000</v>
      </c>
      <c r="J2235" s="182"/>
      <c r="K2235" s="199">
        <f t="shared" si="267"/>
        <v>6000</v>
      </c>
    </row>
    <row r="2236" spans="1:11" ht="18.75">
      <c r="A2236" s="186">
        <v>5</v>
      </c>
      <c r="B2236" s="177" t="s">
        <v>1914</v>
      </c>
      <c r="C2236" s="180"/>
      <c r="D2236" s="180"/>
      <c r="E2236" s="181"/>
      <c r="F2236" s="174"/>
      <c r="G2236" s="174"/>
      <c r="H2236" s="175"/>
      <c r="I2236" s="182">
        <v>56.54</v>
      </c>
      <c r="J2236" s="182"/>
      <c r="K2236" s="199">
        <f t="shared" si="267"/>
        <v>56.54</v>
      </c>
    </row>
    <row r="2237" spans="1:11" ht="18.75">
      <c r="A2237" s="186">
        <v>6</v>
      </c>
      <c r="B2237" s="177" t="s">
        <v>2028</v>
      </c>
      <c r="C2237" s="180">
        <v>150.03</v>
      </c>
      <c r="D2237" s="180"/>
      <c r="E2237" s="181">
        <f t="shared" si="265"/>
        <v>150.03</v>
      </c>
      <c r="F2237" s="174">
        <v>150.03</v>
      </c>
      <c r="G2237" s="174">
        <v>0</v>
      </c>
      <c r="H2237" s="175">
        <f t="shared" si="266"/>
        <v>150.03</v>
      </c>
      <c r="I2237" s="182">
        <v>100.03</v>
      </c>
      <c r="J2237" s="182"/>
      <c r="K2237" s="199">
        <f t="shared" si="267"/>
        <v>100.03</v>
      </c>
    </row>
    <row r="2238" spans="1:11" ht="18.75">
      <c r="A2238" s="186">
        <v>7</v>
      </c>
      <c r="B2238" s="177" t="s">
        <v>1984</v>
      </c>
      <c r="C2238" s="180">
        <v>7000</v>
      </c>
      <c r="D2238" s="180"/>
      <c r="E2238" s="181">
        <f t="shared" si="265"/>
        <v>7000</v>
      </c>
      <c r="F2238" s="174">
        <v>7000</v>
      </c>
      <c r="G2238" s="174">
        <v>0</v>
      </c>
      <c r="H2238" s="175">
        <f t="shared" si="266"/>
        <v>7000</v>
      </c>
      <c r="I2238" s="182">
        <v>7600</v>
      </c>
      <c r="J2238" s="182"/>
      <c r="K2238" s="199">
        <f t="shared" si="267"/>
        <v>7600</v>
      </c>
    </row>
    <row r="2239" spans="1:11" ht="18.75">
      <c r="A2239" s="186">
        <v>8</v>
      </c>
      <c r="B2239" s="177" t="s">
        <v>2029</v>
      </c>
      <c r="C2239" s="180">
        <v>15857</v>
      </c>
      <c r="D2239" s="180"/>
      <c r="E2239" s="181">
        <f t="shared" si="265"/>
        <v>15857</v>
      </c>
      <c r="F2239" s="174">
        <v>9900.01</v>
      </c>
      <c r="G2239" s="174">
        <v>0</v>
      </c>
      <c r="H2239" s="175">
        <f t="shared" si="266"/>
        <v>9900.01</v>
      </c>
      <c r="I2239" s="182">
        <v>15700.01</v>
      </c>
      <c r="J2239" s="182"/>
      <c r="K2239" s="199">
        <f t="shared" si="267"/>
        <v>15700.01</v>
      </c>
    </row>
    <row r="2240" spans="1:11" ht="18.75">
      <c r="A2240" s="186">
        <v>9</v>
      </c>
      <c r="B2240" s="177" t="s">
        <v>1985</v>
      </c>
      <c r="C2240" s="180">
        <v>3500.03</v>
      </c>
      <c r="D2240" s="180"/>
      <c r="E2240" s="181">
        <f t="shared" si="265"/>
        <v>3500.03</v>
      </c>
      <c r="F2240" s="174">
        <v>2100.0300000000002</v>
      </c>
      <c r="G2240" s="174">
        <v>0</v>
      </c>
      <c r="H2240" s="175">
        <f t="shared" si="266"/>
        <v>2100.0300000000002</v>
      </c>
      <c r="I2240" s="182">
        <v>4218.03</v>
      </c>
      <c r="J2240" s="182"/>
      <c r="K2240" s="199">
        <f t="shared" si="267"/>
        <v>4218.03</v>
      </c>
    </row>
    <row r="2241" spans="1:11" ht="18.75">
      <c r="A2241" s="186">
        <v>10</v>
      </c>
      <c r="B2241" s="177" t="s">
        <v>1986</v>
      </c>
      <c r="C2241" s="180">
        <v>1000</v>
      </c>
      <c r="D2241" s="180"/>
      <c r="E2241" s="181">
        <f t="shared" si="265"/>
        <v>1000</v>
      </c>
      <c r="F2241" s="174">
        <v>1000</v>
      </c>
      <c r="G2241" s="174">
        <v>0</v>
      </c>
      <c r="H2241" s="175">
        <f t="shared" si="266"/>
        <v>1000</v>
      </c>
      <c r="I2241" s="182">
        <v>2500</v>
      </c>
      <c r="J2241" s="182"/>
      <c r="K2241" s="199">
        <f t="shared" si="267"/>
        <v>2500</v>
      </c>
    </row>
    <row r="2242" spans="1:11" ht="18.75">
      <c r="A2242" s="186">
        <v>11</v>
      </c>
      <c r="B2242" s="177" t="s">
        <v>1987</v>
      </c>
      <c r="C2242" s="180">
        <v>164</v>
      </c>
      <c r="D2242" s="180"/>
      <c r="E2242" s="181">
        <f t="shared" si="265"/>
        <v>164</v>
      </c>
      <c r="F2242" s="174">
        <v>164</v>
      </c>
      <c r="G2242" s="174">
        <v>0</v>
      </c>
      <c r="H2242" s="175">
        <f t="shared" si="266"/>
        <v>164</v>
      </c>
      <c r="I2242" s="182">
        <v>164</v>
      </c>
      <c r="J2242" s="182"/>
      <c r="K2242" s="199">
        <f t="shared" si="267"/>
        <v>164</v>
      </c>
    </row>
    <row r="2243" spans="1:11" s="208" customFormat="1" ht="18.75">
      <c r="A2243" s="186">
        <v>12</v>
      </c>
      <c r="B2243" s="177" t="s">
        <v>1988</v>
      </c>
      <c r="C2243" s="180">
        <v>117.56</v>
      </c>
      <c r="D2243" s="180">
        <v>2.54</v>
      </c>
      <c r="E2243" s="181">
        <f t="shared" si="265"/>
        <v>120.10000000000001</v>
      </c>
      <c r="F2243" s="174">
        <v>110.55</v>
      </c>
      <c r="G2243" s="174">
        <v>2.54</v>
      </c>
      <c r="H2243" s="175">
        <f t="shared" si="266"/>
        <v>113.09</v>
      </c>
      <c r="I2243" s="182">
        <v>91.11</v>
      </c>
      <c r="J2243" s="182">
        <v>2.5299999999999998</v>
      </c>
      <c r="K2243" s="199">
        <f t="shared" si="267"/>
        <v>93.64</v>
      </c>
    </row>
    <row r="2244" spans="1:11" ht="18.75">
      <c r="A2244" s="186">
        <v>13</v>
      </c>
      <c r="B2244" s="177" t="s">
        <v>1989</v>
      </c>
      <c r="C2244" s="180">
        <v>2638</v>
      </c>
      <c r="D2244" s="180"/>
      <c r="E2244" s="181">
        <f t="shared" si="265"/>
        <v>2638</v>
      </c>
      <c r="F2244" s="174">
        <v>2900</v>
      </c>
      <c r="G2244" s="174">
        <v>0</v>
      </c>
      <c r="H2244" s="175">
        <f t="shared" si="266"/>
        <v>2900</v>
      </c>
      <c r="I2244" s="182">
        <v>2900</v>
      </c>
      <c r="J2244" s="182"/>
      <c r="K2244" s="199">
        <f t="shared" si="267"/>
        <v>2900</v>
      </c>
    </row>
    <row r="2245" spans="1:11" ht="18.75">
      <c r="A2245" s="186">
        <v>14</v>
      </c>
      <c r="B2245" s="177" t="s">
        <v>1990</v>
      </c>
      <c r="C2245" s="180">
        <v>15000</v>
      </c>
      <c r="D2245" s="180"/>
      <c r="E2245" s="181">
        <f t="shared" si="265"/>
        <v>15000</v>
      </c>
      <c r="F2245" s="174">
        <v>15000</v>
      </c>
      <c r="G2245" s="174">
        <v>0</v>
      </c>
      <c r="H2245" s="175">
        <f t="shared" si="266"/>
        <v>15000</v>
      </c>
      <c r="I2245" s="182">
        <v>15000</v>
      </c>
      <c r="J2245" s="182"/>
      <c r="K2245" s="199">
        <f t="shared" si="267"/>
        <v>15000</v>
      </c>
    </row>
    <row r="2246" spans="1:11" s="208" customFormat="1" ht="18.75">
      <c r="A2246" s="186">
        <v>15</v>
      </c>
      <c r="B2246" s="177" t="s">
        <v>1991</v>
      </c>
      <c r="C2246" s="180">
        <v>1500</v>
      </c>
      <c r="D2246" s="180"/>
      <c r="E2246" s="181">
        <f t="shared" si="265"/>
        <v>1500</v>
      </c>
      <c r="F2246" s="174">
        <v>774</v>
      </c>
      <c r="G2246" s="174">
        <v>0</v>
      </c>
      <c r="H2246" s="175">
        <f t="shared" si="266"/>
        <v>774</v>
      </c>
      <c r="I2246" s="182">
        <v>750.03</v>
      </c>
      <c r="J2246" s="182"/>
      <c r="K2246" s="199">
        <f t="shared" si="267"/>
        <v>750.03</v>
      </c>
    </row>
    <row r="2247" spans="1:11" ht="18.75">
      <c r="A2247" s="186">
        <v>16</v>
      </c>
      <c r="B2247" s="177" t="s">
        <v>1992</v>
      </c>
      <c r="C2247" s="180">
        <v>1906</v>
      </c>
      <c r="D2247" s="180"/>
      <c r="E2247" s="181">
        <f t="shared" si="265"/>
        <v>1906</v>
      </c>
      <c r="F2247" s="174">
        <v>2000</v>
      </c>
      <c r="G2247" s="174">
        <v>0</v>
      </c>
      <c r="H2247" s="175">
        <f t="shared" si="266"/>
        <v>2000</v>
      </c>
      <c r="I2247" s="182">
        <v>2638</v>
      </c>
      <c r="J2247" s="182"/>
      <c r="K2247" s="199">
        <f t="shared" si="267"/>
        <v>2638</v>
      </c>
    </row>
    <row r="2248" spans="1:11" ht="18.75">
      <c r="A2248" s="186">
        <v>17</v>
      </c>
      <c r="B2248" s="177" t="s">
        <v>1993</v>
      </c>
      <c r="C2248" s="180">
        <v>100.03</v>
      </c>
      <c r="D2248" s="180"/>
      <c r="E2248" s="181">
        <f t="shared" si="265"/>
        <v>100.03</v>
      </c>
      <c r="F2248" s="174">
        <v>100.03</v>
      </c>
      <c r="G2248" s="174">
        <v>0</v>
      </c>
      <c r="H2248" s="175">
        <f t="shared" si="266"/>
        <v>100.03</v>
      </c>
      <c r="I2248" s="182">
        <v>300.02999999999997</v>
      </c>
      <c r="J2248" s="182"/>
      <c r="K2248" s="199">
        <f t="shared" si="267"/>
        <v>300.02999999999997</v>
      </c>
    </row>
    <row r="2249" spans="1:11" s="208" customFormat="1" ht="18.75">
      <c r="A2249" s="186">
        <v>18</v>
      </c>
      <c r="B2249" s="177" t="s">
        <v>1994</v>
      </c>
      <c r="C2249" s="180">
        <v>2661.19</v>
      </c>
      <c r="D2249" s="180"/>
      <c r="E2249" s="181">
        <f t="shared" si="265"/>
        <v>2661.19</v>
      </c>
      <c r="F2249" s="174">
        <v>3133.75</v>
      </c>
      <c r="G2249" s="174">
        <v>0</v>
      </c>
      <c r="H2249" s="175">
        <f t="shared" si="266"/>
        <v>3133.75</v>
      </c>
      <c r="I2249" s="182">
        <v>4774.59</v>
      </c>
      <c r="J2249" s="182"/>
      <c r="K2249" s="199">
        <f t="shared" si="267"/>
        <v>4774.59</v>
      </c>
    </row>
    <row r="2250" spans="1:11" ht="18.75">
      <c r="A2250" s="186">
        <v>19</v>
      </c>
      <c r="B2250" s="177" t="s">
        <v>1995</v>
      </c>
      <c r="C2250" s="180">
        <v>10182.07</v>
      </c>
      <c r="D2250" s="180"/>
      <c r="E2250" s="181">
        <f t="shared" si="265"/>
        <v>10182.07</v>
      </c>
      <c r="F2250" s="174">
        <v>10501.53</v>
      </c>
      <c r="G2250" s="174">
        <v>0</v>
      </c>
      <c r="H2250" s="175">
        <f t="shared" si="266"/>
        <v>10501.53</v>
      </c>
      <c r="I2250" s="182">
        <v>12035.76</v>
      </c>
      <c r="J2250" s="182"/>
      <c r="K2250" s="199">
        <f t="shared" si="267"/>
        <v>12035.76</v>
      </c>
    </row>
    <row r="2251" spans="1:11" ht="18.75">
      <c r="A2251" s="186">
        <v>20</v>
      </c>
      <c r="B2251" s="177" t="s">
        <v>1996</v>
      </c>
      <c r="C2251" s="180">
        <v>1</v>
      </c>
      <c r="D2251" s="180"/>
      <c r="E2251" s="181">
        <f t="shared" si="265"/>
        <v>1</v>
      </c>
      <c r="F2251" s="174">
        <v>1</v>
      </c>
      <c r="G2251" s="174">
        <v>0</v>
      </c>
      <c r="H2251" s="175">
        <f t="shared" si="266"/>
        <v>1</v>
      </c>
      <c r="I2251" s="182">
        <v>0.03</v>
      </c>
      <c r="J2251" s="182"/>
      <c r="K2251" s="199">
        <f t="shared" si="267"/>
        <v>0.03</v>
      </c>
    </row>
    <row r="2252" spans="1:11" s="208" customFormat="1" ht="18.75">
      <c r="A2252" s="186">
        <v>21</v>
      </c>
      <c r="B2252" s="177" t="s">
        <v>1997</v>
      </c>
      <c r="C2252" s="180">
        <v>1300</v>
      </c>
      <c r="D2252" s="180"/>
      <c r="E2252" s="181">
        <f t="shared" si="265"/>
        <v>1300</v>
      </c>
      <c r="F2252" s="174">
        <v>1300</v>
      </c>
      <c r="G2252" s="174">
        <v>0</v>
      </c>
      <c r="H2252" s="175">
        <f t="shared" si="266"/>
        <v>1300</v>
      </c>
      <c r="I2252" s="182">
        <v>1300</v>
      </c>
      <c r="J2252" s="182"/>
      <c r="K2252" s="199">
        <f t="shared" si="267"/>
        <v>1300</v>
      </c>
    </row>
    <row r="2253" spans="1:11" ht="18.75">
      <c r="A2253" s="186"/>
      <c r="B2253" s="179" t="s">
        <v>153</v>
      </c>
      <c r="C2253" s="181">
        <f>SUM(C2232:C2252)</f>
        <v>77780.199999999983</v>
      </c>
      <c r="D2253" s="181">
        <f>SUM(D2232:D2252)</f>
        <v>2.54</v>
      </c>
      <c r="E2253" s="181">
        <f t="shared" si="265"/>
        <v>77782.739999999976</v>
      </c>
      <c r="F2253" s="178">
        <v>69300.960000000006</v>
      </c>
      <c r="G2253" s="178">
        <v>2.54</v>
      </c>
      <c r="H2253" s="175">
        <f t="shared" si="266"/>
        <v>69303.5</v>
      </c>
      <c r="I2253" s="199">
        <f>SUM(I2232:I2252)</f>
        <v>86892.65</v>
      </c>
      <c r="J2253" s="199">
        <f>SUM(J2232:J2252)</f>
        <v>2.5299999999999998</v>
      </c>
      <c r="K2253" s="199">
        <f t="shared" si="267"/>
        <v>86895.18</v>
      </c>
    </row>
    <row r="2254" spans="1:11" ht="18.75">
      <c r="A2254" s="186">
        <v>47</v>
      </c>
      <c r="B2254" s="179" t="s">
        <v>2180</v>
      </c>
      <c r="C2254" s="181"/>
      <c r="D2254" s="181"/>
      <c r="E2254" s="181"/>
      <c r="F2254" s="178"/>
      <c r="G2254" s="178"/>
      <c r="H2254" s="175"/>
      <c r="I2254" s="199"/>
      <c r="J2254" s="199"/>
      <c r="K2254" s="199"/>
    </row>
    <row r="2255" spans="1:11" ht="18.75">
      <c r="A2255" s="186">
        <v>1</v>
      </c>
      <c r="B2255" s="177" t="s">
        <v>2031</v>
      </c>
      <c r="C2255" s="181"/>
      <c r="D2255" s="181"/>
      <c r="E2255" s="181"/>
      <c r="F2255" s="178"/>
      <c r="G2255" s="178"/>
      <c r="H2255" s="175"/>
      <c r="I2255" s="199">
        <v>985.94</v>
      </c>
      <c r="J2255" s="199"/>
      <c r="K2255" s="199">
        <f>SUM(I2255:J2255)</f>
        <v>985.94</v>
      </c>
    </row>
    <row r="2256" spans="1:11" ht="18.75">
      <c r="A2256" s="186"/>
      <c r="B2256" s="179" t="s">
        <v>2180</v>
      </c>
      <c r="C2256" s="181"/>
      <c r="D2256" s="181"/>
      <c r="E2256" s="181"/>
      <c r="F2256" s="178"/>
      <c r="G2256" s="178"/>
      <c r="H2256" s="175"/>
      <c r="I2256" s="199">
        <f>SUM(I2255)</f>
        <v>985.94</v>
      </c>
      <c r="J2256" s="199"/>
      <c r="K2256" s="199">
        <f>SUM(I2256:J2256)</f>
        <v>985.94</v>
      </c>
    </row>
    <row r="2257" spans="1:11" s="208" customFormat="1" ht="18.75">
      <c r="A2257" s="198">
        <v>48</v>
      </c>
      <c r="B2257" s="179" t="s">
        <v>1998</v>
      </c>
      <c r="C2257" s="181"/>
      <c r="D2257" s="181"/>
      <c r="E2257" s="181"/>
      <c r="F2257" s="178"/>
      <c r="G2257" s="178"/>
      <c r="H2257" s="175"/>
      <c r="I2257" s="199"/>
      <c r="J2257" s="199"/>
      <c r="K2257" s="199"/>
    </row>
    <row r="2258" spans="1:11" ht="18.75">
      <c r="A2258" s="186">
        <v>1</v>
      </c>
      <c r="B2258" s="177" t="s">
        <v>1999</v>
      </c>
      <c r="C2258" s="180">
        <v>130.01</v>
      </c>
      <c r="D2258" s="180"/>
      <c r="E2258" s="181">
        <f>SUM(C2258:D2258)</f>
        <v>130.01</v>
      </c>
      <c r="F2258" s="174">
        <v>150.01</v>
      </c>
      <c r="G2258" s="174">
        <v>0</v>
      </c>
      <c r="H2258" s="175">
        <f t="shared" si="266"/>
        <v>150.01</v>
      </c>
      <c r="I2258" s="182">
        <v>165.01</v>
      </c>
      <c r="J2258" s="182"/>
      <c r="K2258" s="199">
        <f>SUM(I2258:J2258)</f>
        <v>165.01</v>
      </c>
    </row>
    <row r="2259" spans="1:11" s="208" customFormat="1" ht="18.75">
      <c r="A2259" s="198"/>
      <c r="B2259" s="179" t="s">
        <v>114</v>
      </c>
      <c r="C2259" s="181">
        <f>SUM(C2258)</f>
        <v>130.01</v>
      </c>
      <c r="D2259" s="181"/>
      <c r="E2259" s="181">
        <f>SUM(C2259:D2259)</f>
        <v>130.01</v>
      </c>
      <c r="F2259" s="178">
        <v>150.01</v>
      </c>
      <c r="G2259" s="178">
        <v>0</v>
      </c>
      <c r="H2259" s="175">
        <f t="shared" si="266"/>
        <v>150.01</v>
      </c>
      <c r="I2259" s="199">
        <f>SUM(I2258)</f>
        <v>165.01</v>
      </c>
      <c r="J2259" s="199"/>
      <c r="K2259" s="199">
        <f>SUM(I2259:J2259)</f>
        <v>165.01</v>
      </c>
    </row>
    <row r="2260" spans="1:11" s="208" customFormat="1" ht="18.75">
      <c r="A2260" s="198">
        <v>49</v>
      </c>
      <c r="B2260" s="179" t="s">
        <v>301</v>
      </c>
      <c r="C2260" s="181"/>
      <c r="D2260" s="181"/>
      <c r="E2260" s="181"/>
      <c r="F2260" s="178"/>
      <c r="G2260" s="178"/>
      <c r="H2260" s="175"/>
      <c r="I2260" s="199"/>
      <c r="J2260" s="199"/>
      <c r="K2260" s="199"/>
    </row>
    <row r="2261" spans="1:11" ht="18.75">
      <c r="A2261" s="198">
        <v>1</v>
      </c>
      <c r="B2261" s="177" t="s">
        <v>2000</v>
      </c>
      <c r="C2261" s="180">
        <v>0</v>
      </c>
      <c r="D2261" s="180"/>
      <c r="E2261" s="180">
        <f>SUM(C2261:D2261)</f>
        <v>0</v>
      </c>
      <c r="F2261" s="174">
        <v>50</v>
      </c>
      <c r="G2261" s="174">
        <v>0</v>
      </c>
      <c r="H2261" s="175">
        <f t="shared" si="266"/>
        <v>50</v>
      </c>
      <c r="I2261" s="182">
        <v>50</v>
      </c>
      <c r="J2261" s="182"/>
      <c r="K2261" s="199">
        <f>SUM(I2261:J2261)</f>
        <v>50</v>
      </c>
    </row>
    <row r="2262" spans="1:11" ht="18.75">
      <c r="A2262" s="186"/>
      <c r="B2262" s="179" t="s">
        <v>16</v>
      </c>
      <c r="C2262" s="181">
        <f>SUM(C2261)</f>
        <v>0</v>
      </c>
      <c r="D2262" s="181"/>
      <c r="E2262" s="181">
        <f>SUM(C2262:D2262)</f>
        <v>0</v>
      </c>
      <c r="F2262" s="178">
        <v>50</v>
      </c>
      <c r="G2262" s="178">
        <v>0</v>
      </c>
      <c r="H2262" s="175">
        <f t="shared" si="266"/>
        <v>50</v>
      </c>
      <c r="I2262" s="199">
        <f>SUM(I2261)</f>
        <v>50</v>
      </c>
      <c r="J2262" s="182"/>
      <c r="K2262" s="199">
        <f>SUM(I2262:J2262)</f>
        <v>50</v>
      </c>
    </row>
    <row r="2263" spans="1:11" s="208" customFormat="1" ht="18.75">
      <c r="A2263" s="198">
        <v>50</v>
      </c>
      <c r="B2263" s="179" t="s">
        <v>2001</v>
      </c>
      <c r="C2263" s="181"/>
      <c r="D2263" s="181"/>
      <c r="E2263" s="181"/>
      <c r="F2263" s="178"/>
      <c r="G2263" s="178"/>
      <c r="H2263" s="175"/>
      <c r="I2263" s="199"/>
      <c r="J2263" s="199"/>
      <c r="K2263" s="199"/>
    </row>
    <row r="2264" spans="1:11" ht="18.75">
      <c r="A2264" s="186">
        <v>1</v>
      </c>
      <c r="B2264" s="177" t="s">
        <v>2002</v>
      </c>
      <c r="C2264" s="180"/>
      <c r="D2264" s="180"/>
      <c r="E2264" s="180"/>
      <c r="F2264" s="174">
        <v>0.02</v>
      </c>
      <c r="G2264" s="174">
        <v>0</v>
      </c>
      <c r="H2264" s="175">
        <f t="shared" si="266"/>
        <v>0.02</v>
      </c>
      <c r="I2264" s="182">
        <v>12.15</v>
      </c>
      <c r="J2264" s="182"/>
      <c r="K2264" s="199">
        <f>SUM(I2264:J2264)</f>
        <v>12.15</v>
      </c>
    </row>
    <row r="2265" spans="1:11" ht="18.75">
      <c r="A2265" s="186">
        <v>2</v>
      </c>
      <c r="B2265" s="177" t="s">
        <v>2003</v>
      </c>
      <c r="C2265" s="180">
        <v>41</v>
      </c>
      <c r="D2265" s="180"/>
      <c r="E2265" s="181">
        <f>SUM(C2265:D2265)</f>
        <v>41</v>
      </c>
      <c r="F2265" s="174">
        <v>22</v>
      </c>
      <c r="G2265" s="174">
        <v>0</v>
      </c>
      <c r="H2265" s="175">
        <f t="shared" si="266"/>
        <v>22</v>
      </c>
      <c r="I2265" s="182">
        <v>13</v>
      </c>
      <c r="J2265" s="182"/>
      <c r="K2265" s="199">
        <f>SUM(I2265:J2265)</f>
        <v>13</v>
      </c>
    </row>
    <row r="2266" spans="1:11" ht="18.75">
      <c r="A2266" s="186">
        <v>3</v>
      </c>
      <c r="B2266" s="177" t="s">
        <v>2004</v>
      </c>
      <c r="C2266" s="180">
        <v>1200</v>
      </c>
      <c r="D2266" s="180"/>
      <c r="E2266" s="181">
        <f>SUM(C2266:D2266)</f>
        <v>1200</v>
      </c>
      <c r="F2266" s="174">
        <v>600</v>
      </c>
      <c r="G2266" s="174">
        <v>0</v>
      </c>
      <c r="H2266" s="175">
        <f t="shared" si="266"/>
        <v>600</v>
      </c>
      <c r="I2266" s="182">
        <v>2122.87</v>
      </c>
      <c r="J2266" s="182"/>
      <c r="K2266" s="199">
        <f>SUM(I2266:J2266)</f>
        <v>2122.87</v>
      </c>
    </row>
    <row r="2267" spans="1:11" ht="18.75">
      <c r="A2267" s="186"/>
      <c r="B2267" s="179" t="s">
        <v>212</v>
      </c>
      <c r="C2267" s="181">
        <f>SUM(C2265:C2266)</f>
        <v>1241</v>
      </c>
      <c r="D2267" s="180"/>
      <c r="E2267" s="181">
        <f>SUM(C2267:D2267)</f>
        <v>1241</v>
      </c>
      <c r="F2267" s="178">
        <v>622.02</v>
      </c>
      <c r="G2267" s="178">
        <v>0</v>
      </c>
      <c r="H2267" s="175">
        <f t="shared" si="266"/>
        <v>622.02</v>
      </c>
      <c r="I2267" s="199">
        <f>SUM(I2264:I2266)</f>
        <v>2148.02</v>
      </c>
      <c r="J2267" s="182"/>
      <c r="K2267" s="199">
        <f>SUM(I2267:J2267)</f>
        <v>2148.02</v>
      </c>
    </row>
    <row r="2268" spans="1:11" s="208" customFormat="1" ht="18.75">
      <c r="A2268" s="198">
        <v>51</v>
      </c>
      <c r="B2268" s="179" t="s">
        <v>2005</v>
      </c>
      <c r="C2268" s="181"/>
      <c r="D2268" s="181"/>
      <c r="E2268" s="181"/>
      <c r="F2268" s="178"/>
      <c r="G2268" s="178"/>
      <c r="H2268" s="175"/>
      <c r="I2268" s="199"/>
      <c r="J2268" s="199"/>
      <c r="K2268" s="199"/>
    </row>
    <row r="2269" spans="1:11" ht="18.75">
      <c r="A2269" s="186">
        <v>1</v>
      </c>
      <c r="B2269" s="177" t="s">
        <v>2006</v>
      </c>
      <c r="C2269" s="180">
        <v>813</v>
      </c>
      <c r="D2269" s="180"/>
      <c r="E2269" s="181">
        <f>SUM(C2269:D2269)</f>
        <v>813</v>
      </c>
      <c r="F2269" s="174">
        <v>728.44</v>
      </c>
      <c r="G2269" s="174">
        <v>0</v>
      </c>
      <c r="H2269" s="175">
        <f t="shared" si="266"/>
        <v>728.44</v>
      </c>
      <c r="I2269" s="182">
        <v>356.04</v>
      </c>
      <c r="J2269" s="182"/>
      <c r="K2269" s="199">
        <f>SUM(I2269:J2269)</f>
        <v>356.04</v>
      </c>
    </row>
    <row r="2270" spans="1:11" ht="18.75">
      <c r="A2270" s="186">
        <v>2</v>
      </c>
      <c r="B2270" s="177" t="s">
        <v>2007</v>
      </c>
      <c r="C2270" s="180">
        <v>60.14</v>
      </c>
      <c r="D2270" s="180">
        <v>9021</v>
      </c>
      <c r="E2270" s="181">
        <f>SUM(C2270:D2270)</f>
        <v>9081.14</v>
      </c>
      <c r="F2270" s="174">
        <v>36.01</v>
      </c>
      <c r="G2270" s="174">
        <v>54.01</v>
      </c>
      <c r="H2270" s="175">
        <f t="shared" si="266"/>
        <v>90.02</v>
      </c>
      <c r="I2270" s="182">
        <v>114.83</v>
      </c>
      <c r="J2270" s="182">
        <v>172.24</v>
      </c>
      <c r="K2270" s="199">
        <f>SUM(I2270:J2270)</f>
        <v>287.07</v>
      </c>
    </row>
    <row r="2271" spans="1:11" ht="18.75">
      <c r="A2271" s="186">
        <v>3</v>
      </c>
      <c r="B2271" s="206" t="s">
        <v>2009</v>
      </c>
      <c r="C2271" s="180">
        <v>5660.54</v>
      </c>
      <c r="D2271" s="180">
        <v>1029.3699999999999</v>
      </c>
      <c r="E2271" s="181">
        <f>SUM(C2271:D2271)</f>
        <v>6689.91</v>
      </c>
      <c r="F2271" s="174">
        <v>6012.86</v>
      </c>
      <c r="G2271" s="174">
        <v>1523.96</v>
      </c>
      <c r="H2271" s="175">
        <f t="shared" si="266"/>
        <v>7536.82</v>
      </c>
      <c r="I2271" s="182">
        <v>5964.03</v>
      </c>
      <c r="J2271" s="182">
        <v>1467.5</v>
      </c>
      <c r="K2271" s="199">
        <f>SUM(I2271:J2271)</f>
        <v>7431.53</v>
      </c>
    </row>
    <row r="2272" spans="1:11" ht="18.75">
      <c r="A2272" s="186">
        <v>4</v>
      </c>
      <c r="B2272" s="177" t="s">
        <v>2008</v>
      </c>
      <c r="C2272" s="180">
        <v>565.58000000000004</v>
      </c>
      <c r="D2272" s="180">
        <v>1684.24</v>
      </c>
      <c r="E2272" s="181">
        <f>SUM(C2272:D2272)</f>
        <v>2249.8200000000002</v>
      </c>
      <c r="F2272" s="174">
        <v>566.82000000000005</v>
      </c>
      <c r="G2272" s="174">
        <v>1533.57</v>
      </c>
      <c r="H2272" s="175">
        <f t="shared" si="266"/>
        <v>2100.39</v>
      </c>
      <c r="I2272" s="182">
        <v>595.64</v>
      </c>
      <c r="J2272" s="182">
        <v>1615.35</v>
      </c>
      <c r="K2272" s="199">
        <f>SUM(I2272:J2272)</f>
        <v>2210.9899999999998</v>
      </c>
    </row>
    <row r="2273" spans="1:11" ht="18.75">
      <c r="A2273" s="186"/>
      <c r="B2273" s="179" t="s">
        <v>213</v>
      </c>
      <c r="C2273" s="181">
        <v>7099.26</v>
      </c>
      <c r="D2273" s="181">
        <v>2803.82</v>
      </c>
      <c r="E2273" s="181">
        <f>SUM(C2273:D2273)</f>
        <v>9903.08</v>
      </c>
      <c r="F2273" s="178">
        <v>7344.13</v>
      </c>
      <c r="G2273" s="178">
        <v>3111.54</v>
      </c>
      <c r="H2273" s="175">
        <f t="shared" si="266"/>
        <v>10455.67</v>
      </c>
      <c r="I2273" s="199">
        <f>SUM(I2269:I2272)</f>
        <v>7030.54</v>
      </c>
      <c r="J2273" s="199">
        <f>SUM(J2269:J2272)</f>
        <v>3255.09</v>
      </c>
      <c r="K2273" s="199">
        <f>SUM(I2273:J2273)</f>
        <v>10285.630000000001</v>
      </c>
    </row>
    <row r="2274" spans="1:11" s="244" customFormat="1" ht="75">
      <c r="A2274" s="186"/>
      <c r="B2274" s="222" t="s">
        <v>214</v>
      </c>
      <c r="C2274" s="204">
        <f t="shared" ref="C2274:H2274" si="268">C2273+C2267+C2262+C2259+C2253+C2230+C2227+C2224+C2221+C2211+C2207+C2204+C2201+C2197+C2191+C2184+C2181+C2174+C2171+C2168+C2165+C2162+C2159+C2156+C2152+C2148+C2145+C2142+C2130+C2127+C2115+C2111+C2106+C2100+C2097+C2093+C2090+C2082+C2078+C2071+C2064+C2061+C2055+C2052+C2049</f>
        <v>138510.06999999998</v>
      </c>
      <c r="D2274" s="204">
        <f t="shared" si="268"/>
        <v>22376.469999999998</v>
      </c>
      <c r="E2274" s="204">
        <f t="shared" si="268"/>
        <v>160886.53999999998</v>
      </c>
      <c r="F2274" s="204">
        <f t="shared" si="268"/>
        <v>163624.40000000002</v>
      </c>
      <c r="G2274" s="204">
        <f t="shared" si="268"/>
        <v>20200.559999999998</v>
      </c>
      <c r="H2274" s="205">
        <f t="shared" si="268"/>
        <v>183824.96000000002</v>
      </c>
      <c r="I2274" s="205">
        <f>I2273+I2267+I2262+I2259+I2253+I2230+I2227+I2224+I2221+I2211+I2207+I2204+I2201+I2197+I2191+I2184+I2181+I2174+I2171+I2168+I2165+I2162+I2159+I2156+I2152+I2148+I2145+I2142+I2130+I2127+I2115+I2111+I2106+I2100+I2097+I2093+I2090+I2082+I2078+I2071+I2064+I2061+I2055+I2052+I2049+I2256+I2194+I2177+I2118+I2067+I2058</f>
        <v>221831.05</v>
      </c>
      <c r="J2274" s="205">
        <f>J2273+J2267+J2262+J2259+J2253+J2230+J2227+J2224+J2221+J2211+J2207+J2204+J2201+J2197+J2191+J2184+J2181+J2174+J2171+J2168+J2165+J2162+J2159+J2156+J2152+J2148+J2145+J2142+J2130+J2127+J2115+J2111+J2106+J2100+J2097+J2093+J2090+J2082+J2078+J2071+J2064+J2061+J2055+J2052+J2049+J2256+J2194+J2177+J2118+J2067+J2058</f>
        <v>34165.149999999994</v>
      </c>
      <c r="K2274" s="205">
        <f t="shared" ref="K2274" si="269">K2273+K2267+K2262+K2259+K2253+K2230+K2227+K2224+K2221+K2211+K2207+K2204+K2201+K2197+K2191+K2184+K2181+K2174+K2171+K2168+K2165+K2162+K2159+K2156+K2152+K2148+K2145+K2142+K2130+K2127+K2115+K2111+K2106+K2100+K2097+K2093+K2090+K2082+K2078+K2071+K2064+K2061+K2055+K2052+K2049+K2256+K2194+K2177+K2118+K2067+K2058</f>
        <v>255996.19999999995</v>
      </c>
    </row>
    <row r="2275" spans="1:11" ht="18.75">
      <c r="A2275" s="186"/>
      <c r="B2275" s="177"/>
      <c r="C2275" s="180"/>
      <c r="D2275" s="180"/>
      <c r="E2275" s="180"/>
      <c r="F2275" s="180"/>
      <c r="G2275" s="180"/>
      <c r="H2275" s="207"/>
      <c r="I2275" s="182"/>
      <c r="J2275" s="182"/>
      <c r="K2275" s="199"/>
    </row>
    <row r="2276" spans="1:11" s="244" customFormat="1" ht="37.5">
      <c r="A2276" s="229">
        <v>17</v>
      </c>
      <c r="B2276" s="222" t="s">
        <v>2032</v>
      </c>
      <c r="C2276" s="180"/>
      <c r="D2276" s="180"/>
      <c r="E2276" s="180"/>
      <c r="F2276" s="174"/>
      <c r="G2276" s="174"/>
      <c r="H2276" s="175"/>
      <c r="I2276" s="182"/>
      <c r="J2276" s="182"/>
      <c r="K2276" s="199"/>
    </row>
    <row r="2277" spans="1:11" s="208" customFormat="1" ht="18.75">
      <c r="A2277" s="198">
        <v>1</v>
      </c>
      <c r="B2277" s="179" t="s">
        <v>1789</v>
      </c>
      <c r="C2277" s="181"/>
      <c r="D2277" s="181"/>
      <c r="E2277" s="181"/>
      <c r="F2277" s="181"/>
      <c r="G2277" s="181"/>
      <c r="H2277" s="207"/>
      <c r="I2277" s="199"/>
      <c r="J2277" s="199"/>
      <c r="K2277" s="199"/>
    </row>
    <row r="2278" spans="1:11" ht="18.75">
      <c r="A2278" s="186">
        <v>1</v>
      </c>
      <c r="B2278" s="177" t="s">
        <v>2071</v>
      </c>
      <c r="C2278" s="180">
        <v>190</v>
      </c>
      <c r="D2278" s="180"/>
      <c r="E2278" s="181">
        <f>SUM(C2278:D2278)</f>
        <v>190</v>
      </c>
      <c r="F2278" s="174">
        <v>150</v>
      </c>
      <c r="G2278" s="174">
        <v>0</v>
      </c>
      <c r="H2278" s="175">
        <f>SUM(F2278:G2278)</f>
        <v>150</v>
      </c>
      <c r="I2278" s="182">
        <v>150</v>
      </c>
      <c r="J2278" s="182"/>
      <c r="K2278" s="199">
        <f>SUM(I2278:J2278)</f>
        <v>150</v>
      </c>
    </row>
    <row r="2279" spans="1:11" s="208" customFormat="1" ht="18.75">
      <c r="A2279" s="198"/>
      <c r="B2279" s="179" t="s">
        <v>139</v>
      </c>
      <c r="C2279" s="181">
        <f>SUM(C2278)</f>
        <v>190</v>
      </c>
      <c r="D2279" s="181"/>
      <c r="E2279" s="181">
        <f>SUM(C2279:D2279)</f>
        <v>190</v>
      </c>
      <c r="F2279" s="178">
        <v>150</v>
      </c>
      <c r="G2279" s="178">
        <v>0</v>
      </c>
      <c r="H2279" s="175">
        <f>SUM(F2279:G2279)</f>
        <v>150</v>
      </c>
      <c r="I2279" s="199">
        <f>SUM(I2278)</f>
        <v>150</v>
      </c>
      <c r="J2279" s="199"/>
      <c r="K2279" s="199">
        <f>SUM(I2279:J2279)</f>
        <v>150</v>
      </c>
    </row>
    <row r="2280" spans="1:11" s="208" customFormat="1" ht="18.75">
      <c r="A2280" s="198">
        <v>2</v>
      </c>
      <c r="B2280" s="179" t="s">
        <v>2072</v>
      </c>
      <c r="C2280" s="181"/>
      <c r="D2280" s="181"/>
      <c r="E2280" s="181"/>
      <c r="F2280" s="178"/>
      <c r="G2280" s="178"/>
      <c r="H2280" s="175"/>
      <c r="I2280" s="199"/>
      <c r="J2280" s="199"/>
      <c r="K2280" s="199"/>
    </row>
    <row r="2281" spans="1:11" ht="18.75">
      <c r="A2281" s="198">
        <v>1</v>
      </c>
      <c r="B2281" s="177" t="s">
        <v>2073</v>
      </c>
      <c r="C2281" s="180">
        <v>581.85</v>
      </c>
      <c r="D2281" s="180"/>
      <c r="E2281" s="181">
        <f>SUM(C2281:D2281)</f>
        <v>581.85</v>
      </c>
      <c r="F2281" s="174">
        <v>116</v>
      </c>
      <c r="G2281" s="174">
        <v>0</v>
      </c>
      <c r="H2281" s="175">
        <f t="shared" ref="H2281:H2327" si="270">SUM(F2281:G2281)</f>
        <v>116</v>
      </c>
      <c r="I2281" s="182">
        <v>3200.01</v>
      </c>
      <c r="J2281" s="182"/>
      <c r="K2281" s="199">
        <f>SUM(I2281:J2281)</f>
        <v>3200.01</v>
      </c>
    </row>
    <row r="2282" spans="1:11" s="208" customFormat="1" ht="18.75">
      <c r="A2282" s="198"/>
      <c r="B2282" s="179" t="s">
        <v>215</v>
      </c>
      <c r="C2282" s="181">
        <f>SUM(C2281)</f>
        <v>581.85</v>
      </c>
      <c r="D2282" s="181"/>
      <c r="E2282" s="181">
        <f>SUM(C2282:D2282)</f>
        <v>581.85</v>
      </c>
      <c r="F2282" s="178">
        <v>116</v>
      </c>
      <c r="G2282" s="178">
        <v>0</v>
      </c>
      <c r="H2282" s="175">
        <f t="shared" si="270"/>
        <v>116</v>
      </c>
      <c r="I2282" s="199">
        <f>SUM(I2281)</f>
        <v>3200.01</v>
      </c>
      <c r="J2282" s="199"/>
      <c r="K2282" s="199">
        <f>SUM(I2282:J2282)</f>
        <v>3200.01</v>
      </c>
    </row>
    <row r="2283" spans="1:11" s="208" customFormat="1" ht="18.75">
      <c r="A2283" s="198">
        <v>3</v>
      </c>
      <c r="B2283" s="179" t="s">
        <v>2033</v>
      </c>
      <c r="C2283" s="181"/>
      <c r="D2283" s="181"/>
      <c r="E2283" s="181"/>
      <c r="F2283" s="178"/>
      <c r="G2283" s="178"/>
      <c r="H2283" s="175"/>
      <c r="I2283" s="199"/>
      <c r="J2283" s="199"/>
      <c r="K2283" s="199"/>
    </row>
    <row r="2284" spans="1:11" ht="18.75">
      <c r="A2284" s="186">
        <v>1</v>
      </c>
      <c r="B2284" s="177" t="s">
        <v>2034</v>
      </c>
      <c r="C2284" s="180"/>
      <c r="D2284" s="180">
        <v>1752</v>
      </c>
      <c r="E2284" s="181">
        <f t="shared" ref="E2284:E2291" si="271">SUM(C2284:D2284)</f>
        <v>1752</v>
      </c>
      <c r="F2284" s="174">
        <v>0</v>
      </c>
      <c r="G2284" s="174">
        <v>0.15</v>
      </c>
      <c r="H2284" s="175">
        <f t="shared" si="270"/>
        <v>0.15</v>
      </c>
      <c r="I2284" s="182"/>
      <c r="J2284" s="182">
        <v>0.15</v>
      </c>
      <c r="K2284" s="199">
        <f t="shared" ref="K2284:K2291" si="272">SUM(I2284:J2284)</f>
        <v>0.15</v>
      </c>
    </row>
    <row r="2285" spans="1:11" ht="18.75">
      <c r="A2285" s="186">
        <v>2</v>
      </c>
      <c r="B2285" s="177" t="s">
        <v>2035</v>
      </c>
      <c r="C2285" s="180">
        <v>5050.04</v>
      </c>
      <c r="D2285" s="180"/>
      <c r="E2285" s="181">
        <f t="shared" si="271"/>
        <v>5050.04</v>
      </c>
      <c r="F2285" s="174">
        <v>5443.5</v>
      </c>
      <c r="G2285" s="174">
        <v>0</v>
      </c>
      <c r="H2285" s="175">
        <f t="shared" si="270"/>
        <v>5443.5</v>
      </c>
      <c r="I2285" s="182">
        <v>6145.18</v>
      </c>
      <c r="J2285" s="182"/>
      <c r="K2285" s="199">
        <f t="shared" si="272"/>
        <v>6145.18</v>
      </c>
    </row>
    <row r="2286" spans="1:11" ht="18.75">
      <c r="A2286" s="186">
        <v>3</v>
      </c>
      <c r="B2286" s="177" t="s">
        <v>2036</v>
      </c>
      <c r="C2286" s="180"/>
      <c r="D2286" s="180">
        <v>400.05</v>
      </c>
      <c r="E2286" s="181">
        <f t="shared" si="271"/>
        <v>400.05</v>
      </c>
      <c r="F2286" s="174">
        <v>0</v>
      </c>
      <c r="G2286" s="174">
        <v>0.05</v>
      </c>
      <c r="H2286" s="175">
        <f t="shared" si="270"/>
        <v>0.05</v>
      </c>
      <c r="I2286" s="182"/>
      <c r="J2286" s="182">
        <v>0.05</v>
      </c>
      <c r="K2286" s="199">
        <f t="shared" si="272"/>
        <v>0.05</v>
      </c>
    </row>
    <row r="2287" spans="1:11" ht="18.75">
      <c r="A2287" s="186">
        <v>4</v>
      </c>
      <c r="B2287" s="177" t="s">
        <v>2037</v>
      </c>
      <c r="C2287" s="180"/>
      <c r="D2287" s="180">
        <v>156.52000000000001</v>
      </c>
      <c r="E2287" s="181">
        <f t="shared" si="271"/>
        <v>156.52000000000001</v>
      </c>
      <c r="F2287" s="174">
        <v>0</v>
      </c>
      <c r="G2287" s="174">
        <v>1237696.28</v>
      </c>
      <c r="H2287" s="175">
        <f t="shared" si="270"/>
        <v>1237696.28</v>
      </c>
      <c r="I2287" s="182"/>
      <c r="J2287" s="182">
        <v>0.05</v>
      </c>
      <c r="K2287" s="199">
        <f t="shared" si="272"/>
        <v>0.05</v>
      </c>
    </row>
    <row r="2288" spans="1:11" s="208" customFormat="1" ht="18.75">
      <c r="A2288" s="186">
        <v>5</v>
      </c>
      <c r="B2288" s="177" t="s">
        <v>2038</v>
      </c>
      <c r="C2288" s="180">
        <v>100.01</v>
      </c>
      <c r="D2288" s="180">
        <v>0.01</v>
      </c>
      <c r="E2288" s="181">
        <f t="shared" si="271"/>
        <v>100.02000000000001</v>
      </c>
      <c r="F2288" s="174">
        <v>100.01</v>
      </c>
      <c r="G2288" s="174">
        <v>0.01</v>
      </c>
      <c r="H2288" s="175">
        <f t="shared" si="270"/>
        <v>100.02000000000001</v>
      </c>
      <c r="I2288" s="182">
        <v>130</v>
      </c>
      <c r="J2288" s="199"/>
      <c r="K2288" s="199">
        <f t="shared" si="272"/>
        <v>130</v>
      </c>
    </row>
    <row r="2289" spans="1:11" ht="18.75">
      <c r="A2289" s="186">
        <v>6</v>
      </c>
      <c r="B2289" s="177" t="s">
        <v>2039</v>
      </c>
      <c r="C2289" s="180">
        <v>8454.07</v>
      </c>
      <c r="D2289" s="180"/>
      <c r="E2289" s="181">
        <f t="shared" si="271"/>
        <v>8454.07</v>
      </c>
      <c r="F2289" s="174">
        <v>6628.01</v>
      </c>
      <c r="G2289" s="174">
        <v>0</v>
      </c>
      <c r="H2289" s="175">
        <f t="shared" si="270"/>
        <v>6628.01</v>
      </c>
      <c r="I2289" s="182">
        <v>6850.2</v>
      </c>
      <c r="J2289" s="182"/>
      <c r="K2289" s="199">
        <f t="shared" si="272"/>
        <v>6850.2</v>
      </c>
    </row>
    <row r="2290" spans="1:11" ht="18.75">
      <c r="A2290" s="186">
        <v>7</v>
      </c>
      <c r="B2290" s="177" t="s">
        <v>2040</v>
      </c>
      <c r="C2290" s="180"/>
      <c r="D2290" s="180">
        <v>36.25</v>
      </c>
      <c r="E2290" s="181">
        <f t="shared" si="271"/>
        <v>36.25</v>
      </c>
      <c r="F2290" s="174">
        <v>0</v>
      </c>
      <c r="G2290" s="174">
        <v>18.45</v>
      </c>
      <c r="H2290" s="175">
        <f t="shared" si="270"/>
        <v>18.45</v>
      </c>
      <c r="I2290" s="182"/>
      <c r="J2290" s="182">
        <v>0.05</v>
      </c>
      <c r="K2290" s="199">
        <f t="shared" si="272"/>
        <v>0.05</v>
      </c>
    </row>
    <row r="2291" spans="1:11" ht="18.75">
      <c r="A2291" s="186"/>
      <c r="B2291" s="179" t="s">
        <v>216</v>
      </c>
      <c r="C2291" s="181">
        <f>SUM(C2284:C2290)</f>
        <v>13604.119999999999</v>
      </c>
      <c r="D2291" s="181">
        <f>SUM(D2284:D2290)</f>
        <v>2344.8300000000004</v>
      </c>
      <c r="E2291" s="181">
        <f t="shared" si="271"/>
        <v>15948.949999999999</v>
      </c>
      <c r="F2291" s="178">
        <v>12171.52</v>
      </c>
      <c r="G2291" s="178">
        <v>18.71</v>
      </c>
      <c r="H2291" s="175">
        <f t="shared" si="270"/>
        <v>12190.23</v>
      </c>
      <c r="I2291" s="199">
        <f>SUM(I2284:I2290)</f>
        <v>13125.380000000001</v>
      </c>
      <c r="J2291" s="199">
        <f>SUM(J2284:J2290)</f>
        <v>0.3</v>
      </c>
      <c r="K2291" s="199">
        <f t="shared" si="272"/>
        <v>13125.68</v>
      </c>
    </row>
    <row r="2292" spans="1:11" s="208" customFormat="1" ht="18.75">
      <c r="A2292" s="198">
        <v>4</v>
      </c>
      <c r="B2292" s="179" t="s">
        <v>261</v>
      </c>
      <c r="C2292" s="181"/>
      <c r="D2292" s="181"/>
      <c r="E2292" s="181"/>
      <c r="F2292" s="178"/>
      <c r="G2292" s="178"/>
      <c r="H2292" s="175"/>
      <c r="I2292" s="199"/>
      <c r="J2292" s="199"/>
      <c r="K2292" s="199"/>
    </row>
    <row r="2293" spans="1:11" ht="18.75">
      <c r="A2293" s="186">
        <v>1</v>
      </c>
      <c r="B2293" s="177" t="s">
        <v>2041</v>
      </c>
      <c r="C2293" s="180">
        <v>100</v>
      </c>
      <c r="D2293" s="180"/>
      <c r="E2293" s="181">
        <f>SUM(C2293:D2293)</f>
        <v>100</v>
      </c>
      <c r="F2293" s="174">
        <v>25</v>
      </c>
      <c r="G2293" s="174">
        <v>0</v>
      </c>
      <c r="H2293" s="175">
        <f t="shared" si="270"/>
        <v>25</v>
      </c>
      <c r="I2293" s="182">
        <v>0.01</v>
      </c>
      <c r="J2293" s="182"/>
      <c r="K2293" s="199">
        <f>SUM(I2293:J2293)</f>
        <v>0.01</v>
      </c>
    </row>
    <row r="2294" spans="1:11" s="208" customFormat="1" ht="18.75">
      <c r="A2294" s="186">
        <v>2</v>
      </c>
      <c r="B2294" s="177" t="s">
        <v>2042</v>
      </c>
      <c r="C2294" s="180">
        <v>15</v>
      </c>
      <c r="D2294" s="180"/>
      <c r="E2294" s="181">
        <f>SUM(C2294:D2294)</f>
        <v>15</v>
      </c>
      <c r="F2294" s="174">
        <v>15</v>
      </c>
      <c r="G2294" s="174">
        <v>0</v>
      </c>
      <c r="H2294" s="175">
        <f t="shared" si="270"/>
        <v>15</v>
      </c>
      <c r="I2294" s="182">
        <v>15</v>
      </c>
      <c r="J2294" s="199"/>
      <c r="K2294" s="199">
        <f>SUM(I2294:J2294)</f>
        <v>15</v>
      </c>
    </row>
    <row r="2295" spans="1:11" s="208" customFormat="1" ht="18.75">
      <c r="A2295" s="186">
        <v>3</v>
      </c>
      <c r="B2295" s="177" t="s">
        <v>2043</v>
      </c>
      <c r="C2295" s="180">
        <v>0.01</v>
      </c>
      <c r="D2295" s="180"/>
      <c r="E2295" s="181">
        <f>SUM(C2295:D2295)</f>
        <v>0.01</v>
      </c>
      <c r="F2295" s="174">
        <v>0.01</v>
      </c>
      <c r="G2295" s="174">
        <v>0</v>
      </c>
      <c r="H2295" s="175">
        <f t="shared" si="270"/>
        <v>0.01</v>
      </c>
      <c r="I2295" s="182">
        <v>0.01</v>
      </c>
      <c r="J2295" s="199"/>
      <c r="K2295" s="199">
        <f>SUM(I2295:J2295)</f>
        <v>0.01</v>
      </c>
    </row>
    <row r="2296" spans="1:11" ht="18.75">
      <c r="A2296" s="186">
        <v>4</v>
      </c>
      <c r="B2296" s="177" t="s">
        <v>2044</v>
      </c>
      <c r="C2296" s="180">
        <v>0.01</v>
      </c>
      <c r="D2296" s="180"/>
      <c r="E2296" s="181">
        <f>SUM(C2296:D2296)</f>
        <v>0.01</v>
      </c>
      <c r="F2296" s="174">
        <v>0.01</v>
      </c>
      <c r="G2296" s="174">
        <v>0</v>
      </c>
      <c r="H2296" s="175">
        <f t="shared" si="270"/>
        <v>0.01</v>
      </c>
      <c r="I2296" s="182">
        <v>0.01</v>
      </c>
      <c r="J2296" s="182"/>
      <c r="K2296" s="199">
        <f>SUM(I2296:J2296)</f>
        <v>0.01</v>
      </c>
    </row>
    <row r="2297" spans="1:11" ht="18.75">
      <c r="A2297" s="186"/>
      <c r="B2297" s="179" t="s">
        <v>6</v>
      </c>
      <c r="C2297" s="181">
        <f>SUM(C2293:C2296)</f>
        <v>115.02000000000001</v>
      </c>
      <c r="D2297" s="180"/>
      <c r="E2297" s="181">
        <f>SUM(C2297:D2297)</f>
        <v>115.02000000000001</v>
      </c>
      <c r="F2297" s="178">
        <v>40.020000000000003</v>
      </c>
      <c r="G2297" s="178">
        <v>0</v>
      </c>
      <c r="H2297" s="175">
        <f t="shared" si="270"/>
        <v>40.020000000000003</v>
      </c>
      <c r="I2297" s="199">
        <f>SUM(I2293:I2296)</f>
        <v>15.03</v>
      </c>
      <c r="J2297" s="182"/>
      <c r="K2297" s="199">
        <f>SUM(I2297:J2297)</f>
        <v>15.03</v>
      </c>
    </row>
    <row r="2298" spans="1:11" s="208" customFormat="1" ht="18.75">
      <c r="A2298" s="198">
        <v>5</v>
      </c>
      <c r="B2298" s="179" t="s">
        <v>2045</v>
      </c>
      <c r="C2298" s="181"/>
      <c r="D2298" s="181"/>
      <c r="E2298" s="181"/>
      <c r="F2298" s="178"/>
      <c r="G2298" s="178"/>
      <c r="H2298" s="175"/>
      <c r="I2298" s="199"/>
      <c r="J2298" s="199"/>
      <c r="K2298" s="199"/>
    </row>
    <row r="2299" spans="1:11" ht="18.75">
      <c r="A2299" s="186">
        <v>1</v>
      </c>
      <c r="B2299" s="177" t="s">
        <v>2046</v>
      </c>
      <c r="C2299" s="180">
        <v>2307</v>
      </c>
      <c r="D2299" s="180"/>
      <c r="E2299" s="181">
        <f>SUM(C2299:D2299)</f>
        <v>2307</v>
      </c>
      <c r="F2299" s="174">
        <v>4211</v>
      </c>
      <c r="G2299" s="174">
        <v>0</v>
      </c>
      <c r="H2299" s="175">
        <f t="shared" si="270"/>
        <v>4211</v>
      </c>
      <c r="I2299" s="182">
        <v>7825.01</v>
      </c>
      <c r="J2299" s="182"/>
      <c r="K2299" s="199">
        <f>SUM(I2299:J2299)</f>
        <v>7825.01</v>
      </c>
    </row>
    <row r="2300" spans="1:11" ht="18.75">
      <c r="A2300" s="186"/>
      <c r="B2300" s="179" t="s">
        <v>217</v>
      </c>
      <c r="C2300" s="181">
        <f>SUM(C2299)</f>
        <v>2307</v>
      </c>
      <c r="D2300" s="180"/>
      <c r="E2300" s="181">
        <f>SUM(C2300:D2300)</f>
        <v>2307</v>
      </c>
      <c r="F2300" s="178">
        <v>4211</v>
      </c>
      <c r="G2300" s="178">
        <v>0</v>
      </c>
      <c r="H2300" s="175">
        <f t="shared" si="270"/>
        <v>4211</v>
      </c>
      <c r="I2300" s="199">
        <f>SUM(I2299:I2299)</f>
        <v>7825.01</v>
      </c>
      <c r="J2300" s="199">
        <f>SUM(J2299:J2299)</f>
        <v>0</v>
      </c>
      <c r="K2300" s="199">
        <f>SUM(K2299:K2299)</f>
        <v>7825.01</v>
      </c>
    </row>
    <row r="2301" spans="1:11" s="208" customFormat="1" ht="18.75">
      <c r="A2301" s="198">
        <v>6</v>
      </c>
      <c r="B2301" s="179" t="s">
        <v>2047</v>
      </c>
      <c r="C2301" s="181"/>
      <c r="D2301" s="181"/>
      <c r="E2301" s="181"/>
      <c r="F2301" s="178"/>
      <c r="G2301" s="178"/>
      <c r="H2301" s="175"/>
      <c r="I2301" s="199"/>
      <c r="J2301" s="199"/>
      <c r="K2301" s="199"/>
    </row>
    <row r="2302" spans="1:11" ht="18.75">
      <c r="A2302" s="186">
        <v>1</v>
      </c>
      <c r="B2302" s="177" t="s">
        <v>2048</v>
      </c>
      <c r="C2302" s="180">
        <v>20.9</v>
      </c>
      <c r="D2302" s="180"/>
      <c r="E2302" s="181">
        <f>SUM(C2302:D2302)</f>
        <v>20.9</v>
      </c>
      <c r="F2302" s="174">
        <v>0.04</v>
      </c>
      <c r="G2302" s="174">
        <v>0</v>
      </c>
      <c r="H2302" s="175">
        <f t="shared" si="270"/>
        <v>0.04</v>
      </c>
      <c r="I2302" s="182">
        <v>53.61</v>
      </c>
      <c r="J2302" s="182"/>
      <c r="K2302" s="199">
        <f>SUM(I2302:J2302)</f>
        <v>53.61</v>
      </c>
    </row>
    <row r="2303" spans="1:11" ht="18.75">
      <c r="A2303" s="186">
        <v>2</v>
      </c>
      <c r="B2303" s="177" t="s">
        <v>2069</v>
      </c>
      <c r="C2303" s="180"/>
      <c r="D2303" s="180"/>
      <c r="E2303" s="181"/>
      <c r="F2303" s="174"/>
      <c r="G2303" s="174"/>
      <c r="H2303" s="175"/>
      <c r="I2303" s="182">
        <v>1000</v>
      </c>
      <c r="J2303" s="182"/>
      <c r="K2303" s="199">
        <f>SUM(I2303:J2303)</f>
        <v>1000</v>
      </c>
    </row>
    <row r="2304" spans="1:11" ht="18.75">
      <c r="A2304" s="186"/>
      <c r="B2304" s="179" t="s">
        <v>218</v>
      </c>
      <c r="C2304" s="181">
        <f>SUM(C2302)</f>
        <v>20.9</v>
      </c>
      <c r="D2304" s="180"/>
      <c r="E2304" s="181">
        <f>SUM(C2304:D2304)</f>
        <v>20.9</v>
      </c>
      <c r="F2304" s="178">
        <v>0.04</v>
      </c>
      <c r="G2304" s="178">
        <v>0</v>
      </c>
      <c r="H2304" s="175">
        <f t="shared" si="270"/>
        <v>0.04</v>
      </c>
      <c r="I2304" s="199">
        <f>SUM(I2302:I2303)</f>
        <v>1053.6099999999999</v>
      </c>
      <c r="J2304" s="182"/>
      <c r="K2304" s="199">
        <f>SUM(I2304:J2304)</f>
        <v>1053.6099999999999</v>
      </c>
    </row>
    <row r="2305" spans="1:11" s="208" customFormat="1" ht="18.75">
      <c r="A2305" s="198">
        <v>7</v>
      </c>
      <c r="B2305" s="179" t="s">
        <v>1893</v>
      </c>
      <c r="C2305" s="181"/>
      <c r="D2305" s="181"/>
      <c r="E2305" s="181"/>
      <c r="F2305" s="178"/>
      <c r="G2305" s="178"/>
      <c r="H2305" s="175"/>
      <c r="I2305" s="199"/>
      <c r="J2305" s="199"/>
      <c r="K2305" s="199"/>
    </row>
    <row r="2306" spans="1:11" ht="18.75">
      <c r="A2306" s="186">
        <v>1</v>
      </c>
      <c r="B2306" s="177" t="s">
        <v>2049</v>
      </c>
      <c r="C2306" s="180">
        <v>160</v>
      </c>
      <c r="D2306" s="180"/>
      <c r="E2306" s="181">
        <f>SUM(C2306:D2306)</f>
        <v>160</v>
      </c>
      <c r="F2306" s="174">
        <v>20.010000000000002</v>
      </c>
      <c r="G2306" s="174">
        <v>0</v>
      </c>
      <c r="H2306" s="175">
        <f t="shared" si="270"/>
        <v>20.010000000000002</v>
      </c>
      <c r="I2306" s="182">
        <v>30.01</v>
      </c>
      <c r="J2306" s="182"/>
      <c r="K2306" s="199">
        <f>SUM(I2306:J2306)</f>
        <v>30.01</v>
      </c>
    </row>
    <row r="2307" spans="1:11" ht="18.75">
      <c r="A2307" s="186">
        <v>2</v>
      </c>
      <c r="B2307" s="177" t="s">
        <v>2050</v>
      </c>
      <c r="C2307" s="180">
        <v>461.11</v>
      </c>
      <c r="D2307" s="180"/>
      <c r="E2307" s="181">
        <f>SUM(C2307:D2307)</f>
        <v>461.11</v>
      </c>
      <c r="F2307" s="174">
        <v>427</v>
      </c>
      <c r="G2307" s="174">
        <v>0</v>
      </c>
      <c r="H2307" s="175">
        <f t="shared" si="270"/>
        <v>427</v>
      </c>
      <c r="I2307" s="182">
        <v>223.35</v>
      </c>
      <c r="J2307" s="182"/>
      <c r="K2307" s="199">
        <f>SUM(I2307:J2307)</f>
        <v>223.35</v>
      </c>
    </row>
    <row r="2308" spans="1:11" ht="18.75">
      <c r="A2308" s="186"/>
      <c r="B2308" s="179" t="s">
        <v>196</v>
      </c>
      <c r="C2308" s="181">
        <f>SUM(C2306:C2307)</f>
        <v>621.11</v>
      </c>
      <c r="D2308" s="180"/>
      <c r="E2308" s="181">
        <f>SUM(C2308:D2308)</f>
        <v>621.11</v>
      </c>
      <c r="F2308" s="178">
        <v>447.01</v>
      </c>
      <c r="G2308" s="178">
        <v>0</v>
      </c>
      <c r="H2308" s="175">
        <f t="shared" si="270"/>
        <v>447.01</v>
      </c>
      <c r="I2308" s="199">
        <f>SUM(I2306:I2307)</f>
        <v>253.35999999999999</v>
      </c>
      <c r="J2308" s="182"/>
      <c r="K2308" s="199">
        <f>SUM(I2308:J2308)</f>
        <v>253.35999999999999</v>
      </c>
    </row>
    <row r="2309" spans="1:11" s="208" customFormat="1" ht="18.75">
      <c r="A2309" s="198">
        <v>8</v>
      </c>
      <c r="B2309" s="179" t="s">
        <v>2051</v>
      </c>
      <c r="C2309" s="181"/>
      <c r="D2309" s="181"/>
      <c r="E2309" s="181"/>
      <c r="F2309" s="178"/>
      <c r="G2309" s="178"/>
      <c r="H2309" s="175"/>
      <c r="I2309" s="199"/>
      <c r="J2309" s="199"/>
      <c r="K2309" s="199"/>
    </row>
    <row r="2310" spans="1:11" ht="18.75">
      <c r="A2310" s="186">
        <v>1</v>
      </c>
      <c r="B2310" s="177" t="s">
        <v>2052</v>
      </c>
      <c r="C2310" s="180">
        <v>600</v>
      </c>
      <c r="D2310" s="180"/>
      <c r="E2310" s="180">
        <f>SUM(C2310:D2310)</f>
        <v>600</v>
      </c>
      <c r="F2310" s="174">
        <v>364.36</v>
      </c>
      <c r="G2310" s="174">
        <v>0</v>
      </c>
      <c r="H2310" s="176">
        <f t="shared" si="270"/>
        <v>364.36</v>
      </c>
      <c r="I2310" s="182">
        <v>110.66</v>
      </c>
      <c r="J2310" s="182"/>
      <c r="K2310" s="182">
        <f>SUM(I2310:J2310)</f>
        <v>110.66</v>
      </c>
    </row>
    <row r="2311" spans="1:11" ht="18.75">
      <c r="A2311" s="186">
        <v>2</v>
      </c>
      <c r="B2311" s="177" t="s">
        <v>2053</v>
      </c>
      <c r="C2311" s="180">
        <v>0.01</v>
      </c>
      <c r="D2311" s="180"/>
      <c r="E2311" s="181">
        <f>SUM(C2311:D2311)</f>
        <v>0.01</v>
      </c>
      <c r="F2311" s="174">
        <v>0.01</v>
      </c>
      <c r="G2311" s="174">
        <v>0</v>
      </c>
      <c r="H2311" s="175">
        <f t="shared" si="270"/>
        <v>0.01</v>
      </c>
      <c r="I2311" s="182">
        <v>66.63</v>
      </c>
      <c r="J2311" s="182"/>
      <c r="K2311" s="199">
        <f>SUM(I2311:J2311)</f>
        <v>66.63</v>
      </c>
    </row>
    <row r="2312" spans="1:11" ht="18.75">
      <c r="A2312" s="186"/>
      <c r="B2312" s="179" t="s">
        <v>219</v>
      </c>
      <c r="C2312" s="181">
        <f>SUM(C2310:C2311)</f>
        <v>600.01</v>
      </c>
      <c r="D2312" s="180"/>
      <c r="E2312" s="181">
        <f>SUM(C2312:D2312)</f>
        <v>600.01</v>
      </c>
      <c r="F2312" s="178">
        <v>364.37</v>
      </c>
      <c r="G2312" s="178">
        <v>0</v>
      </c>
      <c r="H2312" s="175">
        <f t="shared" si="270"/>
        <v>364.37</v>
      </c>
      <c r="I2312" s="199">
        <f>SUM(I2310:I2311)</f>
        <v>177.29</v>
      </c>
      <c r="J2312" s="182"/>
      <c r="K2312" s="199">
        <f>SUM(I2312:J2312)</f>
        <v>177.29</v>
      </c>
    </row>
    <row r="2313" spans="1:11" s="208" customFormat="1" ht="18.75">
      <c r="A2313" s="198">
        <v>9</v>
      </c>
      <c r="B2313" s="179" t="s">
        <v>1303</v>
      </c>
      <c r="C2313" s="181"/>
      <c r="D2313" s="181"/>
      <c r="E2313" s="181"/>
      <c r="F2313" s="178"/>
      <c r="G2313" s="178"/>
      <c r="H2313" s="175"/>
      <c r="I2313" s="199"/>
      <c r="J2313" s="199"/>
      <c r="K2313" s="199"/>
    </row>
    <row r="2314" spans="1:11" ht="18.75">
      <c r="A2314" s="186">
        <v>1</v>
      </c>
      <c r="B2314" s="177" t="s">
        <v>2054</v>
      </c>
      <c r="C2314" s="180">
        <v>1584.33</v>
      </c>
      <c r="D2314" s="180"/>
      <c r="E2314" s="181">
        <f>SUM(C2314:D2314)</f>
        <v>1584.33</v>
      </c>
      <c r="F2314" s="174">
        <v>1289.6500000000001</v>
      </c>
      <c r="G2314" s="174">
        <v>0</v>
      </c>
      <c r="H2314" s="175">
        <f t="shared" si="270"/>
        <v>1289.6500000000001</v>
      </c>
      <c r="I2314" s="182">
        <v>3517</v>
      </c>
      <c r="J2314" s="182"/>
      <c r="K2314" s="199">
        <f>SUM(I2314:J2314)</f>
        <v>3517</v>
      </c>
    </row>
    <row r="2315" spans="1:11" ht="18.75">
      <c r="A2315" s="186"/>
      <c r="B2315" s="179" t="s">
        <v>151</v>
      </c>
      <c r="C2315" s="181">
        <f>SUM(C2314)</f>
        <v>1584.33</v>
      </c>
      <c r="D2315" s="180"/>
      <c r="E2315" s="181">
        <f>SUM(C2315:D2315)</f>
        <v>1584.33</v>
      </c>
      <c r="F2315" s="178">
        <v>1289.6500000000001</v>
      </c>
      <c r="G2315" s="178">
        <v>0</v>
      </c>
      <c r="H2315" s="175">
        <f t="shared" si="270"/>
        <v>1289.6500000000001</v>
      </c>
      <c r="I2315" s="199">
        <f>SUM(I2314)</f>
        <v>3517</v>
      </c>
      <c r="J2315" s="182"/>
      <c r="K2315" s="199">
        <f>SUM(I2315:J2315)</f>
        <v>3517</v>
      </c>
    </row>
    <row r="2316" spans="1:11" ht="18.75">
      <c r="A2316" s="186">
        <v>1</v>
      </c>
      <c r="B2316" s="177" t="s">
        <v>2055</v>
      </c>
      <c r="C2316" s="180"/>
      <c r="D2316" s="180"/>
      <c r="E2316" s="180"/>
      <c r="F2316" s="174"/>
      <c r="G2316" s="174"/>
      <c r="H2316" s="175" t="s">
        <v>2068</v>
      </c>
      <c r="I2316" s="182"/>
      <c r="J2316" s="182"/>
      <c r="K2316" s="199"/>
    </row>
    <row r="2317" spans="1:11" ht="18.75">
      <c r="A2317" s="186">
        <v>2</v>
      </c>
      <c r="B2317" s="177" t="s">
        <v>2056</v>
      </c>
      <c r="C2317" s="180">
        <v>56</v>
      </c>
      <c r="D2317" s="180"/>
      <c r="E2317" s="181">
        <f t="shared" ref="E2317:E2327" si="273">SUM(C2317:D2317)</f>
        <v>56</v>
      </c>
      <c r="F2317" s="174">
        <v>52.5</v>
      </c>
      <c r="G2317" s="174">
        <v>0</v>
      </c>
      <c r="H2317" s="175">
        <f t="shared" si="270"/>
        <v>52.5</v>
      </c>
      <c r="I2317" s="182">
        <v>57.5</v>
      </c>
      <c r="J2317" s="182"/>
      <c r="K2317" s="199">
        <f t="shared" ref="K2317:K2327" si="274">SUM(I2317:J2317)</f>
        <v>57.5</v>
      </c>
    </row>
    <row r="2318" spans="1:11" ht="18.75">
      <c r="A2318" s="186">
        <v>3</v>
      </c>
      <c r="B2318" s="177" t="s">
        <v>2057</v>
      </c>
      <c r="C2318" s="180">
        <v>31.2</v>
      </c>
      <c r="D2318" s="180"/>
      <c r="E2318" s="181">
        <f t="shared" si="273"/>
        <v>31.2</v>
      </c>
      <c r="F2318" s="174">
        <v>56.02</v>
      </c>
      <c r="G2318" s="174">
        <v>0</v>
      </c>
      <c r="H2318" s="175">
        <f t="shared" si="270"/>
        <v>56.02</v>
      </c>
      <c r="I2318" s="182">
        <v>47.02</v>
      </c>
      <c r="J2318" s="182"/>
      <c r="K2318" s="199">
        <f t="shared" si="274"/>
        <v>47.02</v>
      </c>
    </row>
    <row r="2319" spans="1:11" s="208" customFormat="1" ht="18.75">
      <c r="A2319" s="186">
        <v>4</v>
      </c>
      <c r="B2319" s="177" t="s">
        <v>2058</v>
      </c>
      <c r="C2319" s="180">
        <v>40.299999999999997</v>
      </c>
      <c r="D2319" s="180"/>
      <c r="E2319" s="181">
        <f t="shared" si="273"/>
        <v>40.299999999999997</v>
      </c>
      <c r="F2319" s="174">
        <v>42.33</v>
      </c>
      <c r="G2319" s="174">
        <v>0</v>
      </c>
      <c r="H2319" s="175">
        <f t="shared" si="270"/>
        <v>42.33</v>
      </c>
      <c r="I2319" s="182">
        <v>38.33</v>
      </c>
      <c r="J2319" s="182"/>
      <c r="K2319" s="199">
        <f t="shared" si="274"/>
        <v>38.33</v>
      </c>
    </row>
    <row r="2320" spans="1:11" ht="18.75">
      <c r="A2320" s="186">
        <v>5</v>
      </c>
      <c r="B2320" s="177" t="s">
        <v>2059</v>
      </c>
      <c r="C2320" s="180">
        <v>23</v>
      </c>
      <c r="D2320" s="180"/>
      <c r="E2320" s="181">
        <f t="shared" si="273"/>
        <v>23</v>
      </c>
      <c r="F2320" s="174">
        <v>21.84</v>
      </c>
      <c r="G2320" s="174">
        <v>0</v>
      </c>
      <c r="H2320" s="175">
        <f t="shared" si="270"/>
        <v>21.84</v>
      </c>
      <c r="I2320" s="182">
        <v>22</v>
      </c>
      <c r="J2320" s="182"/>
      <c r="K2320" s="199">
        <f t="shared" si="274"/>
        <v>22</v>
      </c>
    </row>
    <row r="2321" spans="1:11" ht="18.75">
      <c r="A2321" s="186">
        <v>6</v>
      </c>
      <c r="B2321" s="177" t="s">
        <v>2060</v>
      </c>
      <c r="C2321" s="180">
        <v>4.6100000000000003</v>
      </c>
      <c r="D2321" s="180"/>
      <c r="E2321" s="181">
        <f t="shared" si="273"/>
        <v>4.6100000000000003</v>
      </c>
      <c r="F2321" s="174">
        <v>2.02</v>
      </c>
      <c r="G2321" s="174">
        <v>0</v>
      </c>
      <c r="H2321" s="175">
        <f t="shared" si="270"/>
        <v>2.02</v>
      </c>
      <c r="I2321" s="182">
        <v>1.52</v>
      </c>
      <c r="J2321" s="182"/>
      <c r="K2321" s="199">
        <f t="shared" si="274"/>
        <v>1.52</v>
      </c>
    </row>
    <row r="2322" spans="1:11" s="208" customFormat="1" ht="18.75">
      <c r="A2322" s="186">
        <v>7</v>
      </c>
      <c r="B2322" s="177" t="s">
        <v>2061</v>
      </c>
      <c r="C2322" s="180">
        <v>42</v>
      </c>
      <c r="D2322" s="180"/>
      <c r="E2322" s="181">
        <f t="shared" si="273"/>
        <v>42</v>
      </c>
      <c r="F2322" s="174">
        <v>41</v>
      </c>
      <c r="G2322" s="174">
        <v>0</v>
      </c>
      <c r="H2322" s="175">
        <f t="shared" si="270"/>
        <v>41</v>
      </c>
      <c r="I2322" s="182">
        <v>21</v>
      </c>
      <c r="J2322" s="182"/>
      <c r="K2322" s="199">
        <f t="shared" si="274"/>
        <v>21</v>
      </c>
    </row>
    <row r="2323" spans="1:11" ht="18.75">
      <c r="A2323" s="186">
        <v>8</v>
      </c>
      <c r="B2323" s="177" t="s">
        <v>2062</v>
      </c>
      <c r="C2323" s="180">
        <v>147.03</v>
      </c>
      <c r="D2323" s="180">
        <v>204.52</v>
      </c>
      <c r="E2323" s="181">
        <f t="shared" si="273"/>
        <v>351.55</v>
      </c>
      <c r="F2323" s="174">
        <v>157.13</v>
      </c>
      <c r="G2323" s="174">
        <v>203.52</v>
      </c>
      <c r="H2323" s="175">
        <f t="shared" si="270"/>
        <v>360.65</v>
      </c>
      <c r="I2323" s="182">
        <v>182.21</v>
      </c>
      <c r="J2323" s="182">
        <v>201.53</v>
      </c>
      <c r="K2323" s="199">
        <f t="shared" si="274"/>
        <v>383.74</v>
      </c>
    </row>
    <row r="2324" spans="1:11" ht="18.75">
      <c r="A2324" s="186">
        <v>9</v>
      </c>
      <c r="B2324" s="177" t="s">
        <v>2063</v>
      </c>
      <c r="C2324" s="180">
        <v>180</v>
      </c>
      <c r="D2324" s="180"/>
      <c r="E2324" s="181">
        <f t="shared" si="273"/>
        <v>180</v>
      </c>
      <c r="F2324" s="174">
        <v>158.01</v>
      </c>
      <c r="G2324" s="174">
        <v>0</v>
      </c>
      <c r="H2324" s="175">
        <f t="shared" si="270"/>
        <v>158.01</v>
      </c>
      <c r="I2324" s="182">
        <v>1083.01</v>
      </c>
      <c r="J2324" s="182"/>
      <c r="K2324" s="199">
        <f t="shared" si="274"/>
        <v>1083.01</v>
      </c>
    </row>
    <row r="2325" spans="1:11" s="208" customFormat="1" ht="18.75">
      <c r="A2325" s="186">
        <v>10</v>
      </c>
      <c r="B2325" s="177" t="s">
        <v>2064</v>
      </c>
      <c r="C2325" s="180">
        <v>12.02</v>
      </c>
      <c r="D2325" s="180"/>
      <c r="E2325" s="181">
        <f t="shared" si="273"/>
        <v>12.02</v>
      </c>
      <c r="F2325" s="174">
        <v>27.01</v>
      </c>
      <c r="G2325" s="174">
        <v>0</v>
      </c>
      <c r="H2325" s="175">
        <f t="shared" si="270"/>
        <v>27.01</v>
      </c>
      <c r="I2325" s="182">
        <v>37.51</v>
      </c>
      <c r="J2325" s="182"/>
      <c r="K2325" s="199">
        <f t="shared" si="274"/>
        <v>37.51</v>
      </c>
    </row>
    <row r="2326" spans="1:11" ht="18.75">
      <c r="A2326" s="186">
        <v>11</v>
      </c>
      <c r="B2326" s="177" t="s">
        <v>2065</v>
      </c>
      <c r="C2326" s="180">
        <v>276.08999999999997</v>
      </c>
      <c r="D2326" s="180"/>
      <c r="E2326" s="181">
        <f t="shared" si="273"/>
        <v>276.08999999999997</v>
      </c>
      <c r="F2326" s="174">
        <v>278.81</v>
      </c>
      <c r="G2326" s="174">
        <v>0</v>
      </c>
      <c r="H2326" s="175">
        <f t="shared" si="270"/>
        <v>278.81</v>
      </c>
      <c r="I2326" s="182">
        <v>277.86</v>
      </c>
      <c r="J2326" s="182"/>
      <c r="K2326" s="199">
        <f t="shared" si="274"/>
        <v>277.86</v>
      </c>
    </row>
    <row r="2327" spans="1:11" s="208" customFormat="1" ht="18.75">
      <c r="A2327" s="198"/>
      <c r="B2327" s="179" t="s">
        <v>220</v>
      </c>
      <c r="C2327" s="181">
        <f>SUM(C2317:C2326)</f>
        <v>812.25</v>
      </c>
      <c r="D2327" s="181">
        <f>SUM(D2317:D2326)</f>
        <v>204.52</v>
      </c>
      <c r="E2327" s="181">
        <f t="shared" si="273"/>
        <v>1016.77</v>
      </c>
      <c r="F2327" s="178">
        <v>836.67</v>
      </c>
      <c r="G2327" s="178">
        <v>203.52</v>
      </c>
      <c r="H2327" s="175">
        <f t="shared" si="270"/>
        <v>1040.19</v>
      </c>
      <c r="I2327" s="199">
        <f>SUM(I2317:I2326)</f>
        <v>1767.96</v>
      </c>
      <c r="J2327" s="199">
        <f>SUM(J2317:J2326)</f>
        <v>201.53</v>
      </c>
      <c r="K2327" s="199">
        <f t="shared" si="274"/>
        <v>1969.49</v>
      </c>
    </row>
    <row r="2328" spans="1:11" s="208" customFormat="1" ht="18.75">
      <c r="A2328" s="198">
        <v>11</v>
      </c>
      <c r="B2328" s="179" t="s">
        <v>2066</v>
      </c>
      <c r="C2328" s="181"/>
      <c r="D2328" s="181"/>
      <c r="E2328" s="181"/>
      <c r="F2328" s="178"/>
      <c r="G2328" s="178"/>
      <c r="H2328" s="175"/>
      <c r="I2328" s="199"/>
      <c r="J2328" s="199"/>
      <c r="K2328" s="199"/>
    </row>
    <row r="2329" spans="1:11" s="208" customFormat="1" ht="18.75">
      <c r="A2329" s="198">
        <v>1</v>
      </c>
      <c r="B2329" s="177" t="s">
        <v>2067</v>
      </c>
      <c r="C2329" s="180">
        <v>940</v>
      </c>
      <c r="D2329" s="180"/>
      <c r="E2329" s="181">
        <f>SUM(C2329:D2329)</f>
        <v>940</v>
      </c>
      <c r="F2329" s="174">
        <v>1250</v>
      </c>
      <c r="G2329" s="174">
        <v>0</v>
      </c>
      <c r="H2329" s="175">
        <f>SUM(F2329:G2329)</f>
        <v>1250</v>
      </c>
      <c r="I2329" s="182">
        <v>1300</v>
      </c>
      <c r="J2329" s="199"/>
      <c r="K2329" s="199">
        <f>SUM(I2329:J2329)</f>
        <v>1300</v>
      </c>
    </row>
    <row r="2330" spans="1:11" ht="18.75">
      <c r="A2330" s="186"/>
      <c r="B2330" s="179" t="s">
        <v>221</v>
      </c>
      <c r="C2330" s="181">
        <f>SUM(C2329)</f>
        <v>940</v>
      </c>
      <c r="D2330" s="180"/>
      <c r="E2330" s="181">
        <f>SUM(C2330:D2330)</f>
        <v>940</v>
      </c>
      <c r="F2330" s="178">
        <f>SUM(F2329)</f>
        <v>1250</v>
      </c>
      <c r="G2330" s="178">
        <f>SUM(G2329)</f>
        <v>0</v>
      </c>
      <c r="H2330" s="175">
        <f>SUM(F2330:G2330)</f>
        <v>1250</v>
      </c>
      <c r="I2330" s="199">
        <f>SUM(I2329)</f>
        <v>1300</v>
      </c>
      <c r="J2330" s="182"/>
      <c r="K2330" s="199">
        <f>SUM(I2330:J2330)</f>
        <v>1300</v>
      </c>
    </row>
    <row r="2331" spans="1:11" s="244" customFormat="1" ht="56.25">
      <c r="A2331" s="186"/>
      <c r="B2331" s="222" t="s">
        <v>222</v>
      </c>
      <c r="C2331" s="181">
        <f t="shared" ref="C2331:K2331" si="275">C2330+C2327+C2315+C2312+C2308+C2304+C2300+C2297+C2291+C2282+C2279</f>
        <v>21376.589999999997</v>
      </c>
      <c r="D2331" s="181">
        <f t="shared" si="275"/>
        <v>2549.3500000000004</v>
      </c>
      <c r="E2331" s="181">
        <f t="shared" si="275"/>
        <v>23925.939999999995</v>
      </c>
      <c r="F2331" s="181">
        <f t="shared" si="275"/>
        <v>20876.28</v>
      </c>
      <c r="G2331" s="181">
        <f t="shared" si="275"/>
        <v>222.23000000000002</v>
      </c>
      <c r="H2331" s="207">
        <f t="shared" si="275"/>
        <v>21098.510000000002</v>
      </c>
      <c r="I2331" s="207">
        <f t="shared" si="275"/>
        <v>32384.65</v>
      </c>
      <c r="J2331" s="207">
        <f t="shared" si="275"/>
        <v>201.83</v>
      </c>
      <c r="K2331" s="207">
        <f t="shared" si="275"/>
        <v>32586.480000000003</v>
      </c>
    </row>
    <row r="2332" spans="1:11" s="244" customFormat="1" ht="18.75">
      <c r="A2332" s="186"/>
      <c r="B2332" s="179" t="s">
        <v>223</v>
      </c>
      <c r="C2332" s="181">
        <v>15852.61</v>
      </c>
      <c r="D2332" s="181">
        <v>5751.25</v>
      </c>
      <c r="E2332" s="181">
        <f>SUM(C2332:D2332)</f>
        <v>21603.86</v>
      </c>
      <c r="F2332" s="181">
        <v>111023.64</v>
      </c>
      <c r="G2332" s="181">
        <v>7144.06</v>
      </c>
      <c r="H2332" s="207">
        <f>SUM(F2332:G2332)</f>
        <v>118167.7</v>
      </c>
      <c r="I2332" s="199">
        <v>299820.03000000003</v>
      </c>
      <c r="J2332" s="199">
        <v>11132.01</v>
      </c>
      <c r="K2332" s="199">
        <f>SUM(I2332:J2332)</f>
        <v>310952.04000000004</v>
      </c>
    </row>
    <row r="2333" spans="1:11" s="252" customFormat="1" ht="18.75">
      <c r="A2333" s="198"/>
      <c r="B2333" s="251" t="s">
        <v>3</v>
      </c>
      <c r="C2333" s="205">
        <f t="shared" ref="C2333:H2333" si="276">C2331+C2274+C2044+C1990+C1984+C1968+C1952+C1839+C1620+C1491+C1363+C1324+C925+C857+C506+C229+C76+C2332</f>
        <v>8857286.9200000018</v>
      </c>
      <c r="D2333" s="205">
        <f t="shared" si="276"/>
        <v>2162794.89</v>
      </c>
      <c r="E2333" s="205">
        <f t="shared" si="276"/>
        <v>10975581.510000002</v>
      </c>
      <c r="F2333" s="205">
        <f t="shared" si="276"/>
        <v>10660386.369999995</v>
      </c>
      <c r="G2333" s="205">
        <f t="shared" si="276"/>
        <v>2564749.12</v>
      </c>
      <c r="H2333" s="205">
        <f t="shared" si="276"/>
        <v>13225135.489999996</v>
      </c>
      <c r="I2333" s="205">
        <f>I2331+I2274+I2044+I1990+I1984+I1968+I1952+I1839+I1620+I1491+I1363+I1324+I925+I857+I506+I229+I76+I2332</f>
        <v>13771794.060000001</v>
      </c>
      <c r="J2333" s="205">
        <f t="shared" ref="J2333:K2333" si="277">J2331+J2274+J2044+J1990+J1984+J1968+J1952+J1839+J1620+J1491+J1363+J1324+J925+J857+J506+J229+J76+J2332</f>
        <v>3193761.2800000003</v>
      </c>
      <c r="K2333" s="205">
        <f t="shared" si="277"/>
        <v>16965555.330000002</v>
      </c>
    </row>
    <row r="2334" spans="1:11">
      <c r="B2334" s="253"/>
      <c r="C2334" s="254"/>
      <c r="D2334" s="254"/>
      <c r="E2334" s="254"/>
      <c r="F2334" s="255"/>
    </row>
    <row r="2335" spans="1:11">
      <c r="B2335" s="253"/>
    </row>
    <row r="2336" spans="1:11" s="208" customFormat="1">
      <c r="B2336" s="253"/>
      <c r="C2336" s="255"/>
      <c r="D2336" s="255"/>
      <c r="E2336" s="255"/>
      <c r="F2336" s="256"/>
      <c r="G2336" s="256"/>
      <c r="H2336" s="257"/>
      <c r="I2336" s="259"/>
      <c r="J2336" s="259"/>
      <c r="K2336" s="259"/>
    </row>
    <row r="2337" spans="2:11">
      <c r="B2337" s="253"/>
    </row>
    <row r="2338" spans="2:11">
      <c r="B2338" s="253"/>
    </row>
    <row r="2339" spans="2:11">
      <c r="B2339" s="253"/>
    </row>
    <row r="2340" spans="2:11">
      <c r="B2340" s="253"/>
    </row>
    <row r="2341" spans="2:11">
      <c r="B2341" s="253"/>
    </row>
    <row r="2342" spans="2:11">
      <c r="B2342" s="253"/>
    </row>
    <row r="2343" spans="2:11">
      <c r="B2343" s="253"/>
    </row>
    <row r="2344" spans="2:11">
      <c r="B2344" s="253"/>
    </row>
    <row r="2345" spans="2:11">
      <c r="B2345" s="253"/>
    </row>
    <row r="2346" spans="2:11">
      <c r="B2346" s="253"/>
    </row>
    <row r="2347" spans="2:11">
      <c r="B2347" s="253"/>
    </row>
    <row r="2348" spans="2:11">
      <c r="B2348" s="253"/>
    </row>
    <row r="2349" spans="2:11" s="208" customFormat="1">
      <c r="B2349" s="253"/>
      <c r="C2349" s="255"/>
      <c r="D2349" s="255"/>
      <c r="E2349" s="255"/>
      <c r="F2349" s="256"/>
      <c r="G2349" s="256"/>
      <c r="H2349" s="257"/>
      <c r="I2349" s="259"/>
      <c r="J2349" s="259"/>
      <c r="K2349" s="259"/>
    </row>
    <row r="2350" spans="2:11">
      <c r="B2350" s="253"/>
    </row>
    <row r="2351" spans="2:11" s="208" customFormat="1">
      <c r="B2351" s="253"/>
      <c r="C2351" s="255"/>
      <c r="D2351" s="255"/>
      <c r="E2351" s="255"/>
      <c r="F2351" s="256"/>
      <c r="G2351" s="256"/>
      <c r="H2351" s="257"/>
      <c r="I2351" s="259"/>
      <c r="J2351" s="259"/>
      <c r="K2351" s="259"/>
    </row>
    <row r="2352" spans="2:11" s="208" customFormat="1">
      <c r="B2352" s="253"/>
      <c r="C2352" s="255"/>
      <c r="D2352" s="255"/>
      <c r="E2352" s="255"/>
      <c r="F2352" s="256"/>
      <c r="G2352" s="256"/>
      <c r="H2352" s="257"/>
      <c r="I2352" s="259"/>
      <c r="J2352" s="259"/>
      <c r="K2352" s="259"/>
    </row>
  </sheetData>
  <mergeCells count="5">
    <mergeCell ref="B1:H1"/>
    <mergeCell ref="B2:H2"/>
    <mergeCell ref="C3:E3"/>
    <mergeCell ref="F3:H3"/>
    <mergeCell ref="I3:K3"/>
  </mergeCells>
  <hyperlinks>
    <hyperlink ref="B1077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52"/>
  <sheetViews>
    <sheetView zoomScaleNormal="100" workbookViewId="0">
      <pane xSplit="2" ySplit="4" topLeftCell="G1659" activePane="bottomRight" state="frozen"/>
      <selection pane="topRight" activeCell="C1" sqref="C1"/>
      <selection pane="bottomLeft" activeCell="A5" sqref="A5"/>
      <selection pane="bottomRight" activeCell="G1672" sqref="G1672"/>
    </sheetView>
  </sheetViews>
  <sheetFormatPr defaultRowHeight="15.75"/>
  <cols>
    <col min="1" max="1" width="4.85546875" style="49" customWidth="1"/>
    <col min="2" max="2" width="55" style="2" customWidth="1"/>
    <col min="3" max="3" width="12.42578125" style="15" customWidth="1"/>
    <col min="4" max="4" width="14" style="15" bestFit="1" customWidth="1"/>
    <col min="5" max="5" width="13" style="15" bestFit="1" customWidth="1"/>
    <col min="6" max="6" width="13.140625" style="17" bestFit="1" customWidth="1"/>
    <col min="7" max="7" width="14" style="17" bestFit="1" customWidth="1"/>
    <col min="8" max="8" width="13" style="42" bestFit="1" customWidth="1"/>
    <col min="9" max="9" width="13.140625" style="43" customWidth="1"/>
    <col min="10" max="10" width="14" style="43" customWidth="1"/>
    <col min="11" max="11" width="13" style="46" customWidth="1"/>
    <col min="12" max="12" width="4.28515625" style="18" customWidth="1"/>
    <col min="13" max="16384" width="9.140625" style="18"/>
  </cols>
  <sheetData>
    <row r="1" spans="1:11" s="53" customFormat="1" ht="18.75" customHeight="1">
      <c r="A1" s="51"/>
      <c r="B1" s="266" t="s">
        <v>250</v>
      </c>
      <c r="C1" s="266"/>
      <c r="D1" s="266"/>
      <c r="E1" s="266"/>
      <c r="F1" s="266"/>
      <c r="G1" s="266"/>
      <c r="H1" s="266"/>
      <c r="I1" s="52"/>
      <c r="J1" s="52"/>
      <c r="K1" s="71"/>
    </row>
    <row r="2" spans="1:11" s="53" customFormat="1" ht="18.75">
      <c r="A2" s="51"/>
      <c r="B2" s="267" t="s">
        <v>2074</v>
      </c>
      <c r="C2" s="267"/>
      <c r="D2" s="267"/>
      <c r="E2" s="267"/>
      <c r="F2" s="267"/>
      <c r="G2" s="267"/>
      <c r="H2" s="267"/>
      <c r="I2" s="52"/>
      <c r="J2" s="52"/>
      <c r="K2" s="71"/>
    </row>
    <row r="3" spans="1:11" s="53" customFormat="1" ht="14.25" customHeight="1">
      <c r="A3" s="51"/>
      <c r="B3" s="57" t="s">
        <v>246</v>
      </c>
      <c r="C3" s="268" t="s">
        <v>224</v>
      </c>
      <c r="D3" s="268"/>
      <c r="E3" s="268"/>
      <c r="F3" s="268" t="s">
        <v>245</v>
      </c>
      <c r="G3" s="268"/>
      <c r="H3" s="268"/>
      <c r="I3" s="268" t="s">
        <v>251</v>
      </c>
      <c r="J3" s="268"/>
      <c r="K3" s="268"/>
    </row>
    <row r="4" spans="1:11" s="53" customFormat="1" ht="22.5" customHeight="1">
      <c r="A4" s="51"/>
      <c r="B4" s="58"/>
      <c r="C4" s="54" t="s">
        <v>225</v>
      </c>
      <c r="D4" s="55" t="s">
        <v>226</v>
      </c>
      <c r="E4" s="54" t="s">
        <v>0</v>
      </c>
      <c r="F4" s="54" t="s">
        <v>225</v>
      </c>
      <c r="G4" s="55" t="s">
        <v>226</v>
      </c>
      <c r="H4" s="56" t="s">
        <v>0</v>
      </c>
      <c r="I4" s="54" t="s">
        <v>225</v>
      </c>
      <c r="J4" s="55" t="s">
        <v>226</v>
      </c>
      <c r="K4" s="54" t="s">
        <v>0</v>
      </c>
    </row>
    <row r="5" spans="1:11" s="53" customFormat="1" ht="22.5" customHeight="1">
      <c r="A5" s="51"/>
      <c r="B5" s="88"/>
      <c r="C5" s="56"/>
      <c r="D5" s="89"/>
      <c r="E5" s="56"/>
      <c r="F5" s="56"/>
      <c r="G5" s="89"/>
      <c r="H5" s="56"/>
      <c r="I5" s="54"/>
      <c r="J5" s="55"/>
      <c r="K5" s="54"/>
    </row>
    <row r="6" spans="1:11" s="108" customFormat="1" ht="18.75">
      <c r="A6" s="104">
        <v>1</v>
      </c>
      <c r="B6" s="105" t="s">
        <v>255</v>
      </c>
      <c r="C6" s="105"/>
      <c r="D6" s="105"/>
      <c r="E6" s="105"/>
      <c r="F6" s="105"/>
      <c r="G6" s="105"/>
      <c r="H6" s="105"/>
      <c r="I6" s="106"/>
      <c r="J6" s="106"/>
      <c r="K6" s="107"/>
    </row>
    <row r="7" spans="1:11" ht="18.75">
      <c r="A7" s="1">
        <v>1</v>
      </c>
      <c r="B7" s="19" t="s">
        <v>256</v>
      </c>
      <c r="C7" s="20"/>
      <c r="D7" s="20"/>
      <c r="E7" s="20"/>
      <c r="F7" s="20"/>
      <c r="G7" s="20"/>
      <c r="H7" s="38"/>
      <c r="I7" s="44"/>
      <c r="J7" s="44"/>
      <c r="K7" s="45"/>
    </row>
    <row r="8" spans="1:11" ht="18.75">
      <c r="A8" s="49">
        <v>1</v>
      </c>
      <c r="B8" s="21" t="s">
        <v>257</v>
      </c>
      <c r="C8" s="22">
        <v>200</v>
      </c>
      <c r="D8" s="22">
        <v>0</v>
      </c>
      <c r="E8" s="23">
        <f>SUM(C8:D8)</f>
        <v>200</v>
      </c>
      <c r="F8" s="24">
        <v>200</v>
      </c>
      <c r="G8" s="24">
        <v>0</v>
      </c>
      <c r="H8" s="39">
        <f>F8+G8</f>
        <v>200</v>
      </c>
      <c r="I8" s="44">
        <v>200</v>
      </c>
      <c r="J8" s="44">
        <v>0</v>
      </c>
      <c r="K8" s="45">
        <f>SUM(I8:J8)</f>
        <v>200</v>
      </c>
    </row>
    <row r="9" spans="1:11" ht="18.75">
      <c r="A9" s="49">
        <v>2</v>
      </c>
      <c r="B9" s="21" t="s">
        <v>258</v>
      </c>
      <c r="C9" s="22"/>
      <c r="D9" s="22"/>
      <c r="E9" s="23"/>
      <c r="F9" s="24">
        <v>0.01</v>
      </c>
      <c r="G9" s="24">
        <v>0</v>
      </c>
      <c r="H9" s="39">
        <f>F9+G9</f>
        <v>0.01</v>
      </c>
      <c r="I9" s="44">
        <v>0.01</v>
      </c>
      <c r="J9" s="44">
        <v>0</v>
      </c>
      <c r="K9" s="45">
        <f>SUM(I9:J9)</f>
        <v>0.01</v>
      </c>
    </row>
    <row r="10" spans="1:11" ht="18.75">
      <c r="B10" s="19" t="s">
        <v>4</v>
      </c>
      <c r="C10" s="23">
        <f t="shared" ref="C10:K10" si="0">SUM(C8:C9)</f>
        <v>200</v>
      </c>
      <c r="D10" s="23">
        <f t="shared" si="0"/>
        <v>0</v>
      </c>
      <c r="E10" s="23">
        <f t="shared" si="0"/>
        <v>200</v>
      </c>
      <c r="F10" s="23">
        <f t="shared" si="0"/>
        <v>200.01</v>
      </c>
      <c r="G10" s="23">
        <f t="shared" si="0"/>
        <v>0</v>
      </c>
      <c r="H10" s="40">
        <f t="shared" si="0"/>
        <v>200.01</v>
      </c>
      <c r="I10" s="23">
        <f t="shared" si="0"/>
        <v>200.01</v>
      </c>
      <c r="J10" s="23">
        <f t="shared" si="0"/>
        <v>0</v>
      </c>
      <c r="K10" s="23">
        <f t="shared" si="0"/>
        <v>200.01</v>
      </c>
    </row>
    <row r="11" spans="1:11" ht="18.75">
      <c r="A11" s="1">
        <v>2</v>
      </c>
      <c r="B11" s="19" t="s">
        <v>259</v>
      </c>
      <c r="C11" s="26"/>
      <c r="D11" s="26"/>
      <c r="E11" s="27"/>
      <c r="F11" s="24"/>
      <c r="G11" s="24"/>
      <c r="H11" s="39"/>
      <c r="I11" s="44"/>
      <c r="J11" s="44"/>
      <c r="K11" s="45"/>
    </row>
    <row r="12" spans="1:11" ht="18.75">
      <c r="A12" s="49">
        <v>1</v>
      </c>
      <c r="B12" s="21" t="s">
        <v>260</v>
      </c>
      <c r="C12" s="22">
        <v>37500</v>
      </c>
      <c r="D12" s="22">
        <v>161351.32999999999</v>
      </c>
      <c r="E12" s="23">
        <f>SUM(C12:D12)</f>
        <v>198851.33</v>
      </c>
      <c r="F12" s="24">
        <v>63944.17</v>
      </c>
      <c r="G12" s="24">
        <v>190000</v>
      </c>
      <c r="H12" s="39">
        <f>F12+G12</f>
        <v>253944.16999999998</v>
      </c>
      <c r="I12" s="44">
        <v>93669.67</v>
      </c>
      <c r="J12" s="44">
        <v>297000.01</v>
      </c>
      <c r="K12" s="45">
        <f>SUM(I12:J12)</f>
        <v>390669.68</v>
      </c>
    </row>
    <row r="13" spans="1:11" ht="18.75">
      <c r="B13" s="19" t="s">
        <v>5</v>
      </c>
      <c r="C13" s="23">
        <f>SUM(C12)</f>
        <v>37500</v>
      </c>
      <c r="D13" s="23">
        <f t="shared" ref="D13:K13" si="1">SUM(D12)</f>
        <v>161351.32999999999</v>
      </c>
      <c r="E13" s="23">
        <f t="shared" si="1"/>
        <v>198851.33</v>
      </c>
      <c r="F13" s="23">
        <f t="shared" si="1"/>
        <v>63944.17</v>
      </c>
      <c r="G13" s="23">
        <f t="shared" si="1"/>
        <v>190000</v>
      </c>
      <c r="H13" s="40">
        <f t="shared" si="1"/>
        <v>253944.16999999998</v>
      </c>
      <c r="I13" s="23">
        <f t="shared" si="1"/>
        <v>93669.67</v>
      </c>
      <c r="J13" s="23">
        <f t="shared" si="1"/>
        <v>297000.01</v>
      </c>
      <c r="K13" s="23">
        <f t="shared" si="1"/>
        <v>390669.68</v>
      </c>
    </row>
    <row r="14" spans="1:11" ht="18.75">
      <c r="A14" s="1">
        <v>3</v>
      </c>
      <c r="B14" s="19" t="s">
        <v>261</v>
      </c>
      <c r="C14" s="26"/>
      <c r="D14" s="26"/>
      <c r="E14" s="27"/>
      <c r="F14" s="24"/>
      <c r="G14" s="24"/>
      <c r="H14" s="39"/>
      <c r="I14" s="44"/>
      <c r="J14" s="44"/>
      <c r="K14" s="45"/>
    </row>
    <row r="15" spans="1:11" ht="18.75">
      <c r="A15" s="49">
        <v>1</v>
      </c>
      <c r="B15" s="21" t="s">
        <v>262</v>
      </c>
      <c r="C15" s="26">
        <v>28.8</v>
      </c>
      <c r="D15" s="26"/>
      <c r="E15" s="27">
        <f>SUM(C15:D15)</f>
        <v>28.8</v>
      </c>
      <c r="F15" s="24">
        <v>20.6</v>
      </c>
      <c r="G15" s="24">
        <v>0</v>
      </c>
      <c r="H15" s="39">
        <f>F15+G15</f>
        <v>20.6</v>
      </c>
      <c r="I15" s="44">
        <v>23.51</v>
      </c>
      <c r="J15" s="44">
        <v>0</v>
      </c>
      <c r="K15" s="45">
        <f>SUM(I15:J15)</f>
        <v>23.51</v>
      </c>
    </row>
    <row r="16" spans="1:11" ht="18.75">
      <c r="A16" s="49">
        <v>2</v>
      </c>
      <c r="B16" s="21" t="s">
        <v>263</v>
      </c>
      <c r="C16" s="26">
        <v>20</v>
      </c>
      <c r="D16" s="26"/>
      <c r="E16" s="27">
        <f>SUM(C16:D16)</f>
        <v>20</v>
      </c>
      <c r="F16" s="24">
        <v>20</v>
      </c>
      <c r="G16" s="24">
        <v>0</v>
      </c>
      <c r="H16" s="39">
        <f>F16+G16</f>
        <v>20</v>
      </c>
      <c r="I16" s="44">
        <v>20</v>
      </c>
      <c r="J16" s="44">
        <v>0</v>
      </c>
      <c r="K16" s="45">
        <f>SUM(I16:J16)</f>
        <v>20</v>
      </c>
    </row>
    <row r="17" spans="1:11" ht="18.75">
      <c r="A17" s="49">
        <v>3</v>
      </c>
      <c r="B17" s="50" t="s">
        <v>264</v>
      </c>
      <c r="C17" s="26">
        <v>0.03</v>
      </c>
      <c r="D17" s="26"/>
      <c r="E17" s="27">
        <f>SUM(C17:D17)</f>
        <v>0.03</v>
      </c>
      <c r="F17" s="24">
        <v>0.03</v>
      </c>
      <c r="G17" s="24">
        <v>0</v>
      </c>
      <c r="H17" s="39">
        <f>F17+G17</f>
        <v>0.03</v>
      </c>
      <c r="I17" s="44">
        <v>100.03</v>
      </c>
      <c r="J17" s="44">
        <v>0</v>
      </c>
      <c r="K17" s="45">
        <f>SUM(I17:J17)</f>
        <v>100.03</v>
      </c>
    </row>
    <row r="18" spans="1:11" ht="18.75">
      <c r="B18" s="19" t="s">
        <v>6</v>
      </c>
      <c r="C18" s="27">
        <f>SUM(C15:C17)</f>
        <v>48.83</v>
      </c>
      <c r="D18" s="27">
        <f t="shared" ref="D18:K18" si="2">SUM(D15:D17)</f>
        <v>0</v>
      </c>
      <c r="E18" s="27">
        <f t="shared" si="2"/>
        <v>48.83</v>
      </c>
      <c r="F18" s="27">
        <f t="shared" si="2"/>
        <v>40.630000000000003</v>
      </c>
      <c r="G18" s="27">
        <f t="shared" si="2"/>
        <v>0</v>
      </c>
      <c r="H18" s="41">
        <f t="shared" si="2"/>
        <v>40.630000000000003</v>
      </c>
      <c r="I18" s="27">
        <f t="shared" si="2"/>
        <v>143.54000000000002</v>
      </c>
      <c r="J18" s="27">
        <f t="shared" si="2"/>
        <v>0</v>
      </c>
      <c r="K18" s="27">
        <f t="shared" si="2"/>
        <v>143.54000000000002</v>
      </c>
    </row>
    <row r="19" spans="1:11" ht="18.75">
      <c r="A19" s="1">
        <v>4</v>
      </c>
      <c r="B19" s="19" t="s">
        <v>265</v>
      </c>
      <c r="C19" s="27"/>
      <c r="D19" s="27"/>
      <c r="E19" s="27"/>
      <c r="F19" s="27"/>
      <c r="G19" s="27"/>
      <c r="H19" s="41"/>
      <c r="I19" s="27"/>
      <c r="J19" s="27"/>
      <c r="K19" s="27"/>
    </row>
    <row r="20" spans="1:11" ht="18.75">
      <c r="A20" s="49">
        <v>1</v>
      </c>
      <c r="B20" s="21" t="s">
        <v>266</v>
      </c>
      <c r="C20" s="27"/>
      <c r="D20" s="27"/>
      <c r="E20" s="27"/>
      <c r="F20" s="27"/>
      <c r="G20" s="27"/>
      <c r="H20" s="41"/>
      <c r="I20" s="26">
        <v>20000</v>
      </c>
      <c r="J20" s="26">
        <v>0</v>
      </c>
      <c r="K20" s="27">
        <f>SUM(I20:J20)</f>
        <v>20000</v>
      </c>
    </row>
    <row r="21" spans="1:11" ht="18.75">
      <c r="B21" s="19" t="s">
        <v>253</v>
      </c>
      <c r="C21" s="27"/>
      <c r="D21" s="27"/>
      <c r="E21" s="27"/>
      <c r="F21" s="27"/>
      <c r="G21" s="27"/>
      <c r="H21" s="41"/>
      <c r="I21" s="27">
        <f>SUM(I20)</f>
        <v>20000</v>
      </c>
      <c r="J21" s="27">
        <f>SUM(J20)</f>
        <v>0</v>
      </c>
      <c r="K21" s="27">
        <f>SUM(I21:J21)</f>
        <v>20000</v>
      </c>
    </row>
    <row r="22" spans="1:11" ht="18.75">
      <c r="A22" s="1">
        <v>5</v>
      </c>
      <c r="B22" s="19" t="s">
        <v>267</v>
      </c>
      <c r="C22" s="26"/>
      <c r="D22" s="26"/>
      <c r="E22" s="27"/>
      <c r="F22" s="24"/>
      <c r="G22" s="24"/>
      <c r="H22" s="39"/>
      <c r="I22" s="44"/>
      <c r="J22" s="44"/>
      <c r="K22" s="45"/>
    </row>
    <row r="23" spans="1:11" ht="18.75">
      <c r="A23" s="49">
        <v>1</v>
      </c>
      <c r="B23" s="21" t="s">
        <v>268</v>
      </c>
      <c r="C23" s="22">
        <v>9900</v>
      </c>
      <c r="D23" s="22">
        <v>12000</v>
      </c>
      <c r="E23" s="23">
        <f>SUM(C23:D23)</f>
        <v>21900</v>
      </c>
      <c r="F23" s="24">
        <v>8800</v>
      </c>
      <c r="G23" s="24">
        <v>13200</v>
      </c>
      <c r="H23" s="39">
        <f>F23+G23</f>
        <v>22000</v>
      </c>
      <c r="I23" s="44">
        <v>29520</v>
      </c>
      <c r="J23" s="44">
        <v>44280</v>
      </c>
      <c r="K23" s="45">
        <f>SUM(I23:J23)</f>
        <v>73800</v>
      </c>
    </row>
    <row r="24" spans="1:11" ht="18.75">
      <c r="B24" s="19" t="s">
        <v>7</v>
      </c>
      <c r="C24" s="23">
        <f t="shared" ref="C24:J24" si="3">SUM(C23)</f>
        <v>9900</v>
      </c>
      <c r="D24" s="23">
        <f t="shared" si="3"/>
        <v>12000</v>
      </c>
      <c r="E24" s="23">
        <f t="shared" si="3"/>
        <v>21900</v>
      </c>
      <c r="F24" s="23">
        <f t="shared" si="3"/>
        <v>8800</v>
      </c>
      <c r="G24" s="23">
        <f t="shared" si="3"/>
        <v>13200</v>
      </c>
      <c r="H24" s="40">
        <f t="shared" si="3"/>
        <v>22000</v>
      </c>
      <c r="I24" s="23">
        <f t="shared" si="3"/>
        <v>29520</v>
      </c>
      <c r="J24" s="23">
        <f t="shared" si="3"/>
        <v>44280</v>
      </c>
      <c r="K24" s="23">
        <f>SUM(I24:J24)</f>
        <v>73800</v>
      </c>
    </row>
    <row r="25" spans="1:11" ht="18.75">
      <c r="A25" s="1">
        <v>6</v>
      </c>
      <c r="B25" s="19" t="s">
        <v>269</v>
      </c>
      <c r="C25" s="23"/>
      <c r="D25" s="23"/>
      <c r="E25" s="23"/>
      <c r="F25" s="23"/>
      <c r="G25" s="23"/>
      <c r="H25" s="40"/>
      <c r="I25" s="23"/>
      <c r="J25" s="23"/>
      <c r="K25" s="23"/>
    </row>
    <row r="26" spans="1:11" ht="18.75">
      <c r="A26" s="49">
        <v>1</v>
      </c>
      <c r="B26" s="21" t="s">
        <v>270</v>
      </c>
      <c r="C26" s="23"/>
      <c r="D26" s="23"/>
      <c r="E26" s="23"/>
      <c r="F26" s="23"/>
      <c r="G26" s="23"/>
      <c r="H26" s="40"/>
      <c r="I26" s="22">
        <v>10000</v>
      </c>
      <c r="J26" s="22">
        <v>0</v>
      </c>
      <c r="K26" s="23">
        <f>SUM(I26:J26)</f>
        <v>10000</v>
      </c>
    </row>
    <row r="27" spans="1:11" ht="18.75">
      <c r="B27" s="19" t="s">
        <v>254</v>
      </c>
      <c r="C27" s="23"/>
      <c r="D27" s="23"/>
      <c r="E27" s="23"/>
      <c r="F27" s="23"/>
      <c r="G27" s="23"/>
      <c r="H27" s="40"/>
      <c r="I27" s="23">
        <f>SUM(I26)</f>
        <v>10000</v>
      </c>
      <c r="J27" s="23">
        <f>SUM(J26)</f>
        <v>0</v>
      </c>
      <c r="K27" s="23">
        <f>SUM(I27:J27)</f>
        <v>10000</v>
      </c>
    </row>
    <row r="28" spans="1:11" ht="18.75">
      <c r="A28" s="1">
        <v>7</v>
      </c>
      <c r="B28" s="19" t="s">
        <v>271</v>
      </c>
      <c r="C28" s="26"/>
      <c r="D28" s="26"/>
      <c r="E28" s="27"/>
      <c r="F28" s="24"/>
      <c r="G28" s="24"/>
      <c r="H28" s="39"/>
      <c r="I28" s="44"/>
      <c r="J28" s="44"/>
      <c r="K28" s="45"/>
    </row>
    <row r="29" spans="1:11" ht="18.75">
      <c r="A29" s="49">
        <v>1</v>
      </c>
      <c r="B29" s="21" t="s">
        <v>272</v>
      </c>
      <c r="C29" s="26">
        <v>1372.1</v>
      </c>
      <c r="D29" s="26">
        <v>1258.3599999999999</v>
      </c>
      <c r="E29" s="27">
        <f>SUM(C29:D29)</f>
        <v>2630.46</v>
      </c>
      <c r="F29" s="24">
        <v>1431.54</v>
      </c>
      <c r="G29" s="24">
        <v>1266.04</v>
      </c>
      <c r="H29" s="39">
        <f>F29+G29</f>
        <v>2697.58</v>
      </c>
      <c r="I29" s="44">
        <v>3187.58</v>
      </c>
      <c r="J29" s="44">
        <v>0</v>
      </c>
      <c r="K29" s="45">
        <f>SUM(I29:J29)</f>
        <v>3187.58</v>
      </c>
    </row>
    <row r="30" spans="1:11" ht="18.75">
      <c r="B30" s="19" t="s">
        <v>8</v>
      </c>
      <c r="C30" s="27">
        <f t="shared" ref="C30:J30" si="4">SUM(C29)</f>
        <v>1372.1</v>
      </c>
      <c r="D30" s="27">
        <f t="shared" si="4"/>
        <v>1258.3599999999999</v>
      </c>
      <c r="E30" s="27">
        <f t="shared" si="4"/>
        <v>2630.46</v>
      </c>
      <c r="F30" s="27">
        <f t="shared" si="4"/>
        <v>1431.54</v>
      </c>
      <c r="G30" s="27">
        <f t="shared" si="4"/>
        <v>1266.04</v>
      </c>
      <c r="H30" s="41">
        <f t="shared" si="4"/>
        <v>2697.58</v>
      </c>
      <c r="I30" s="27">
        <f t="shared" si="4"/>
        <v>3187.58</v>
      </c>
      <c r="J30" s="27">
        <f t="shared" si="4"/>
        <v>0</v>
      </c>
      <c r="K30" s="27">
        <f>SUM(I30:J30)</f>
        <v>3187.58</v>
      </c>
    </row>
    <row r="31" spans="1:11" ht="18.75">
      <c r="A31" s="1">
        <v>8</v>
      </c>
      <c r="B31" s="19" t="s">
        <v>273</v>
      </c>
      <c r="C31" s="26"/>
      <c r="D31" s="26"/>
      <c r="E31" s="27"/>
      <c r="F31" s="24"/>
      <c r="G31" s="24"/>
      <c r="H31" s="39"/>
      <c r="I31" s="44"/>
      <c r="J31" s="44"/>
      <c r="K31" s="45"/>
    </row>
    <row r="32" spans="1:11" ht="18.75">
      <c r="A32" s="49">
        <v>1</v>
      </c>
      <c r="B32" s="21" t="s">
        <v>274</v>
      </c>
      <c r="C32" s="22">
        <v>102600</v>
      </c>
      <c r="D32" s="22">
        <v>153900</v>
      </c>
      <c r="E32" s="23">
        <f>SUM(C32:D32)</f>
        <v>256500</v>
      </c>
      <c r="F32" s="24">
        <v>210000</v>
      </c>
      <c r="G32" s="24">
        <v>160000</v>
      </c>
      <c r="H32" s="39">
        <f>F32+G32</f>
        <v>370000</v>
      </c>
      <c r="I32" s="44">
        <v>285844.32</v>
      </c>
      <c r="J32" s="44">
        <v>428766.48</v>
      </c>
      <c r="K32" s="45">
        <f>SUM(I32:J32)</f>
        <v>714610.8</v>
      </c>
    </row>
    <row r="33" spans="1:11" ht="18.75">
      <c r="B33" s="19" t="s">
        <v>9</v>
      </c>
      <c r="C33" s="23">
        <f t="shared" ref="C33:J33" si="5">SUM(C32)</f>
        <v>102600</v>
      </c>
      <c r="D33" s="23">
        <f t="shared" si="5"/>
        <v>153900</v>
      </c>
      <c r="E33" s="23">
        <f t="shared" si="5"/>
        <v>256500</v>
      </c>
      <c r="F33" s="23">
        <f t="shared" si="5"/>
        <v>210000</v>
      </c>
      <c r="G33" s="23">
        <f t="shared" si="5"/>
        <v>160000</v>
      </c>
      <c r="H33" s="40">
        <f t="shared" si="5"/>
        <v>370000</v>
      </c>
      <c r="I33" s="23">
        <f t="shared" si="5"/>
        <v>285844.32</v>
      </c>
      <c r="J33" s="23">
        <f t="shared" si="5"/>
        <v>428766.48</v>
      </c>
      <c r="K33" s="23">
        <f>SUM(I33:J33)</f>
        <v>714610.8</v>
      </c>
    </row>
    <row r="34" spans="1:11" ht="18.75">
      <c r="A34" s="1">
        <v>9</v>
      </c>
      <c r="B34" s="19" t="s">
        <v>275</v>
      </c>
      <c r="C34" s="26"/>
      <c r="D34" s="26"/>
      <c r="E34" s="27"/>
      <c r="F34" s="24"/>
      <c r="G34" s="24"/>
      <c r="H34" s="39"/>
      <c r="I34" s="44"/>
      <c r="J34" s="44"/>
      <c r="K34" s="45"/>
    </row>
    <row r="35" spans="1:11" ht="18.75">
      <c r="A35" s="49">
        <v>1</v>
      </c>
      <c r="B35" s="21" t="s">
        <v>276</v>
      </c>
      <c r="C35" s="26">
        <v>4.5</v>
      </c>
      <c r="D35" s="26"/>
      <c r="E35" s="27">
        <f>SUM(C35:D35)</f>
        <v>4.5</v>
      </c>
      <c r="F35" s="24">
        <v>0.5</v>
      </c>
      <c r="G35" s="24">
        <v>0</v>
      </c>
      <c r="H35" s="39">
        <f>F35+G35</f>
        <v>0.5</v>
      </c>
      <c r="I35" s="44">
        <v>1</v>
      </c>
      <c r="J35" s="44">
        <v>0</v>
      </c>
      <c r="K35" s="45">
        <f>SUM(I35:J35)</f>
        <v>1</v>
      </c>
    </row>
    <row r="36" spans="1:11" ht="18.75">
      <c r="A36" s="49">
        <v>2</v>
      </c>
      <c r="B36" s="21" t="s">
        <v>277</v>
      </c>
      <c r="C36" s="26">
        <v>500.01</v>
      </c>
      <c r="D36" s="26"/>
      <c r="E36" s="27">
        <f>SUM(C36:D36)</f>
        <v>500.01</v>
      </c>
      <c r="F36" s="24">
        <v>500.01</v>
      </c>
      <c r="G36" s="24">
        <v>0</v>
      </c>
      <c r="H36" s="39">
        <f>F36+G36</f>
        <v>500.01</v>
      </c>
      <c r="I36" s="44">
        <v>500.01</v>
      </c>
      <c r="J36" s="44">
        <v>0</v>
      </c>
      <c r="K36" s="45">
        <f>SUM(I36:J36)</f>
        <v>500.01</v>
      </c>
    </row>
    <row r="37" spans="1:11" s="1" customFormat="1" ht="18.75">
      <c r="B37" s="19" t="s">
        <v>10</v>
      </c>
      <c r="C37" s="27">
        <f t="shared" ref="C37:J37" si="6">SUM(C35:C36)</f>
        <v>504.51</v>
      </c>
      <c r="D37" s="27">
        <f t="shared" si="6"/>
        <v>0</v>
      </c>
      <c r="E37" s="27">
        <f t="shared" si="6"/>
        <v>504.51</v>
      </c>
      <c r="F37" s="27">
        <f t="shared" si="6"/>
        <v>500.51</v>
      </c>
      <c r="G37" s="27">
        <f t="shared" si="6"/>
        <v>0</v>
      </c>
      <c r="H37" s="41">
        <f t="shared" si="6"/>
        <v>500.51</v>
      </c>
      <c r="I37" s="45">
        <f t="shared" si="6"/>
        <v>501.01</v>
      </c>
      <c r="J37" s="45">
        <f t="shared" si="6"/>
        <v>0</v>
      </c>
      <c r="K37" s="45">
        <f>SUM(I37:J37)</f>
        <v>501.01</v>
      </c>
    </row>
    <row r="38" spans="1:11" ht="18.75">
      <c r="A38" s="1">
        <v>10</v>
      </c>
      <c r="B38" s="19" t="s">
        <v>278</v>
      </c>
      <c r="C38" s="27"/>
      <c r="D38" s="27"/>
      <c r="E38" s="27"/>
      <c r="F38" s="24"/>
      <c r="G38" s="24"/>
      <c r="H38" s="39"/>
      <c r="I38" s="44"/>
      <c r="J38" s="44"/>
      <c r="K38" s="45"/>
    </row>
    <row r="39" spans="1:11" ht="18.75">
      <c r="A39" s="49">
        <v>1</v>
      </c>
      <c r="B39" s="21" t="s">
        <v>279</v>
      </c>
      <c r="C39" s="26"/>
      <c r="D39" s="26">
        <v>0.03</v>
      </c>
      <c r="E39" s="27">
        <f t="shared" ref="E39:E44" si="7">SUM(C39:D39)</f>
        <v>0.03</v>
      </c>
      <c r="F39" s="24">
        <v>0</v>
      </c>
      <c r="G39" s="24">
        <v>0.03</v>
      </c>
      <c r="H39" s="39">
        <f t="shared" ref="H39:H44" si="8">F39+G39</f>
        <v>0.03</v>
      </c>
      <c r="I39" s="44">
        <v>0</v>
      </c>
      <c r="J39" s="44">
        <v>79347</v>
      </c>
      <c r="K39" s="45">
        <f t="shared" ref="K39:K45" si="9">SUM(I39:J39)</f>
        <v>79347</v>
      </c>
    </row>
    <row r="40" spans="1:11" s="1" customFormat="1" ht="18.75">
      <c r="A40" s="49">
        <v>2</v>
      </c>
      <c r="B40" s="21" t="s">
        <v>280</v>
      </c>
      <c r="C40" s="26"/>
      <c r="D40" s="26">
        <v>0.03</v>
      </c>
      <c r="E40" s="27">
        <f t="shared" si="7"/>
        <v>0.03</v>
      </c>
      <c r="F40" s="24">
        <v>0</v>
      </c>
      <c r="G40" s="24">
        <v>0.03</v>
      </c>
      <c r="H40" s="39">
        <f t="shared" si="8"/>
        <v>0.03</v>
      </c>
      <c r="I40" s="45">
        <v>0</v>
      </c>
      <c r="J40" s="45">
        <v>0.03</v>
      </c>
      <c r="K40" s="45">
        <f t="shared" si="9"/>
        <v>0.03</v>
      </c>
    </row>
    <row r="41" spans="1:11" ht="18.75">
      <c r="A41" s="49">
        <v>3</v>
      </c>
      <c r="B41" s="21" t="s">
        <v>281</v>
      </c>
      <c r="C41" s="26"/>
      <c r="D41" s="26">
        <v>0.09</v>
      </c>
      <c r="E41" s="27">
        <f t="shared" si="7"/>
        <v>0.09</v>
      </c>
      <c r="F41" s="24">
        <v>0</v>
      </c>
      <c r="G41" s="24">
        <v>171240</v>
      </c>
      <c r="H41" s="39">
        <f t="shared" si="8"/>
        <v>171240</v>
      </c>
      <c r="I41" s="44">
        <v>0</v>
      </c>
      <c r="J41" s="44">
        <v>0.09</v>
      </c>
      <c r="K41" s="45">
        <f t="shared" si="9"/>
        <v>0.09</v>
      </c>
    </row>
    <row r="42" spans="1:11" ht="18.75">
      <c r="A42" s="49">
        <v>4</v>
      </c>
      <c r="B42" s="21" t="s">
        <v>282</v>
      </c>
      <c r="C42" s="26"/>
      <c r="D42" s="26">
        <v>200000</v>
      </c>
      <c r="E42" s="27">
        <f t="shared" si="7"/>
        <v>200000</v>
      </c>
      <c r="F42" s="24">
        <v>0</v>
      </c>
      <c r="G42" s="24">
        <v>114160</v>
      </c>
      <c r="H42" s="39">
        <f t="shared" si="8"/>
        <v>114160</v>
      </c>
      <c r="I42" s="44">
        <v>0</v>
      </c>
      <c r="J42" s="44">
        <v>295700.02</v>
      </c>
      <c r="K42" s="45">
        <f t="shared" si="9"/>
        <v>295700.02</v>
      </c>
    </row>
    <row r="43" spans="1:11" ht="18.75">
      <c r="A43" s="49">
        <v>5</v>
      </c>
      <c r="B43" s="21" t="s">
        <v>2075</v>
      </c>
      <c r="C43" s="26">
        <v>42088</v>
      </c>
      <c r="D43" s="26"/>
      <c r="E43" s="27">
        <f t="shared" si="7"/>
        <v>42088</v>
      </c>
      <c r="F43" s="24">
        <v>40625</v>
      </c>
      <c r="G43" s="24">
        <v>0</v>
      </c>
      <c r="H43" s="39">
        <f t="shared" si="8"/>
        <v>40625</v>
      </c>
      <c r="I43" s="44">
        <v>36238</v>
      </c>
      <c r="J43" s="44">
        <v>0</v>
      </c>
      <c r="K43" s="45">
        <f t="shared" si="9"/>
        <v>36238</v>
      </c>
    </row>
    <row r="44" spans="1:11" ht="18.75">
      <c r="A44" s="49">
        <v>6</v>
      </c>
      <c r="B44" s="21" t="s">
        <v>283</v>
      </c>
      <c r="C44" s="26">
        <v>226793</v>
      </c>
      <c r="D44" s="26"/>
      <c r="E44" s="27">
        <f t="shared" si="7"/>
        <v>226793</v>
      </c>
      <c r="F44" s="24">
        <v>294200</v>
      </c>
      <c r="G44" s="24">
        <v>0</v>
      </c>
      <c r="H44" s="39">
        <f t="shared" si="8"/>
        <v>294200</v>
      </c>
      <c r="I44" s="44">
        <v>711300</v>
      </c>
      <c r="J44" s="44">
        <v>0</v>
      </c>
      <c r="K44" s="45">
        <f t="shared" si="9"/>
        <v>711300</v>
      </c>
    </row>
    <row r="45" spans="1:11" s="1" customFormat="1" ht="18.75">
      <c r="B45" s="19" t="s">
        <v>11</v>
      </c>
      <c r="C45" s="27">
        <f t="shared" ref="C45:J45" si="10">SUM(C39:C44)</f>
        <v>268881</v>
      </c>
      <c r="D45" s="27">
        <f t="shared" si="10"/>
        <v>200000.15</v>
      </c>
      <c r="E45" s="27">
        <f t="shared" si="10"/>
        <v>468881.15</v>
      </c>
      <c r="F45" s="27">
        <f t="shared" si="10"/>
        <v>334825</v>
      </c>
      <c r="G45" s="27">
        <f t="shared" si="10"/>
        <v>285400.06</v>
      </c>
      <c r="H45" s="41">
        <f t="shared" si="10"/>
        <v>620225.06000000006</v>
      </c>
      <c r="I45" s="45">
        <f t="shared" si="10"/>
        <v>747538</v>
      </c>
      <c r="J45" s="45">
        <f t="shared" si="10"/>
        <v>375047.14</v>
      </c>
      <c r="K45" s="45">
        <f t="shared" si="9"/>
        <v>1122585.1400000001</v>
      </c>
    </row>
    <row r="46" spans="1:11" ht="18.75">
      <c r="A46" s="1">
        <v>11</v>
      </c>
      <c r="B46" s="19" t="s">
        <v>284</v>
      </c>
      <c r="C46" s="27"/>
      <c r="D46" s="27"/>
      <c r="E46" s="27"/>
      <c r="F46" s="24"/>
      <c r="G46" s="24"/>
      <c r="H46" s="39"/>
      <c r="I46" s="44"/>
      <c r="J46" s="44"/>
      <c r="K46" s="45"/>
    </row>
    <row r="47" spans="1:11" ht="18.75">
      <c r="A47" s="49">
        <v>1</v>
      </c>
      <c r="B47" s="21" t="s">
        <v>285</v>
      </c>
      <c r="C47" s="26">
        <v>12</v>
      </c>
      <c r="D47" s="26">
        <v>12.02</v>
      </c>
      <c r="E47" s="27">
        <f>SUM(C47:D47)</f>
        <v>24.02</v>
      </c>
      <c r="F47" s="24">
        <v>12</v>
      </c>
      <c r="G47" s="24">
        <v>12.02</v>
      </c>
      <c r="H47" s="39">
        <f>F47+G47</f>
        <v>24.02</v>
      </c>
      <c r="I47" s="44">
        <v>0.02</v>
      </c>
      <c r="J47" s="44">
        <v>0.03</v>
      </c>
      <c r="K47" s="45">
        <f>SUM(I47:J47)</f>
        <v>0.05</v>
      </c>
    </row>
    <row r="48" spans="1:11" s="1" customFormat="1" ht="18.75">
      <c r="A48" s="49">
        <v>2</v>
      </c>
      <c r="B48" s="21" t="s">
        <v>286</v>
      </c>
      <c r="C48" s="26">
        <v>0.3</v>
      </c>
      <c r="D48" s="26"/>
      <c r="E48" s="27">
        <f>SUM(C48:D48)</f>
        <v>0.3</v>
      </c>
      <c r="F48" s="24">
        <v>0.3</v>
      </c>
      <c r="G48" s="24">
        <v>0</v>
      </c>
      <c r="H48" s="39">
        <f>F48+G48</f>
        <v>0.3</v>
      </c>
      <c r="I48" s="48">
        <v>1.5</v>
      </c>
      <c r="J48" s="48">
        <v>0</v>
      </c>
      <c r="K48" s="45">
        <f>SUM(I48:J48)</f>
        <v>1.5</v>
      </c>
    </row>
    <row r="49" spans="1:11" ht="18.75">
      <c r="B49" s="19" t="s">
        <v>12</v>
      </c>
      <c r="C49" s="27">
        <f t="shared" ref="C49:J49" si="11">SUM(C47:C48)</f>
        <v>12.3</v>
      </c>
      <c r="D49" s="27">
        <f t="shared" si="11"/>
        <v>12.02</v>
      </c>
      <c r="E49" s="27">
        <f t="shared" si="11"/>
        <v>24.32</v>
      </c>
      <c r="F49" s="27">
        <f t="shared" si="11"/>
        <v>12.3</v>
      </c>
      <c r="G49" s="27">
        <f t="shared" si="11"/>
        <v>12.02</v>
      </c>
      <c r="H49" s="41">
        <f t="shared" si="11"/>
        <v>24.32</v>
      </c>
      <c r="I49" s="45">
        <f t="shared" si="11"/>
        <v>1.52</v>
      </c>
      <c r="J49" s="45">
        <f t="shared" si="11"/>
        <v>0.03</v>
      </c>
      <c r="K49" s="45">
        <f>SUM(I49:J49)</f>
        <v>1.55</v>
      </c>
    </row>
    <row r="50" spans="1:11" ht="18.75">
      <c r="A50" s="1">
        <v>12</v>
      </c>
      <c r="B50" s="19" t="s">
        <v>287</v>
      </c>
      <c r="C50" s="27"/>
      <c r="D50" s="27"/>
      <c r="E50" s="27"/>
      <c r="F50" s="24"/>
      <c r="G50" s="24"/>
      <c r="H50" s="39"/>
      <c r="I50" s="44"/>
      <c r="J50" s="44"/>
      <c r="K50" s="45"/>
    </row>
    <row r="51" spans="1:11" s="1" customFormat="1" ht="18.75">
      <c r="A51" s="49">
        <v>1</v>
      </c>
      <c r="B51" s="21" t="s">
        <v>288</v>
      </c>
      <c r="C51" s="22">
        <v>417300</v>
      </c>
      <c r="D51" s="22"/>
      <c r="E51" s="22">
        <f>SUM(C51:D51)</f>
        <v>417300</v>
      </c>
      <c r="F51" s="24">
        <v>40000</v>
      </c>
      <c r="G51" s="24">
        <v>0</v>
      </c>
      <c r="H51" s="47">
        <f>F51+G51</f>
        <v>40000</v>
      </c>
      <c r="I51" s="48">
        <v>47500</v>
      </c>
      <c r="J51" s="48">
        <v>0</v>
      </c>
      <c r="K51" s="45">
        <f>SUM(I51:J51)</f>
        <v>47500</v>
      </c>
    </row>
    <row r="52" spans="1:11" ht="18.75">
      <c r="B52" s="21" t="s">
        <v>13</v>
      </c>
      <c r="C52" s="23">
        <f t="shared" ref="C52:H52" si="12">SUM(C51)</f>
        <v>417300</v>
      </c>
      <c r="D52" s="23">
        <f t="shared" si="12"/>
        <v>0</v>
      </c>
      <c r="E52" s="23">
        <f t="shared" si="12"/>
        <v>417300</v>
      </c>
      <c r="F52" s="23">
        <f t="shared" si="12"/>
        <v>40000</v>
      </c>
      <c r="G52" s="23">
        <f t="shared" si="12"/>
        <v>0</v>
      </c>
      <c r="H52" s="40">
        <f t="shared" si="12"/>
        <v>40000</v>
      </c>
      <c r="I52" s="45">
        <v>47500</v>
      </c>
      <c r="J52" s="45">
        <v>0</v>
      </c>
      <c r="K52" s="45">
        <f>SUM(I52:J52)</f>
        <v>47500</v>
      </c>
    </row>
    <row r="53" spans="1:11" ht="18.75">
      <c r="A53" s="1">
        <v>13</v>
      </c>
      <c r="B53" s="19" t="s">
        <v>289</v>
      </c>
      <c r="C53" s="26"/>
      <c r="D53" s="26"/>
      <c r="E53" s="27"/>
      <c r="F53" s="24"/>
      <c r="G53" s="24"/>
      <c r="H53" s="39"/>
      <c r="I53" s="44"/>
      <c r="J53" s="44"/>
      <c r="K53" s="45"/>
    </row>
    <row r="54" spans="1:11" s="1" customFormat="1" ht="18.75">
      <c r="A54" s="49">
        <v>1</v>
      </c>
      <c r="B54" s="21" t="s">
        <v>290</v>
      </c>
      <c r="C54" s="22">
        <v>68268</v>
      </c>
      <c r="D54" s="22"/>
      <c r="E54" s="23">
        <f>SUM(C54:D54)</f>
        <v>68268</v>
      </c>
      <c r="F54" s="24">
        <v>320000</v>
      </c>
      <c r="G54" s="24">
        <v>0</v>
      </c>
      <c r="H54" s="39">
        <f t="shared" ref="H54:H74" si="13">F54+G54</f>
        <v>320000</v>
      </c>
      <c r="I54" s="48">
        <v>100000</v>
      </c>
      <c r="J54" s="48">
        <v>0</v>
      </c>
      <c r="K54" s="45">
        <f>SUM(I54:J54)</f>
        <v>100000</v>
      </c>
    </row>
    <row r="55" spans="1:11" ht="18.75">
      <c r="B55" s="19" t="s">
        <v>14</v>
      </c>
      <c r="C55" s="23">
        <f t="shared" ref="C55:J55" si="14">SUM(C54)</f>
        <v>68268</v>
      </c>
      <c r="D55" s="23">
        <f t="shared" si="14"/>
        <v>0</v>
      </c>
      <c r="E55" s="23">
        <f t="shared" si="14"/>
        <v>68268</v>
      </c>
      <c r="F55" s="23">
        <f t="shared" si="14"/>
        <v>320000</v>
      </c>
      <c r="G55" s="23">
        <f t="shared" si="14"/>
        <v>0</v>
      </c>
      <c r="H55" s="40">
        <f t="shared" si="14"/>
        <v>320000</v>
      </c>
      <c r="I55" s="45">
        <f t="shared" si="14"/>
        <v>100000</v>
      </c>
      <c r="J55" s="45">
        <f t="shared" si="14"/>
        <v>0</v>
      </c>
      <c r="K55" s="45">
        <f>SUM(I55:J55)</f>
        <v>100000</v>
      </c>
    </row>
    <row r="56" spans="1:11" ht="18.75">
      <c r="A56" s="1">
        <v>14</v>
      </c>
      <c r="B56" s="19" t="s">
        <v>291</v>
      </c>
      <c r="C56" s="26"/>
      <c r="D56" s="26"/>
      <c r="E56" s="26"/>
      <c r="F56" s="24"/>
      <c r="G56" s="24"/>
      <c r="H56" s="39"/>
      <c r="I56" s="44"/>
      <c r="J56" s="44"/>
      <c r="K56" s="45"/>
    </row>
    <row r="57" spans="1:11" ht="18.75">
      <c r="A57" s="49">
        <v>1</v>
      </c>
      <c r="B57" s="21" t="s">
        <v>292</v>
      </c>
      <c r="C57" s="22">
        <v>2</v>
      </c>
      <c r="D57" s="22"/>
      <c r="E57" s="23">
        <f t="shared" ref="E57:E65" si="15">SUM(C57:D57)</f>
        <v>2</v>
      </c>
      <c r="F57" s="24">
        <v>91000</v>
      </c>
      <c r="G57" s="24">
        <v>0</v>
      </c>
      <c r="H57" s="39">
        <f t="shared" si="13"/>
        <v>91000</v>
      </c>
      <c r="I57" s="44">
        <v>109100</v>
      </c>
      <c r="J57" s="44">
        <v>0</v>
      </c>
      <c r="K57" s="45">
        <f t="shared" ref="K57:K68" si="16">SUM(I57:J57)</f>
        <v>109100</v>
      </c>
    </row>
    <row r="58" spans="1:11" s="1" customFormat="1" ht="18.75">
      <c r="A58" s="49">
        <v>2</v>
      </c>
      <c r="B58" s="21" t="s">
        <v>293</v>
      </c>
      <c r="C58" s="22">
        <v>373.14</v>
      </c>
      <c r="D58" s="22"/>
      <c r="E58" s="23">
        <f t="shared" si="15"/>
        <v>373.14</v>
      </c>
      <c r="F58" s="24">
        <v>60000</v>
      </c>
      <c r="G58" s="24">
        <v>0</v>
      </c>
      <c r="H58" s="39">
        <f t="shared" si="13"/>
        <v>60000</v>
      </c>
      <c r="I58" s="48">
        <v>0.03</v>
      </c>
      <c r="J58" s="48">
        <v>0</v>
      </c>
      <c r="K58" s="45">
        <f t="shared" si="16"/>
        <v>0.03</v>
      </c>
    </row>
    <row r="59" spans="1:11" ht="18.75">
      <c r="A59" s="49">
        <v>3</v>
      </c>
      <c r="B59" s="21" t="s">
        <v>2076</v>
      </c>
      <c r="C59" s="22">
        <v>26000</v>
      </c>
      <c r="D59" s="22"/>
      <c r="E59" s="23">
        <f t="shared" si="15"/>
        <v>26000</v>
      </c>
      <c r="F59" s="24">
        <v>5</v>
      </c>
      <c r="G59" s="24">
        <v>0</v>
      </c>
      <c r="H59" s="39">
        <f t="shared" si="13"/>
        <v>5</v>
      </c>
      <c r="I59" s="44">
        <v>5</v>
      </c>
      <c r="J59" s="44">
        <v>0</v>
      </c>
      <c r="K59" s="45">
        <f t="shared" si="16"/>
        <v>5</v>
      </c>
    </row>
    <row r="60" spans="1:11" ht="18.75">
      <c r="A60" s="49">
        <v>4</v>
      </c>
      <c r="B60" s="21" t="s">
        <v>294</v>
      </c>
      <c r="C60" s="22">
        <v>0.01</v>
      </c>
      <c r="D60" s="22">
        <v>2527</v>
      </c>
      <c r="E60" s="23">
        <f t="shared" si="15"/>
        <v>2527.0100000000002</v>
      </c>
      <c r="F60" s="24">
        <v>529.38</v>
      </c>
      <c r="G60" s="24">
        <v>0</v>
      </c>
      <c r="H60" s="39">
        <f t="shared" si="13"/>
        <v>529.38</v>
      </c>
      <c r="I60" s="44">
        <v>1729.36</v>
      </c>
      <c r="J60" s="44">
        <v>0</v>
      </c>
      <c r="K60" s="45">
        <f t="shared" si="16"/>
        <v>1729.36</v>
      </c>
    </row>
    <row r="61" spans="1:11" ht="18.75">
      <c r="A61" s="49">
        <v>5</v>
      </c>
      <c r="B61" s="21" t="s">
        <v>295</v>
      </c>
      <c r="C61" s="22">
        <v>0.03</v>
      </c>
      <c r="D61" s="22"/>
      <c r="E61" s="23">
        <f t="shared" si="15"/>
        <v>0.03</v>
      </c>
      <c r="F61" s="24">
        <v>55000</v>
      </c>
      <c r="G61" s="24">
        <v>0</v>
      </c>
      <c r="H61" s="39">
        <f t="shared" si="13"/>
        <v>55000</v>
      </c>
      <c r="I61" s="44">
        <v>58000</v>
      </c>
      <c r="J61" s="44">
        <v>0</v>
      </c>
      <c r="K61" s="45">
        <f t="shared" si="16"/>
        <v>58000</v>
      </c>
    </row>
    <row r="62" spans="1:11" ht="18.75">
      <c r="A62" s="49">
        <v>6</v>
      </c>
      <c r="B62" s="21" t="s">
        <v>296</v>
      </c>
      <c r="C62" s="22">
        <v>5</v>
      </c>
      <c r="D62" s="22"/>
      <c r="E62" s="23">
        <f t="shared" si="15"/>
        <v>5</v>
      </c>
      <c r="F62" s="24">
        <v>0</v>
      </c>
      <c r="G62" s="24">
        <v>5925.01</v>
      </c>
      <c r="H62" s="39">
        <f t="shared" si="13"/>
        <v>5925.01</v>
      </c>
      <c r="I62" s="44">
        <v>0</v>
      </c>
      <c r="J62" s="44">
        <v>6516.5</v>
      </c>
      <c r="K62" s="45">
        <f t="shared" si="16"/>
        <v>6516.5</v>
      </c>
    </row>
    <row r="63" spans="1:11" ht="18.75">
      <c r="A63" s="49">
        <v>7</v>
      </c>
      <c r="B63" s="21" t="s">
        <v>300</v>
      </c>
      <c r="C63" s="22">
        <v>32254</v>
      </c>
      <c r="D63" s="22"/>
      <c r="E63" s="23">
        <f t="shared" si="15"/>
        <v>32254</v>
      </c>
      <c r="F63" s="24">
        <v>10</v>
      </c>
      <c r="G63" s="24">
        <v>0</v>
      </c>
      <c r="H63" s="39">
        <f t="shared" si="13"/>
        <v>10</v>
      </c>
      <c r="I63" s="44">
        <v>10</v>
      </c>
      <c r="J63" s="44">
        <v>0</v>
      </c>
      <c r="K63" s="45">
        <f t="shared" si="16"/>
        <v>10</v>
      </c>
    </row>
    <row r="64" spans="1:11" ht="18.75">
      <c r="A64" s="49">
        <v>8</v>
      </c>
      <c r="B64" s="21" t="s">
        <v>297</v>
      </c>
      <c r="C64" s="22">
        <v>3000</v>
      </c>
      <c r="D64" s="22"/>
      <c r="E64" s="23">
        <f t="shared" si="15"/>
        <v>3000</v>
      </c>
      <c r="F64" s="24">
        <v>41700</v>
      </c>
      <c r="G64" s="24">
        <v>0</v>
      </c>
      <c r="H64" s="39">
        <f t="shared" si="13"/>
        <v>41700</v>
      </c>
      <c r="I64" s="44">
        <v>46700</v>
      </c>
      <c r="J64" s="44">
        <v>0</v>
      </c>
      <c r="K64" s="45">
        <f t="shared" si="16"/>
        <v>46700</v>
      </c>
    </row>
    <row r="65" spans="1:11" ht="18.75">
      <c r="A65" s="49">
        <v>9</v>
      </c>
      <c r="B65" s="21" t="s">
        <v>298</v>
      </c>
      <c r="C65" s="22">
        <v>200</v>
      </c>
      <c r="D65" s="22"/>
      <c r="E65" s="23">
        <f t="shared" si="15"/>
        <v>200</v>
      </c>
      <c r="F65" s="24">
        <v>0.01</v>
      </c>
      <c r="G65" s="24">
        <v>0</v>
      </c>
      <c r="H65" s="39">
        <f t="shared" si="13"/>
        <v>0.01</v>
      </c>
      <c r="I65" s="44">
        <v>0.01</v>
      </c>
      <c r="J65" s="44">
        <v>0</v>
      </c>
      <c r="K65" s="45">
        <f t="shared" si="16"/>
        <v>0.01</v>
      </c>
    </row>
    <row r="66" spans="1:11" s="1" customFormat="1" ht="18.75">
      <c r="A66" s="49">
        <v>10</v>
      </c>
      <c r="B66" s="21" t="s">
        <v>2077</v>
      </c>
      <c r="C66" s="27"/>
      <c r="D66" s="27"/>
      <c r="E66" s="27"/>
      <c r="F66" s="24">
        <v>7000</v>
      </c>
      <c r="G66" s="24">
        <v>0</v>
      </c>
      <c r="H66" s="39">
        <f t="shared" si="13"/>
        <v>7000</v>
      </c>
      <c r="I66" s="48">
        <v>8500</v>
      </c>
      <c r="J66" s="48">
        <v>0</v>
      </c>
      <c r="K66" s="45">
        <f t="shared" si="16"/>
        <v>8500</v>
      </c>
    </row>
    <row r="67" spans="1:11" ht="18.75">
      <c r="A67" s="49">
        <v>11</v>
      </c>
      <c r="B67" s="21" t="s">
        <v>299</v>
      </c>
      <c r="C67" s="26"/>
      <c r="D67" s="26"/>
      <c r="E67" s="26"/>
      <c r="F67" s="24">
        <v>200</v>
      </c>
      <c r="G67" s="24">
        <v>0</v>
      </c>
      <c r="H67" s="39">
        <f t="shared" si="13"/>
        <v>200</v>
      </c>
      <c r="I67" s="44">
        <v>200</v>
      </c>
      <c r="J67" s="44">
        <v>0</v>
      </c>
      <c r="K67" s="45">
        <f t="shared" si="16"/>
        <v>200</v>
      </c>
    </row>
    <row r="68" spans="1:11" ht="18.75">
      <c r="B68" s="19" t="s">
        <v>15</v>
      </c>
      <c r="C68" s="23">
        <f t="shared" ref="C68:J68" si="17">SUM(C57:C67)</f>
        <v>61834.179999999993</v>
      </c>
      <c r="D68" s="23">
        <f t="shared" si="17"/>
        <v>2527</v>
      </c>
      <c r="E68" s="23">
        <f t="shared" si="17"/>
        <v>64361.18</v>
      </c>
      <c r="F68" s="23">
        <f t="shared" si="17"/>
        <v>255444.39</v>
      </c>
      <c r="G68" s="23">
        <f t="shared" si="17"/>
        <v>5925.01</v>
      </c>
      <c r="H68" s="40">
        <f t="shared" si="17"/>
        <v>261369.40000000002</v>
      </c>
      <c r="I68" s="45">
        <f t="shared" si="17"/>
        <v>224244.40000000002</v>
      </c>
      <c r="J68" s="45">
        <f t="shared" si="17"/>
        <v>6516.5</v>
      </c>
      <c r="K68" s="45">
        <f t="shared" si="16"/>
        <v>230760.90000000002</v>
      </c>
    </row>
    <row r="69" spans="1:11" ht="18.75">
      <c r="A69" s="1">
        <v>15</v>
      </c>
      <c r="B69" s="19" t="s">
        <v>301</v>
      </c>
      <c r="C69" s="26"/>
      <c r="D69" s="26"/>
      <c r="E69" s="27"/>
      <c r="F69" s="24"/>
      <c r="G69" s="24"/>
      <c r="H69" s="39"/>
      <c r="I69" s="44"/>
      <c r="J69" s="44"/>
      <c r="K69" s="45"/>
    </row>
    <row r="70" spans="1:11" ht="18.75">
      <c r="A70" s="49">
        <v>1</v>
      </c>
      <c r="B70" s="21" t="s">
        <v>302</v>
      </c>
      <c r="C70" s="26"/>
      <c r="D70" s="26"/>
      <c r="E70" s="27"/>
      <c r="F70" s="24"/>
      <c r="G70" s="24"/>
      <c r="H70" s="39"/>
      <c r="I70" s="44">
        <v>20000</v>
      </c>
      <c r="J70" s="44">
        <v>0</v>
      </c>
      <c r="K70" s="45">
        <f>SUM(I70:J70)</f>
        <v>20000</v>
      </c>
    </row>
    <row r="71" spans="1:11" s="1" customFormat="1" ht="18.75">
      <c r="A71" s="49">
        <v>2</v>
      </c>
      <c r="B71" s="21" t="s">
        <v>303</v>
      </c>
      <c r="C71" s="26">
        <v>2399.9699999999998</v>
      </c>
      <c r="D71" s="26">
        <v>3600</v>
      </c>
      <c r="E71" s="27">
        <f>SUM(C71:D71)</f>
        <v>5999.9699999999993</v>
      </c>
      <c r="F71" s="24">
        <v>2497.67</v>
      </c>
      <c r="G71" s="24">
        <v>3605.4</v>
      </c>
      <c r="H71" s="39">
        <f t="shared" si="13"/>
        <v>6103.07</v>
      </c>
      <c r="I71" s="48">
        <v>2400</v>
      </c>
      <c r="J71" s="48">
        <v>3600</v>
      </c>
      <c r="K71" s="45">
        <f>SUM(I71:J71)</f>
        <v>6000</v>
      </c>
    </row>
    <row r="72" spans="1:11" ht="18.75">
      <c r="B72" s="19" t="s">
        <v>16</v>
      </c>
      <c r="C72" s="27">
        <f t="shared" ref="C72:H72" si="18">SUM(C71)</f>
        <v>2399.9699999999998</v>
      </c>
      <c r="D72" s="27">
        <f t="shared" si="18"/>
        <v>3600</v>
      </c>
      <c r="E72" s="27">
        <f t="shared" si="18"/>
        <v>5999.9699999999993</v>
      </c>
      <c r="F72" s="27">
        <f t="shared" si="18"/>
        <v>2497.67</v>
      </c>
      <c r="G72" s="27">
        <f t="shared" si="18"/>
        <v>3605.4</v>
      </c>
      <c r="H72" s="41">
        <f t="shared" si="18"/>
        <v>6103.07</v>
      </c>
      <c r="I72" s="45">
        <f>SUM(I70:I71)</f>
        <v>22400</v>
      </c>
      <c r="J72" s="45">
        <f>SUM(J70:J71)</f>
        <v>3600</v>
      </c>
      <c r="K72" s="45">
        <f>SUM(I72:J72)</f>
        <v>26000</v>
      </c>
    </row>
    <row r="73" spans="1:11" ht="18.75">
      <c r="A73" s="1">
        <v>16</v>
      </c>
      <c r="B73" s="19" t="s">
        <v>304</v>
      </c>
      <c r="C73" s="26"/>
      <c r="D73" s="26"/>
      <c r="E73" s="27"/>
      <c r="F73" s="24"/>
      <c r="G73" s="24"/>
      <c r="H73" s="39"/>
      <c r="I73" s="44"/>
      <c r="J73" s="44"/>
      <c r="K73" s="45"/>
    </row>
    <row r="74" spans="1:11" ht="18.75">
      <c r="A74" s="49">
        <v>1</v>
      </c>
      <c r="B74" s="21" t="s">
        <v>305</v>
      </c>
      <c r="C74" s="22">
        <v>5</v>
      </c>
      <c r="D74" s="22">
        <v>20000</v>
      </c>
      <c r="E74" s="23">
        <f>SUM(C74:D74)</f>
        <v>20005</v>
      </c>
      <c r="F74" s="24">
        <v>0.06</v>
      </c>
      <c r="G74" s="24">
        <v>20000.330000000002</v>
      </c>
      <c r="H74" s="39">
        <f t="shared" si="13"/>
        <v>20000.390000000003</v>
      </c>
      <c r="I74" s="44">
        <v>0</v>
      </c>
      <c r="J74" s="44">
        <v>20000.330000000002</v>
      </c>
      <c r="K74" s="45">
        <f>SUM(I74:J74)</f>
        <v>20000.330000000002</v>
      </c>
    </row>
    <row r="75" spans="1:11" ht="18.75">
      <c r="B75" s="19" t="s">
        <v>17</v>
      </c>
      <c r="C75" s="23">
        <f t="shared" ref="C75:J75" si="19">SUM(C74)</f>
        <v>5</v>
      </c>
      <c r="D75" s="23">
        <f t="shared" si="19"/>
        <v>20000</v>
      </c>
      <c r="E75" s="23">
        <f t="shared" si="19"/>
        <v>20005</v>
      </c>
      <c r="F75" s="23">
        <f t="shared" si="19"/>
        <v>0.06</v>
      </c>
      <c r="G75" s="23">
        <f t="shared" si="19"/>
        <v>20000.330000000002</v>
      </c>
      <c r="H75" s="40">
        <f t="shared" si="19"/>
        <v>20000.390000000003</v>
      </c>
      <c r="I75" s="44">
        <f t="shared" si="19"/>
        <v>0</v>
      </c>
      <c r="J75" s="44">
        <f t="shared" si="19"/>
        <v>20000.330000000002</v>
      </c>
      <c r="K75" s="45">
        <f>SUM(I75:J75)</f>
        <v>20000.330000000002</v>
      </c>
    </row>
    <row r="76" spans="1:11" s="108" customFormat="1" ht="18.75">
      <c r="B76" s="105" t="s">
        <v>18</v>
      </c>
      <c r="C76" s="109">
        <f t="shared" ref="C76:H76" si="20">C10+C13+C18+C21+C24+C27+C30+C33+C37+C45+C52+C55+C68+C72+C75+C49</f>
        <v>970825.8899999999</v>
      </c>
      <c r="D76" s="109">
        <f t="shared" si="20"/>
        <v>554648.86</v>
      </c>
      <c r="E76" s="109">
        <f t="shared" si="20"/>
        <v>1525474.75</v>
      </c>
      <c r="F76" s="109">
        <f t="shared" si="20"/>
        <v>1237696.28</v>
      </c>
      <c r="G76" s="109">
        <f t="shared" si="20"/>
        <v>679408.8600000001</v>
      </c>
      <c r="H76" s="109">
        <f t="shared" si="20"/>
        <v>1917105.14</v>
      </c>
      <c r="I76" s="109">
        <f>I10+I13+I18+I21+I24+I27+I30+I33+I37+I45+I52+I55+I68+I72+I75+I49</f>
        <v>1584750.0499999998</v>
      </c>
      <c r="J76" s="109">
        <f t="shared" ref="J76:K76" si="21">J10+J13+J18+J21+J24+J27+J30+J33+J37+J45+J52+J55+J68+J72+J75+J49</f>
        <v>1175210.49</v>
      </c>
      <c r="K76" s="109">
        <f t="shared" si="21"/>
        <v>2759960.54</v>
      </c>
    </row>
    <row r="77" spans="1:11" s="99" customFormat="1" ht="18.75">
      <c r="B77" s="100"/>
      <c r="C77" s="101"/>
      <c r="D77" s="101"/>
      <c r="E77" s="101"/>
      <c r="F77" s="101"/>
      <c r="G77" s="101"/>
      <c r="H77" s="96"/>
      <c r="I77" s="98"/>
      <c r="J77" s="98"/>
      <c r="K77" s="98"/>
    </row>
    <row r="78" spans="1:11" s="108" customFormat="1" ht="18.75">
      <c r="A78" s="104">
        <v>2</v>
      </c>
      <c r="B78" s="105" t="s">
        <v>306</v>
      </c>
      <c r="C78" s="110"/>
      <c r="D78" s="110"/>
      <c r="E78" s="110"/>
      <c r="F78" s="111"/>
      <c r="G78" s="111"/>
      <c r="H78" s="112"/>
      <c r="I78" s="106"/>
      <c r="J78" s="106"/>
      <c r="K78" s="107"/>
    </row>
    <row r="79" spans="1:11" ht="18.75">
      <c r="A79" s="1">
        <v>1</v>
      </c>
      <c r="B79" s="19" t="s">
        <v>307</v>
      </c>
      <c r="C79" s="26"/>
      <c r="D79" s="26"/>
      <c r="E79" s="26"/>
      <c r="F79" s="24"/>
      <c r="G79" s="24"/>
      <c r="H79" s="39"/>
      <c r="I79" s="44"/>
      <c r="J79" s="44"/>
      <c r="K79" s="45"/>
    </row>
    <row r="80" spans="1:11" ht="18.75">
      <c r="A80" s="49">
        <v>1</v>
      </c>
      <c r="B80" s="21" t="s">
        <v>308</v>
      </c>
      <c r="C80" s="22">
        <v>4.95</v>
      </c>
      <c r="D80" s="22"/>
      <c r="E80" s="23">
        <f t="shared" ref="E80:E95" si="22">SUM(C80:D80)</f>
        <v>4.95</v>
      </c>
      <c r="F80" s="24">
        <v>10</v>
      </c>
      <c r="G80" s="24">
        <v>0</v>
      </c>
      <c r="H80" s="39">
        <f t="shared" ref="H80:H105" si="23">F80+G80</f>
        <v>10</v>
      </c>
      <c r="I80" s="44">
        <v>11.5</v>
      </c>
      <c r="J80" s="44">
        <v>0</v>
      </c>
      <c r="K80" s="45">
        <f>SUM(I80:J80)</f>
        <v>11.5</v>
      </c>
    </row>
    <row r="81" spans="1:11" ht="18.75">
      <c r="A81" s="49">
        <v>2</v>
      </c>
      <c r="B81" s="21" t="s">
        <v>309</v>
      </c>
      <c r="C81" s="22">
        <v>1122</v>
      </c>
      <c r="D81" s="22"/>
      <c r="E81" s="23">
        <f t="shared" si="22"/>
        <v>1122</v>
      </c>
      <c r="F81" s="24">
        <v>522</v>
      </c>
      <c r="G81" s="24">
        <v>0</v>
      </c>
      <c r="H81" s="39">
        <f t="shared" si="23"/>
        <v>522</v>
      </c>
      <c r="I81" s="44">
        <v>522</v>
      </c>
      <c r="J81" s="44">
        <v>0</v>
      </c>
      <c r="K81" s="45">
        <f t="shared" ref="K81:K95" si="24">SUM(I81:J81)</f>
        <v>522</v>
      </c>
    </row>
    <row r="82" spans="1:11" ht="18.75">
      <c r="A82" s="49">
        <v>3</v>
      </c>
      <c r="B82" s="21" t="s">
        <v>310</v>
      </c>
      <c r="C82" s="22">
        <v>369.28</v>
      </c>
      <c r="D82" s="22"/>
      <c r="E82" s="23">
        <f t="shared" si="22"/>
        <v>369.28</v>
      </c>
      <c r="F82" s="24">
        <v>362.5</v>
      </c>
      <c r="G82" s="24">
        <v>0</v>
      </c>
      <c r="H82" s="39">
        <f t="shared" si="23"/>
        <v>362.5</v>
      </c>
      <c r="I82" s="44">
        <v>400</v>
      </c>
      <c r="J82" s="44">
        <v>0</v>
      </c>
      <c r="K82" s="45">
        <f t="shared" si="24"/>
        <v>400</v>
      </c>
    </row>
    <row r="83" spans="1:11" ht="18.75">
      <c r="A83" s="49">
        <v>4</v>
      </c>
      <c r="B83" s="21" t="s">
        <v>311</v>
      </c>
      <c r="C83" s="22">
        <v>32</v>
      </c>
      <c r="D83" s="22"/>
      <c r="E83" s="23">
        <f t="shared" si="22"/>
        <v>32</v>
      </c>
      <c r="F83" s="24">
        <v>113.14</v>
      </c>
      <c r="G83" s="24">
        <v>0</v>
      </c>
      <c r="H83" s="39">
        <f t="shared" si="23"/>
        <v>113.14</v>
      </c>
      <c r="I83" s="44">
        <v>194.01</v>
      </c>
      <c r="J83" s="44"/>
      <c r="K83" s="45">
        <f t="shared" si="24"/>
        <v>194.01</v>
      </c>
    </row>
    <row r="84" spans="1:11" ht="18.75">
      <c r="A84" s="49">
        <v>5</v>
      </c>
      <c r="B84" s="21" t="s">
        <v>312</v>
      </c>
      <c r="C84" s="22">
        <v>145.1</v>
      </c>
      <c r="D84" s="22"/>
      <c r="E84" s="23">
        <f t="shared" si="22"/>
        <v>145.1</v>
      </c>
      <c r="F84" s="24">
        <v>160.4</v>
      </c>
      <c r="G84" s="24">
        <v>0</v>
      </c>
      <c r="H84" s="39">
        <f t="shared" si="23"/>
        <v>160.4</v>
      </c>
      <c r="I84" s="44">
        <v>174.01</v>
      </c>
      <c r="J84" s="44"/>
      <c r="K84" s="45">
        <f t="shared" si="24"/>
        <v>174.01</v>
      </c>
    </row>
    <row r="85" spans="1:11" ht="18.75">
      <c r="A85" s="49">
        <v>6</v>
      </c>
      <c r="B85" s="21" t="s">
        <v>313</v>
      </c>
      <c r="C85" s="22">
        <v>1577.63</v>
      </c>
      <c r="D85" s="22"/>
      <c r="E85" s="23">
        <f t="shared" si="22"/>
        <v>1577.63</v>
      </c>
      <c r="F85" s="24">
        <v>0.03</v>
      </c>
      <c r="G85" s="24">
        <v>0</v>
      </c>
      <c r="H85" s="39">
        <f t="shared" si="23"/>
        <v>0.03</v>
      </c>
      <c r="I85" s="44">
        <v>10000.030000000001</v>
      </c>
      <c r="J85" s="44"/>
      <c r="K85" s="45">
        <f t="shared" si="24"/>
        <v>10000.030000000001</v>
      </c>
    </row>
    <row r="86" spans="1:11" ht="18.75">
      <c r="A86" s="49">
        <v>7</v>
      </c>
      <c r="B86" s="21" t="s">
        <v>314</v>
      </c>
      <c r="C86" s="22">
        <v>15</v>
      </c>
      <c r="D86" s="22"/>
      <c r="E86" s="23">
        <f t="shared" si="22"/>
        <v>15</v>
      </c>
      <c r="F86" s="24">
        <v>15</v>
      </c>
      <c r="G86" s="24">
        <v>0</v>
      </c>
      <c r="H86" s="39">
        <f t="shared" si="23"/>
        <v>15</v>
      </c>
      <c r="I86" s="44">
        <v>15</v>
      </c>
      <c r="J86" s="44"/>
      <c r="K86" s="45">
        <f t="shared" si="24"/>
        <v>15</v>
      </c>
    </row>
    <row r="87" spans="1:11" ht="18.75">
      <c r="A87" s="49">
        <v>8</v>
      </c>
      <c r="B87" s="21" t="s">
        <v>315</v>
      </c>
      <c r="C87" s="22">
        <v>10</v>
      </c>
      <c r="D87" s="22"/>
      <c r="E87" s="23">
        <f t="shared" si="22"/>
        <v>10</v>
      </c>
      <c r="F87" s="24">
        <v>10</v>
      </c>
      <c r="G87" s="24">
        <v>0</v>
      </c>
      <c r="H87" s="39">
        <f t="shared" si="23"/>
        <v>10</v>
      </c>
      <c r="I87" s="44">
        <v>3015</v>
      </c>
      <c r="J87" s="44"/>
      <c r="K87" s="45">
        <f t="shared" si="24"/>
        <v>3015</v>
      </c>
    </row>
    <row r="88" spans="1:11" ht="18.75">
      <c r="A88" s="49">
        <v>9</v>
      </c>
      <c r="B88" s="21" t="s">
        <v>316</v>
      </c>
      <c r="C88" s="22">
        <v>1771.35</v>
      </c>
      <c r="D88" s="22"/>
      <c r="E88" s="23">
        <f t="shared" si="22"/>
        <v>1771.35</v>
      </c>
      <c r="F88" s="24">
        <v>1812.69</v>
      </c>
      <c r="G88" s="24">
        <v>0</v>
      </c>
      <c r="H88" s="39">
        <f t="shared" si="23"/>
        <v>1812.69</v>
      </c>
      <c r="I88" s="44">
        <v>1946.6</v>
      </c>
      <c r="J88" s="44"/>
      <c r="K88" s="45">
        <f t="shared" si="24"/>
        <v>1946.6</v>
      </c>
    </row>
    <row r="89" spans="1:11" ht="18.75">
      <c r="A89" s="49">
        <v>10</v>
      </c>
      <c r="B89" s="21" t="s">
        <v>2079</v>
      </c>
      <c r="C89" s="22">
        <v>35</v>
      </c>
      <c r="D89" s="22"/>
      <c r="E89" s="23">
        <f t="shared" si="22"/>
        <v>35</v>
      </c>
      <c r="F89" s="24">
        <v>35</v>
      </c>
      <c r="G89" s="24">
        <v>0</v>
      </c>
      <c r="H89" s="39">
        <f t="shared" si="23"/>
        <v>35</v>
      </c>
      <c r="I89" s="44">
        <v>40</v>
      </c>
      <c r="J89" s="44"/>
      <c r="K89" s="45">
        <f t="shared" si="24"/>
        <v>40</v>
      </c>
    </row>
    <row r="90" spans="1:11" s="1" customFormat="1" ht="18.75">
      <c r="A90" s="49">
        <v>11</v>
      </c>
      <c r="B90" s="21" t="s">
        <v>317</v>
      </c>
      <c r="C90" s="22">
        <v>1577.68</v>
      </c>
      <c r="D90" s="22"/>
      <c r="E90" s="23">
        <f t="shared" si="22"/>
        <v>1577.68</v>
      </c>
      <c r="F90" s="24">
        <v>0.03</v>
      </c>
      <c r="G90" s="24">
        <v>0</v>
      </c>
      <c r="H90" s="39">
        <f t="shared" si="23"/>
        <v>0.03</v>
      </c>
      <c r="I90" s="48">
        <v>0.03</v>
      </c>
      <c r="J90" s="48"/>
      <c r="K90" s="45">
        <f t="shared" si="24"/>
        <v>0.03</v>
      </c>
    </row>
    <row r="91" spans="1:11" ht="18.75">
      <c r="A91" s="49">
        <v>12</v>
      </c>
      <c r="B91" s="21" t="s">
        <v>318</v>
      </c>
      <c r="C91" s="22">
        <v>0.02</v>
      </c>
      <c r="D91" s="22"/>
      <c r="E91" s="23">
        <f t="shared" si="22"/>
        <v>0.02</v>
      </c>
      <c r="F91" s="24">
        <v>4304.22</v>
      </c>
      <c r="G91" s="24">
        <v>6456.3</v>
      </c>
      <c r="H91" s="39">
        <f t="shared" si="23"/>
        <v>10760.52</v>
      </c>
      <c r="I91" s="44">
        <v>500</v>
      </c>
      <c r="J91" s="44"/>
      <c r="K91" s="45">
        <f t="shared" si="24"/>
        <v>500</v>
      </c>
    </row>
    <row r="92" spans="1:11" ht="18.75">
      <c r="A92" s="49">
        <v>13</v>
      </c>
      <c r="B92" s="21" t="s">
        <v>319</v>
      </c>
      <c r="C92" s="22">
        <v>3599.99</v>
      </c>
      <c r="D92" s="22">
        <v>5400.05</v>
      </c>
      <c r="E92" s="23">
        <f t="shared" si="22"/>
        <v>9000.0400000000009</v>
      </c>
      <c r="F92" s="24">
        <v>5333.33</v>
      </c>
      <c r="G92" s="24">
        <v>8000</v>
      </c>
      <c r="H92" s="39">
        <f t="shared" si="23"/>
        <v>13333.33</v>
      </c>
      <c r="I92" s="44">
        <v>4170.0200000000004</v>
      </c>
      <c r="J92" s="44">
        <v>6255</v>
      </c>
      <c r="K92" s="45">
        <f t="shared" si="24"/>
        <v>10425.02</v>
      </c>
    </row>
    <row r="93" spans="1:11" ht="18.75">
      <c r="A93" s="49">
        <v>14</v>
      </c>
      <c r="B93" s="21" t="s">
        <v>2078</v>
      </c>
      <c r="C93" s="22">
        <v>3666.67</v>
      </c>
      <c r="D93" s="22">
        <v>5500.03</v>
      </c>
      <c r="E93" s="23">
        <f t="shared" si="22"/>
        <v>9166.7000000000007</v>
      </c>
      <c r="F93" s="24"/>
      <c r="G93" s="24"/>
      <c r="H93" s="39"/>
      <c r="I93" s="44">
        <v>500</v>
      </c>
      <c r="J93" s="44"/>
      <c r="K93" s="45">
        <f t="shared" si="24"/>
        <v>500</v>
      </c>
    </row>
    <row r="94" spans="1:11" ht="18.75">
      <c r="A94" s="49">
        <v>15</v>
      </c>
      <c r="B94" s="21" t="s">
        <v>320</v>
      </c>
      <c r="C94" s="22"/>
      <c r="D94" s="22"/>
      <c r="E94" s="23"/>
      <c r="F94" s="24"/>
      <c r="G94" s="24"/>
      <c r="H94" s="39"/>
      <c r="I94" s="44">
        <v>10475.280000000001</v>
      </c>
      <c r="J94" s="44">
        <v>15706.21</v>
      </c>
      <c r="K94" s="45">
        <f t="shared" si="24"/>
        <v>26181.489999999998</v>
      </c>
    </row>
    <row r="95" spans="1:11" ht="18.75">
      <c r="A95" s="49">
        <v>16</v>
      </c>
      <c r="B95" s="21" t="s">
        <v>321</v>
      </c>
      <c r="C95" s="22">
        <v>26700</v>
      </c>
      <c r="D95" s="22">
        <v>0.11</v>
      </c>
      <c r="E95" s="23">
        <f t="shared" si="22"/>
        <v>26700.11</v>
      </c>
      <c r="F95" s="24"/>
      <c r="G95" s="24"/>
      <c r="H95" s="39"/>
      <c r="I95" s="44">
        <v>10000</v>
      </c>
      <c r="J95" s="44"/>
      <c r="K95" s="45">
        <f t="shared" si="24"/>
        <v>10000</v>
      </c>
    </row>
    <row r="96" spans="1:11" s="1" customFormat="1" ht="18.75">
      <c r="B96" s="19" t="s">
        <v>19</v>
      </c>
      <c r="C96" s="23">
        <f t="shared" ref="C96:K96" si="25">SUM(C80:C95)</f>
        <v>40626.67</v>
      </c>
      <c r="D96" s="23">
        <f t="shared" si="25"/>
        <v>10900.19</v>
      </c>
      <c r="E96" s="23">
        <f t="shared" si="25"/>
        <v>51526.86</v>
      </c>
      <c r="F96" s="23">
        <f t="shared" si="25"/>
        <v>12678.34</v>
      </c>
      <c r="G96" s="23">
        <f t="shared" si="25"/>
        <v>14456.3</v>
      </c>
      <c r="H96" s="40">
        <f t="shared" si="25"/>
        <v>27134.639999999999</v>
      </c>
      <c r="I96" s="45">
        <f t="shared" si="25"/>
        <v>41963.48</v>
      </c>
      <c r="J96" s="45">
        <f t="shared" si="25"/>
        <v>21961.21</v>
      </c>
      <c r="K96" s="45">
        <f t="shared" si="25"/>
        <v>63924.69</v>
      </c>
    </row>
    <row r="97" spans="1:11" ht="18.75">
      <c r="A97" s="1">
        <v>2</v>
      </c>
      <c r="B97" s="19" t="s">
        <v>322</v>
      </c>
      <c r="C97" s="26"/>
      <c r="D97" s="26"/>
      <c r="E97" s="26"/>
      <c r="F97" s="24"/>
      <c r="G97" s="24"/>
      <c r="H97" s="39"/>
      <c r="I97" s="44"/>
      <c r="J97" s="44"/>
      <c r="K97" s="45"/>
    </row>
    <row r="98" spans="1:11" ht="18.75">
      <c r="A98" s="49">
        <v>1</v>
      </c>
      <c r="B98" s="21" t="s">
        <v>323</v>
      </c>
      <c r="C98" s="26">
        <v>0</v>
      </c>
      <c r="D98" s="26">
        <v>370.32</v>
      </c>
      <c r="E98" s="27">
        <f>SUM(D98)</f>
        <v>370.32</v>
      </c>
      <c r="F98" s="24">
        <v>0</v>
      </c>
      <c r="G98" s="24">
        <v>0.1</v>
      </c>
      <c r="H98" s="39">
        <f t="shared" si="23"/>
        <v>0.1</v>
      </c>
      <c r="I98" s="44">
        <v>0</v>
      </c>
      <c r="J98" s="44">
        <v>0.1</v>
      </c>
      <c r="K98" s="45">
        <f>SUM(I98:J98)</f>
        <v>0.1</v>
      </c>
    </row>
    <row r="99" spans="1:11" s="1" customFormat="1" ht="18.75">
      <c r="A99" s="49">
        <v>2</v>
      </c>
      <c r="B99" s="21" t="s">
        <v>324</v>
      </c>
      <c r="C99" s="26">
        <v>0</v>
      </c>
      <c r="D99" s="26">
        <v>660.1</v>
      </c>
      <c r="E99" s="27">
        <f>SUM(D99)</f>
        <v>660.1</v>
      </c>
      <c r="F99" s="24">
        <v>0</v>
      </c>
      <c r="G99" s="24">
        <v>102</v>
      </c>
      <c r="H99" s="39">
        <f t="shared" si="23"/>
        <v>102</v>
      </c>
      <c r="I99" s="48">
        <v>0</v>
      </c>
      <c r="J99" s="48">
        <v>471.1</v>
      </c>
      <c r="K99" s="45">
        <f>SUM(I99:J99)</f>
        <v>471.1</v>
      </c>
    </row>
    <row r="100" spans="1:11" s="1" customFormat="1" ht="18.75">
      <c r="A100" s="49">
        <v>3</v>
      </c>
      <c r="B100" s="21" t="s">
        <v>325</v>
      </c>
      <c r="C100" s="26">
        <v>0</v>
      </c>
      <c r="D100" s="26">
        <v>41.52</v>
      </c>
      <c r="E100" s="27">
        <f>SUM(D100)</f>
        <v>41.52</v>
      </c>
      <c r="F100" s="24">
        <v>0</v>
      </c>
      <c r="G100" s="24">
        <v>43.52</v>
      </c>
      <c r="H100" s="39">
        <f t="shared" si="23"/>
        <v>43.52</v>
      </c>
      <c r="I100" s="48"/>
      <c r="J100" s="48">
        <v>48.03</v>
      </c>
      <c r="K100" s="45">
        <f>SUM(I100:J100)</f>
        <v>48.03</v>
      </c>
    </row>
    <row r="101" spans="1:11" s="1" customFormat="1" ht="18.75">
      <c r="B101" s="19" t="s">
        <v>20</v>
      </c>
      <c r="C101" s="23">
        <f t="shared" ref="C101:K101" si="26">SUM(C98:C100)</f>
        <v>0</v>
      </c>
      <c r="D101" s="23">
        <f t="shared" si="26"/>
        <v>1071.94</v>
      </c>
      <c r="E101" s="23">
        <f t="shared" si="26"/>
        <v>1071.94</v>
      </c>
      <c r="F101" s="23">
        <f t="shared" si="26"/>
        <v>0</v>
      </c>
      <c r="G101" s="23">
        <f t="shared" si="26"/>
        <v>145.62</v>
      </c>
      <c r="H101" s="40">
        <f t="shared" si="26"/>
        <v>145.62</v>
      </c>
      <c r="I101" s="45">
        <f t="shared" si="26"/>
        <v>0</v>
      </c>
      <c r="J101" s="45">
        <f t="shared" si="26"/>
        <v>519.23</v>
      </c>
      <c r="K101" s="45">
        <f t="shared" si="26"/>
        <v>519.23</v>
      </c>
    </row>
    <row r="102" spans="1:11" ht="18.75">
      <c r="A102" s="1">
        <v>3</v>
      </c>
      <c r="B102" s="19" t="s">
        <v>326</v>
      </c>
      <c r="C102" s="26"/>
      <c r="D102" s="26"/>
      <c r="E102" s="27"/>
      <c r="F102" s="24"/>
      <c r="G102" s="24"/>
      <c r="H102" s="39"/>
      <c r="I102" s="44"/>
      <c r="J102" s="44"/>
      <c r="K102" s="45"/>
    </row>
    <row r="103" spans="1:11" ht="18.75">
      <c r="A103" s="49">
        <v>1</v>
      </c>
      <c r="B103" s="21" t="s">
        <v>327</v>
      </c>
      <c r="C103" s="22">
        <v>8000</v>
      </c>
      <c r="D103" s="22"/>
      <c r="E103" s="23">
        <f>SUM(C103:D103)</f>
        <v>8000</v>
      </c>
      <c r="F103" s="24">
        <v>40000.06</v>
      </c>
      <c r="G103" s="24">
        <v>0</v>
      </c>
      <c r="H103" s="39">
        <f t="shared" si="23"/>
        <v>40000.06</v>
      </c>
      <c r="I103" s="44">
        <v>0.06</v>
      </c>
      <c r="J103" s="44"/>
      <c r="K103" s="45">
        <f>SUM(I103:J103)</f>
        <v>0.06</v>
      </c>
    </row>
    <row r="104" spans="1:11" ht="18.75">
      <c r="A104" s="49">
        <v>2</v>
      </c>
      <c r="B104" s="34" t="s">
        <v>328</v>
      </c>
      <c r="C104" s="26"/>
      <c r="D104" s="26"/>
      <c r="E104" s="23">
        <f>SUM(C104:D104)</f>
        <v>0</v>
      </c>
      <c r="F104" s="24">
        <v>0.01</v>
      </c>
      <c r="G104" s="24">
        <v>0</v>
      </c>
      <c r="H104" s="39">
        <f t="shared" si="23"/>
        <v>0.01</v>
      </c>
      <c r="I104" s="44"/>
      <c r="J104" s="44"/>
      <c r="K104" s="45">
        <f>SUM(I104:J104)</f>
        <v>0</v>
      </c>
    </row>
    <row r="105" spans="1:11" ht="18.75">
      <c r="A105" s="49">
        <v>3</v>
      </c>
      <c r="B105" s="21" t="s">
        <v>329</v>
      </c>
      <c r="C105" s="26"/>
      <c r="D105" s="26"/>
      <c r="E105" s="23">
        <f>SUM(C105:D105)</f>
        <v>0</v>
      </c>
      <c r="F105" s="24">
        <v>18625.07</v>
      </c>
      <c r="G105" s="24">
        <v>0</v>
      </c>
      <c r="H105" s="39">
        <f t="shared" si="23"/>
        <v>18625.07</v>
      </c>
      <c r="I105" s="44">
        <v>37750</v>
      </c>
      <c r="J105" s="44"/>
      <c r="K105" s="45">
        <f>SUM(I105:J105)</f>
        <v>37750</v>
      </c>
    </row>
    <row r="106" spans="1:11" ht="18.75">
      <c r="B106" s="19" t="s">
        <v>21</v>
      </c>
      <c r="C106" s="23">
        <f t="shared" ref="C106:K106" si="27">SUM(C103:C105)</f>
        <v>8000</v>
      </c>
      <c r="D106" s="23">
        <f t="shared" si="27"/>
        <v>0</v>
      </c>
      <c r="E106" s="23">
        <f t="shared" si="27"/>
        <v>8000</v>
      </c>
      <c r="F106" s="23">
        <f t="shared" si="27"/>
        <v>58625.14</v>
      </c>
      <c r="G106" s="23">
        <f t="shared" si="27"/>
        <v>0</v>
      </c>
      <c r="H106" s="40">
        <f t="shared" si="27"/>
        <v>58625.14</v>
      </c>
      <c r="I106" s="45">
        <f t="shared" si="27"/>
        <v>37750.06</v>
      </c>
      <c r="J106" s="45">
        <f t="shared" si="27"/>
        <v>0</v>
      </c>
      <c r="K106" s="45">
        <f t="shared" si="27"/>
        <v>37750.06</v>
      </c>
    </row>
    <row r="107" spans="1:11" ht="18.75">
      <c r="A107" s="1">
        <v>4</v>
      </c>
      <c r="B107" s="19" t="s">
        <v>335</v>
      </c>
      <c r="C107" s="26"/>
      <c r="D107" s="26"/>
      <c r="E107" s="26"/>
      <c r="F107" s="24"/>
      <c r="G107" s="24"/>
      <c r="H107" s="39"/>
      <c r="I107" s="44"/>
      <c r="J107" s="44"/>
      <c r="K107" s="45"/>
    </row>
    <row r="108" spans="1:11" ht="18.75">
      <c r="A108" s="49">
        <v>1</v>
      </c>
      <c r="B108" s="21" t="s">
        <v>336</v>
      </c>
      <c r="C108" s="22">
        <v>657.25</v>
      </c>
      <c r="D108" s="22"/>
      <c r="E108" s="23">
        <f t="shared" ref="E108:E146" si="28">SUM(C108:D108)</f>
        <v>657.25</v>
      </c>
      <c r="F108" s="24">
        <v>544.1</v>
      </c>
      <c r="G108" s="24">
        <v>0</v>
      </c>
      <c r="H108" s="39">
        <f>F108+G108</f>
        <v>544.1</v>
      </c>
      <c r="I108" s="44">
        <v>201.03</v>
      </c>
      <c r="J108" s="44"/>
      <c r="K108" s="45">
        <f>SUM(I108:J108)</f>
        <v>201.03</v>
      </c>
    </row>
    <row r="109" spans="1:11" ht="18.75">
      <c r="A109" s="49">
        <v>2</v>
      </c>
      <c r="B109" s="21" t="s">
        <v>2080</v>
      </c>
      <c r="C109" s="22"/>
      <c r="D109" s="22"/>
      <c r="E109" s="23"/>
      <c r="F109" s="24"/>
      <c r="G109" s="24"/>
      <c r="H109" s="39"/>
      <c r="I109" s="44">
        <v>1000</v>
      </c>
      <c r="J109" s="44"/>
      <c r="K109" s="45">
        <f t="shared" ref="K109:K172" si="29">SUM(I109:J109)</f>
        <v>1000</v>
      </c>
    </row>
    <row r="110" spans="1:11" ht="18.75">
      <c r="A110" s="49">
        <v>3</v>
      </c>
      <c r="B110" s="21" t="s">
        <v>2081</v>
      </c>
      <c r="C110" s="22">
        <v>200</v>
      </c>
      <c r="D110" s="22"/>
      <c r="E110" s="23">
        <f t="shared" si="28"/>
        <v>200</v>
      </c>
      <c r="F110" s="24">
        <v>3325</v>
      </c>
      <c r="G110" s="24">
        <v>0</v>
      </c>
      <c r="H110" s="39">
        <f t="shared" ref="H110:H147" si="30">F110+G110</f>
        <v>3325</v>
      </c>
      <c r="I110" s="44">
        <v>6000</v>
      </c>
      <c r="J110" s="44"/>
      <c r="K110" s="45">
        <f t="shared" si="29"/>
        <v>6000</v>
      </c>
    </row>
    <row r="111" spans="1:11" ht="18.75">
      <c r="A111" s="49">
        <v>4</v>
      </c>
      <c r="B111" s="21" t="s">
        <v>330</v>
      </c>
      <c r="C111" s="22"/>
      <c r="D111" s="22"/>
      <c r="E111" s="23"/>
      <c r="F111" s="24"/>
      <c r="G111" s="24"/>
      <c r="H111" s="39"/>
      <c r="I111" s="44">
        <v>1000</v>
      </c>
      <c r="J111" s="44"/>
      <c r="K111" s="45">
        <f t="shared" si="29"/>
        <v>1000</v>
      </c>
    </row>
    <row r="112" spans="1:11" ht="18.75">
      <c r="A112" s="49">
        <v>5</v>
      </c>
      <c r="B112" s="21" t="s">
        <v>337</v>
      </c>
      <c r="C112" s="22">
        <v>350</v>
      </c>
      <c r="D112" s="22"/>
      <c r="E112" s="23">
        <f t="shared" si="28"/>
        <v>350</v>
      </c>
      <c r="F112" s="24">
        <v>100</v>
      </c>
      <c r="G112" s="24">
        <v>0</v>
      </c>
      <c r="H112" s="39">
        <f t="shared" si="30"/>
        <v>100</v>
      </c>
      <c r="I112" s="44">
        <v>100</v>
      </c>
      <c r="J112" s="44"/>
      <c r="K112" s="45">
        <f t="shared" si="29"/>
        <v>100</v>
      </c>
    </row>
    <row r="113" spans="1:11" ht="18.75">
      <c r="A113" s="49">
        <v>6</v>
      </c>
      <c r="B113" s="21" t="s">
        <v>338</v>
      </c>
      <c r="C113" s="22">
        <v>100.72</v>
      </c>
      <c r="D113" s="22">
        <v>151.08000000000001</v>
      </c>
      <c r="E113" s="23">
        <f t="shared" si="28"/>
        <v>251.8</v>
      </c>
      <c r="F113" s="24">
        <v>100.72</v>
      </c>
      <c r="G113" s="24">
        <v>151.08000000000001</v>
      </c>
      <c r="H113" s="39">
        <f t="shared" si="30"/>
        <v>251.8</v>
      </c>
      <c r="I113" s="44">
        <v>120</v>
      </c>
      <c r="J113" s="44">
        <v>180</v>
      </c>
      <c r="K113" s="45">
        <f t="shared" si="29"/>
        <v>300</v>
      </c>
    </row>
    <row r="114" spans="1:11" ht="18.75">
      <c r="A114" s="49">
        <v>7</v>
      </c>
      <c r="B114" s="21" t="s">
        <v>331</v>
      </c>
      <c r="C114" s="22"/>
      <c r="D114" s="22"/>
      <c r="E114" s="23"/>
      <c r="F114" s="24"/>
      <c r="G114" s="24"/>
      <c r="H114" s="39"/>
      <c r="I114" s="44">
        <v>10000</v>
      </c>
      <c r="J114" s="44"/>
      <c r="K114" s="45">
        <f t="shared" si="29"/>
        <v>10000</v>
      </c>
    </row>
    <row r="115" spans="1:11" ht="18.75">
      <c r="A115" s="49">
        <v>8</v>
      </c>
      <c r="B115" s="21" t="s">
        <v>339</v>
      </c>
      <c r="C115" s="22">
        <v>490</v>
      </c>
      <c r="D115" s="22"/>
      <c r="E115" s="23">
        <f t="shared" si="28"/>
        <v>490</v>
      </c>
      <c r="F115" s="24">
        <v>300</v>
      </c>
      <c r="G115" s="24">
        <v>0</v>
      </c>
      <c r="H115" s="39">
        <f t="shared" si="30"/>
        <v>300</v>
      </c>
      <c r="I115" s="44">
        <v>300</v>
      </c>
      <c r="J115" s="44"/>
      <c r="K115" s="45">
        <f t="shared" si="29"/>
        <v>300</v>
      </c>
    </row>
    <row r="116" spans="1:11" ht="18.75">
      <c r="A116" s="49">
        <v>9</v>
      </c>
      <c r="B116" s="21" t="s">
        <v>2082</v>
      </c>
      <c r="C116" s="22">
        <v>266.5</v>
      </c>
      <c r="D116" s="22"/>
      <c r="E116" s="23">
        <f t="shared" si="28"/>
        <v>266.5</v>
      </c>
      <c r="F116" s="24">
        <v>165.5</v>
      </c>
      <c r="G116" s="24">
        <v>0</v>
      </c>
      <c r="H116" s="39">
        <f t="shared" si="30"/>
        <v>165.5</v>
      </c>
      <c r="I116" s="44">
        <v>115.5</v>
      </c>
      <c r="J116" s="44"/>
      <c r="K116" s="45">
        <f t="shared" si="29"/>
        <v>115.5</v>
      </c>
    </row>
    <row r="117" spans="1:11" ht="18.75">
      <c r="A117" s="49">
        <v>10</v>
      </c>
      <c r="B117" s="21" t="s">
        <v>340</v>
      </c>
      <c r="C117" s="22">
        <v>1183.04</v>
      </c>
      <c r="D117" s="22"/>
      <c r="E117" s="23">
        <f t="shared" si="28"/>
        <v>1183.04</v>
      </c>
      <c r="F117" s="24">
        <v>1424</v>
      </c>
      <c r="G117" s="24">
        <v>0</v>
      </c>
      <c r="H117" s="39">
        <f t="shared" si="30"/>
        <v>1424</v>
      </c>
      <c r="I117" s="44">
        <v>1264.03</v>
      </c>
      <c r="J117" s="44"/>
      <c r="K117" s="45">
        <f t="shared" si="29"/>
        <v>1264.03</v>
      </c>
    </row>
    <row r="118" spans="1:11" ht="18.75">
      <c r="A118" s="49">
        <v>11</v>
      </c>
      <c r="B118" s="21" t="s">
        <v>2083</v>
      </c>
      <c r="C118" s="22">
        <v>704</v>
      </c>
      <c r="D118" s="22"/>
      <c r="E118" s="23">
        <f t="shared" si="28"/>
        <v>704</v>
      </c>
      <c r="F118" s="24">
        <v>0</v>
      </c>
      <c r="G118" s="24">
        <v>0.01</v>
      </c>
      <c r="H118" s="39">
        <f t="shared" si="30"/>
        <v>0.01</v>
      </c>
      <c r="I118" s="44">
        <v>0</v>
      </c>
      <c r="J118" s="44">
        <v>0.01</v>
      </c>
      <c r="K118" s="45">
        <f t="shared" si="29"/>
        <v>0.01</v>
      </c>
    </row>
    <row r="119" spans="1:11" ht="18.75">
      <c r="A119" s="49">
        <v>12</v>
      </c>
      <c r="B119" s="21" t="s">
        <v>341</v>
      </c>
      <c r="C119" s="22">
        <v>676</v>
      </c>
      <c r="D119" s="22"/>
      <c r="E119" s="23">
        <f t="shared" si="28"/>
        <v>676</v>
      </c>
      <c r="F119" s="24">
        <v>734.43</v>
      </c>
      <c r="G119" s="24">
        <v>0</v>
      </c>
      <c r="H119" s="39">
        <f t="shared" si="30"/>
        <v>734.43</v>
      </c>
      <c r="I119" s="44">
        <v>1009.01</v>
      </c>
      <c r="J119" s="44"/>
      <c r="K119" s="45">
        <f t="shared" si="29"/>
        <v>1009.01</v>
      </c>
    </row>
    <row r="120" spans="1:11" s="1" customFormat="1" ht="18.75">
      <c r="A120" s="49">
        <v>13</v>
      </c>
      <c r="B120" s="21" t="s">
        <v>342</v>
      </c>
      <c r="C120" s="22">
        <v>9630.99</v>
      </c>
      <c r="D120" s="22"/>
      <c r="E120" s="23">
        <f t="shared" si="28"/>
        <v>9630.99</v>
      </c>
      <c r="F120" s="24">
        <v>500</v>
      </c>
      <c r="G120" s="24">
        <v>0</v>
      </c>
      <c r="H120" s="39">
        <f t="shared" si="30"/>
        <v>500</v>
      </c>
      <c r="I120" s="48">
        <v>1062.56</v>
      </c>
      <c r="J120" s="48"/>
      <c r="K120" s="45">
        <f t="shared" si="29"/>
        <v>1062.56</v>
      </c>
    </row>
    <row r="121" spans="1:11" ht="18.75">
      <c r="A121" s="49">
        <v>14</v>
      </c>
      <c r="B121" s="21" t="s">
        <v>343</v>
      </c>
      <c r="C121" s="22">
        <v>1666.67</v>
      </c>
      <c r="D121" s="22">
        <v>2500</v>
      </c>
      <c r="E121" s="23">
        <f t="shared" si="28"/>
        <v>4166.67</v>
      </c>
      <c r="F121" s="24">
        <v>0.03</v>
      </c>
      <c r="G121" s="24">
        <v>0</v>
      </c>
      <c r="H121" s="39">
        <f t="shared" si="30"/>
        <v>0.03</v>
      </c>
      <c r="I121" s="44">
        <v>30000.03</v>
      </c>
      <c r="J121" s="44"/>
      <c r="K121" s="45">
        <f t="shared" si="29"/>
        <v>30000.03</v>
      </c>
    </row>
    <row r="122" spans="1:11" ht="18.75">
      <c r="A122" s="49">
        <v>15</v>
      </c>
      <c r="B122" s="21" t="s">
        <v>332</v>
      </c>
      <c r="C122" s="22"/>
      <c r="D122" s="22"/>
      <c r="E122" s="23"/>
      <c r="F122" s="24"/>
      <c r="G122" s="24"/>
      <c r="H122" s="39"/>
      <c r="I122" s="44">
        <v>500</v>
      </c>
      <c r="J122" s="44"/>
      <c r="K122" s="45">
        <f t="shared" si="29"/>
        <v>500</v>
      </c>
    </row>
    <row r="123" spans="1:11" ht="18.75">
      <c r="A123" s="49">
        <v>16</v>
      </c>
      <c r="B123" s="21" t="s">
        <v>333</v>
      </c>
      <c r="C123" s="22"/>
      <c r="D123" s="22"/>
      <c r="E123" s="23"/>
      <c r="F123" s="24"/>
      <c r="G123" s="24"/>
      <c r="H123" s="39"/>
      <c r="I123" s="44">
        <v>2500</v>
      </c>
      <c r="J123" s="44"/>
      <c r="K123" s="45">
        <f t="shared" si="29"/>
        <v>2500</v>
      </c>
    </row>
    <row r="124" spans="1:11" ht="18.75">
      <c r="A124" s="49">
        <v>17</v>
      </c>
      <c r="B124" s="21" t="s">
        <v>344</v>
      </c>
      <c r="C124" s="22">
        <v>7400</v>
      </c>
      <c r="D124" s="22">
        <v>11100</v>
      </c>
      <c r="E124" s="23">
        <f t="shared" si="28"/>
        <v>18500</v>
      </c>
      <c r="F124" s="24">
        <v>1666.67</v>
      </c>
      <c r="G124" s="24">
        <v>2500</v>
      </c>
      <c r="H124" s="39">
        <f t="shared" si="30"/>
        <v>4166.67</v>
      </c>
      <c r="I124" s="44">
        <v>2838.65</v>
      </c>
      <c r="J124" s="44">
        <v>4258</v>
      </c>
      <c r="K124" s="45">
        <f t="shared" si="29"/>
        <v>7096.65</v>
      </c>
    </row>
    <row r="125" spans="1:11" ht="18.75">
      <c r="A125" s="49">
        <v>18</v>
      </c>
      <c r="B125" s="21" t="s">
        <v>345</v>
      </c>
      <c r="C125" s="22">
        <v>104148.06</v>
      </c>
      <c r="D125" s="22"/>
      <c r="E125" s="23">
        <f t="shared" si="28"/>
        <v>104148.06</v>
      </c>
      <c r="F125" s="24">
        <v>2666.81</v>
      </c>
      <c r="G125" s="24">
        <v>4000</v>
      </c>
      <c r="H125" s="39">
        <f t="shared" si="30"/>
        <v>6666.8099999999995</v>
      </c>
      <c r="I125" s="44">
        <v>3600</v>
      </c>
      <c r="J125" s="44">
        <v>5400</v>
      </c>
      <c r="K125" s="45">
        <f t="shared" si="29"/>
        <v>9000</v>
      </c>
    </row>
    <row r="126" spans="1:11" ht="18.75">
      <c r="A126" s="49">
        <v>19</v>
      </c>
      <c r="B126" s="21" t="s">
        <v>346</v>
      </c>
      <c r="C126" s="22">
        <v>81.83</v>
      </c>
      <c r="D126" s="22"/>
      <c r="E126" s="23">
        <f t="shared" si="28"/>
        <v>81.83</v>
      </c>
      <c r="F126" s="24">
        <v>150000</v>
      </c>
      <c r="G126" s="24">
        <v>0</v>
      </c>
      <c r="H126" s="39">
        <f t="shared" si="30"/>
        <v>150000</v>
      </c>
      <c r="I126" s="44">
        <v>220000</v>
      </c>
      <c r="J126" s="44"/>
      <c r="K126" s="45">
        <f t="shared" si="29"/>
        <v>220000</v>
      </c>
    </row>
    <row r="127" spans="1:11" s="1" customFormat="1" ht="18.75">
      <c r="A127" s="49">
        <v>20</v>
      </c>
      <c r="B127" s="21" t="s">
        <v>347</v>
      </c>
      <c r="C127" s="22">
        <v>8656.1200000000008</v>
      </c>
      <c r="D127" s="22"/>
      <c r="E127" s="23">
        <f t="shared" si="28"/>
        <v>8656.1200000000008</v>
      </c>
      <c r="F127" s="24">
        <v>51.23</v>
      </c>
      <c r="G127" s="24">
        <v>0</v>
      </c>
      <c r="H127" s="39">
        <f t="shared" si="30"/>
        <v>51.23</v>
      </c>
      <c r="I127" s="48">
        <v>30</v>
      </c>
      <c r="J127" s="48"/>
      <c r="K127" s="45">
        <f t="shared" si="29"/>
        <v>30</v>
      </c>
    </row>
    <row r="128" spans="1:11" ht="18.75">
      <c r="A128" s="49">
        <v>21</v>
      </c>
      <c r="B128" s="21" t="s">
        <v>348</v>
      </c>
      <c r="C128" s="22">
        <v>665</v>
      </c>
      <c r="D128" s="22"/>
      <c r="E128" s="23">
        <f t="shared" si="28"/>
        <v>665</v>
      </c>
      <c r="F128" s="24">
        <v>10004.52</v>
      </c>
      <c r="G128" s="24">
        <v>0</v>
      </c>
      <c r="H128" s="39">
        <f t="shared" si="30"/>
        <v>10004.52</v>
      </c>
      <c r="I128" s="44">
        <v>9154.94</v>
      </c>
      <c r="J128" s="44"/>
      <c r="K128" s="45">
        <f t="shared" si="29"/>
        <v>9154.94</v>
      </c>
    </row>
    <row r="129" spans="1:11" ht="18.75">
      <c r="A129" s="49">
        <v>22</v>
      </c>
      <c r="B129" s="21" t="s">
        <v>349</v>
      </c>
      <c r="C129" s="22">
        <v>17600</v>
      </c>
      <c r="D129" s="22"/>
      <c r="E129" s="23">
        <f t="shared" si="28"/>
        <v>17600</v>
      </c>
      <c r="F129" s="24">
        <v>632.70000000000005</v>
      </c>
      <c r="G129" s="24">
        <v>0</v>
      </c>
      <c r="H129" s="39">
        <f t="shared" si="30"/>
        <v>632.70000000000005</v>
      </c>
      <c r="I129" s="44">
        <v>500</v>
      </c>
      <c r="J129" s="44"/>
      <c r="K129" s="45">
        <f t="shared" si="29"/>
        <v>500</v>
      </c>
    </row>
    <row r="130" spans="1:11" ht="18.75">
      <c r="A130" s="49">
        <v>23</v>
      </c>
      <c r="B130" s="21" t="s">
        <v>334</v>
      </c>
      <c r="C130" s="22"/>
      <c r="D130" s="22"/>
      <c r="E130" s="23"/>
      <c r="F130" s="24"/>
      <c r="G130" s="24"/>
      <c r="H130" s="39"/>
      <c r="I130" s="44">
        <v>2128.66</v>
      </c>
      <c r="J130" s="44"/>
      <c r="K130" s="45">
        <f t="shared" si="29"/>
        <v>2128.66</v>
      </c>
    </row>
    <row r="131" spans="1:11" ht="18.75">
      <c r="A131" s="49">
        <v>24</v>
      </c>
      <c r="B131" s="21" t="s">
        <v>350</v>
      </c>
      <c r="C131" s="22">
        <v>82.3</v>
      </c>
      <c r="D131" s="22"/>
      <c r="E131" s="23">
        <f t="shared" si="28"/>
        <v>82.3</v>
      </c>
      <c r="F131" s="24">
        <v>0.09</v>
      </c>
      <c r="G131" s="24">
        <v>0</v>
      </c>
      <c r="H131" s="39">
        <f t="shared" si="30"/>
        <v>0.09</v>
      </c>
      <c r="I131" s="44">
        <v>1000</v>
      </c>
      <c r="J131" s="44"/>
      <c r="K131" s="45">
        <f t="shared" si="29"/>
        <v>1000</v>
      </c>
    </row>
    <row r="132" spans="1:11" ht="18.75">
      <c r="A132" s="49">
        <v>25</v>
      </c>
      <c r="B132" s="21" t="s">
        <v>351</v>
      </c>
      <c r="C132" s="22">
        <v>12780</v>
      </c>
      <c r="D132" s="22">
        <v>19170</v>
      </c>
      <c r="E132" s="23">
        <f t="shared" si="28"/>
        <v>31950</v>
      </c>
      <c r="F132" s="24">
        <v>92.56</v>
      </c>
      <c r="G132" s="24">
        <v>0</v>
      </c>
      <c r="H132" s="39">
        <f t="shared" si="30"/>
        <v>92.56</v>
      </c>
      <c r="I132" s="44">
        <v>103.08</v>
      </c>
      <c r="J132" s="44"/>
      <c r="K132" s="45">
        <f t="shared" si="29"/>
        <v>103.08</v>
      </c>
    </row>
    <row r="133" spans="1:11" s="1" customFormat="1" ht="18.75">
      <c r="A133" s="49">
        <v>26</v>
      </c>
      <c r="B133" s="21" t="s">
        <v>352</v>
      </c>
      <c r="C133" s="22">
        <v>1120.79</v>
      </c>
      <c r="D133" s="22">
        <v>1681.21</v>
      </c>
      <c r="E133" s="23">
        <f t="shared" si="28"/>
        <v>2802</v>
      </c>
      <c r="F133" s="24">
        <v>14550</v>
      </c>
      <c r="G133" s="24">
        <v>20450</v>
      </c>
      <c r="H133" s="39">
        <f t="shared" si="30"/>
        <v>35000</v>
      </c>
      <c r="I133" s="48">
        <v>14349.99</v>
      </c>
      <c r="J133" s="48">
        <v>20650.009999999998</v>
      </c>
      <c r="K133" s="45">
        <f t="shared" si="29"/>
        <v>35000</v>
      </c>
    </row>
    <row r="134" spans="1:11" ht="18.75">
      <c r="A134" s="49">
        <v>27</v>
      </c>
      <c r="B134" s="21" t="s">
        <v>353</v>
      </c>
      <c r="C134" s="22">
        <v>2579.1999999999998</v>
      </c>
      <c r="D134" s="22">
        <v>3418.8</v>
      </c>
      <c r="E134" s="23">
        <f t="shared" si="28"/>
        <v>5998</v>
      </c>
      <c r="F134" s="24">
        <v>1600</v>
      </c>
      <c r="G134" s="24">
        <v>2400</v>
      </c>
      <c r="H134" s="39">
        <f t="shared" si="30"/>
        <v>4000</v>
      </c>
      <c r="I134" s="44">
        <v>2000</v>
      </c>
      <c r="J134" s="44">
        <v>3000</v>
      </c>
      <c r="K134" s="45">
        <f t="shared" si="29"/>
        <v>5000</v>
      </c>
    </row>
    <row r="135" spans="1:11" ht="18.75">
      <c r="A135" s="49">
        <v>28</v>
      </c>
      <c r="B135" s="21" t="s">
        <v>354</v>
      </c>
      <c r="C135" s="22">
        <v>600</v>
      </c>
      <c r="D135" s="22"/>
      <c r="E135" s="23">
        <f t="shared" si="28"/>
        <v>600</v>
      </c>
      <c r="F135" s="24">
        <v>3188.45</v>
      </c>
      <c r="G135" s="24">
        <v>4211.55</v>
      </c>
      <c r="H135" s="39">
        <f t="shared" si="30"/>
        <v>7400</v>
      </c>
      <c r="I135" s="44">
        <v>2988.45</v>
      </c>
      <c r="J135" s="44">
        <v>4011.55</v>
      </c>
      <c r="K135" s="45">
        <f t="shared" si="29"/>
        <v>7000</v>
      </c>
    </row>
    <row r="136" spans="1:11" ht="18.75">
      <c r="A136" s="49">
        <v>29</v>
      </c>
      <c r="B136" s="21" t="s">
        <v>355</v>
      </c>
      <c r="C136" s="22">
        <v>2652.25</v>
      </c>
      <c r="D136" s="22">
        <v>3978.37</v>
      </c>
      <c r="E136" s="23">
        <f t="shared" si="28"/>
        <v>6630.62</v>
      </c>
      <c r="F136" s="24">
        <v>600</v>
      </c>
      <c r="G136" s="24">
        <v>80</v>
      </c>
      <c r="H136" s="39">
        <f t="shared" si="30"/>
        <v>680</v>
      </c>
      <c r="I136" s="44">
        <v>568.72</v>
      </c>
      <c r="J136" s="44">
        <v>853.09</v>
      </c>
      <c r="K136" s="45">
        <f t="shared" si="29"/>
        <v>1421.81</v>
      </c>
    </row>
    <row r="137" spans="1:11" ht="18.75">
      <c r="A137" s="49">
        <v>30</v>
      </c>
      <c r="B137" s="21" t="s">
        <v>356</v>
      </c>
      <c r="C137" s="22">
        <v>364.46</v>
      </c>
      <c r="D137" s="22">
        <v>546.71</v>
      </c>
      <c r="E137" s="23">
        <f t="shared" si="28"/>
        <v>911.17000000000007</v>
      </c>
      <c r="F137" s="24">
        <v>3740.04</v>
      </c>
      <c r="G137" s="24">
        <v>5610.06</v>
      </c>
      <c r="H137" s="39">
        <f t="shared" si="30"/>
        <v>9350.1</v>
      </c>
      <c r="I137" s="44">
        <v>3407.99</v>
      </c>
      <c r="J137" s="44">
        <v>5112.01</v>
      </c>
      <c r="K137" s="45">
        <f t="shared" si="29"/>
        <v>8520</v>
      </c>
    </row>
    <row r="138" spans="1:11" ht="18.75">
      <c r="A138" s="49">
        <v>31</v>
      </c>
      <c r="B138" s="21" t="s">
        <v>357</v>
      </c>
      <c r="C138" s="22">
        <v>23.58</v>
      </c>
      <c r="D138" s="22">
        <v>35.36</v>
      </c>
      <c r="E138" s="23">
        <f t="shared" si="28"/>
        <v>58.94</v>
      </c>
      <c r="F138" s="24">
        <v>1749.28</v>
      </c>
      <c r="G138" s="24">
        <v>2623.92</v>
      </c>
      <c r="H138" s="39">
        <f t="shared" si="30"/>
        <v>4373.2</v>
      </c>
      <c r="I138" s="44">
        <v>1697.8</v>
      </c>
      <c r="J138" s="44">
        <v>2546.6999999999998</v>
      </c>
      <c r="K138" s="45">
        <f t="shared" si="29"/>
        <v>4244.5</v>
      </c>
    </row>
    <row r="139" spans="1:11" ht="18.75">
      <c r="A139" s="49">
        <v>32</v>
      </c>
      <c r="B139" s="21" t="s">
        <v>358</v>
      </c>
      <c r="C139" s="22">
        <v>707.01</v>
      </c>
      <c r="D139" s="22">
        <v>1060.52</v>
      </c>
      <c r="E139" s="23">
        <f t="shared" si="28"/>
        <v>1767.53</v>
      </c>
      <c r="F139" s="24">
        <v>24</v>
      </c>
      <c r="G139" s="24">
        <v>36</v>
      </c>
      <c r="H139" s="39">
        <f t="shared" si="30"/>
        <v>60</v>
      </c>
      <c r="I139" s="44">
        <v>2</v>
      </c>
      <c r="J139" s="44">
        <v>3</v>
      </c>
      <c r="K139" s="45">
        <f t="shared" si="29"/>
        <v>5</v>
      </c>
    </row>
    <row r="140" spans="1:11" ht="18.75">
      <c r="A140" s="49">
        <v>33</v>
      </c>
      <c r="B140" s="21" t="s">
        <v>359</v>
      </c>
      <c r="C140" s="22">
        <v>7041.88</v>
      </c>
      <c r="D140" s="22">
        <v>10562.83</v>
      </c>
      <c r="E140" s="23">
        <f t="shared" si="28"/>
        <v>17604.71</v>
      </c>
      <c r="F140" s="24">
        <v>619.39</v>
      </c>
      <c r="G140" s="24">
        <v>929.11</v>
      </c>
      <c r="H140" s="39">
        <f t="shared" si="30"/>
        <v>1548.5</v>
      </c>
      <c r="I140" s="44">
        <v>652</v>
      </c>
      <c r="J140" s="44">
        <v>978</v>
      </c>
      <c r="K140" s="45">
        <f t="shared" si="29"/>
        <v>1630</v>
      </c>
    </row>
    <row r="141" spans="1:11" ht="18.75">
      <c r="A141" s="49">
        <v>34</v>
      </c>
      <c r="B141" s="21" t="s">
        <v>360</v>
      </c>
      <c r="C141" s="22">
        <v>378.25</v>
      </c>
      <c r="D141" s="22">
        <v>567.39</v>
      </c>
      <c r="E141" s="23">
        <f t="shared" si="28"/>
        <v>945.64</v>
      </c>
      <c r="F141" s="24">
        <v>8716.36</v>
      </c>
      <c r="G141" s="24">
        <v>13074.57</v>
      </c>
      <c r="H141" s="39">
        <f t="shared" si="30"/>
        <v>21790.93</v>
      </c>
      <c r="I141" s="44">
        <v>9630.2000000000007</v>
      </c>
      <c r="J141" s="44">
        <v>14445.3</v>
      </c>
      <c r="K141" s="45">
        <f t="shared" si="29"/>
        <v>24075.5</v>
      </c>
    </row>
    <row r="142" spans="1:11" ht="18.75">
      <c r="A142" s="49">
        <v>35</v>
      </c>
      <c r="B142" s="21" t="s">
        <v>361</v>
      </c>
      <c r="C142" s="22">
        <v>4.1900000000000004</v>
      </c>
      <c r="D142" s="22">
        <v>6.27</v>
      </c>
      <c r="E142" s="23">
        <f t="shared" si="28"/>
        <v>10.46</v>
      </c>
      <c r="F142" s="24">
        <v>378.25</v>
      </c>
      <c r="G142" s="24">
        <v>567.39</v>
      </c>
      <c r="H142" s="39">
        <f t="shared" si="30"/>
        <v>945.64</v>
      </c>
      <c r="I142" s="44">
        <v>400</v>
      </c>
      <c r="J142" s="44">
        <v>600</v>
      </c>
      <c r="K142" s="45">
        <f t="shared" si="29"/>
        <v>1000</v>
      </c>
    </row>
    <row r="143" spans="1:11" ht="18.75">
      <c r="A143" s="49">
        <v>36</v>
      </c>
      <c r="B143" s="21" t="s">
        <v>362</v>
      </c>
      <c r="C143" s="22">
        <v>218.68</v>
      </c>
      <c r="D143" s="22">
        <v>328.02</v>
      </c>
      <c r="E143" s="23">
        <f t="shared" si="28"/>
        <v>546.70000000000005</v>
      </c>
      <c r="F143" s="24">
        <v>5.38</v>
      </c>
      <c r="G143" s="24">
        <v>8.08</v>
      </c>
      <c r="H143" s="39">
        <f t="shared" si="30"/>
        <v>13.46</v>
      </c>
      <c r="I143" s="44">
        <v>20</v>
      </c>
      <c r="J143" s="44">
        <v>30</v>
      </c>
      <c r="K143" s="45">
        <f t="shared" si="29"/>
        <v>50</v>
      </c>
    </row>
    <row r="144" spans="1:11" ht="18.75">
      <c r="A144" s="49">
        <v>37</v>
      </c>
      <c r="B144" s="21" t="s">
        <v>363</v>
      </c>
      <c r="C144" s="22">
        <v>174.07</v>
      </c>
      <c r="D144" s="22">
        <v>261.11</v>
      </c>
      <c r="E144" s="23">
        <f t="shared" si="28"/>
        <v>435.18</v>
      </c>
      <c r="F144" s="24">
        <v>200</v>
      </c>
      <c r="G144" s="24">
        <v>300</v>
      </c>
      <c r="H144" s="39">
        <f t="shared" si="30"/>
        <v>500</v>
      </c>
      <c r="I144" s="44">
        <v>120</v>
      </c>
      <c r="J144" s="44">
        <v>180</v>
      </c>
      <c r="K144" s="45">
        <f t="shared" si="29"/>
        <v>300</v>
      </c>
    </row>
    <row r="145" spans="1:11" ht="18.75">
      <c r="A145" s="49">
        <v>38</v>
      </c>
      <c r="B145" s="21" t="s">
        <v>364</v>
      </c>
      <c r="C145" s="22">
        <v>1542.58</v>
      </c>
      <c r="D145" s="22">
        <v>2313.87</v>
      </c>
      <c r="E145" s="23">
        <f t="shared" si="28"/>
        <v>3856.45</v>
      </c>
      <c r="F145" s="24">
        <v>295.55</v>
      </c>
      <c r="G145" s="24">
        <v>443.3</v>
      </c>
      <c r="H145" s="39">
        <f t="shared" si="30"/>
        <v>738.85</v>
      </c>
      <c r="I145" s="44">
        <v>320</v>
      </c>
      <c r="J145" s="44">
        <v>480</v>
      </c>
      <c r="K145" s="45">
        <f t="shared" si="29"/>
        <v>800</v>
      </c>
    </row>
    <row r="146" spans="1:11" ht="18.75">
      <c r="A146" s="49">
        <v>39</v>
      </c>
      <c r="B146" s="21" t="s">
        <v>365</v>
      </c>
      <c r="C146" s="22">
        <v>500</v>
      </c>
      <c r="D146" s="22"/>
      <c r="E146" s="23">
        <f t="shared" si="28"/>
        <v>500</v>
      </c>
      <c r="F146" s="24">
        <v>999.99</v>
      </c>
      <c r="G146" s="24">
        <v>1500.01</v>
      </c>
      <c r="H146" s="39">
        <f t="shared" si="30"/>
        <v>2500</v>
      </c>
      <c r="I146" s="44">
        <v>599.97</v>
      </c>
      <c r="J146" s="44">
        <v>900.02</v>
      </c>
      <c r="K146" s="45">
        <f t="shared" si="29"/>
        <v>1499.99</v>
      </c>
    </row>
    <row r="147" spans="1:11" ht="18.75">
      <c r="A147" s="49">
        <v>40</v>
      </c>
      <c r="B147" s="50" t="s">
        <v>366</v>
      </c>
      <c r="C147" s="23"/>
      <c r="D147" s="23"/>
      <c r="E147" s="23"/>
      <c r="F147" s="24">
        <v>500</v>
      </c>
      <c r="G147" s="24">
        <v>0</v>
      </c>
      <c r="H147" s="39">
        <f t="shared" si="30"/>
        <v>500</v>
      </c>
      <c r="I147" s="44">
        <v>500</v>
      </c>
      <c r="J147" s="44"/>
      <c r="K147" s="45">
        <f t="shared" si="29"/>
        <v>500</v>
      </c>
    </row>
    <row r="148" spans="1:11" s="1" customFormat="1" ht="18.75">
      <c r="B148" s="19" t="s">
        <v>22</v>
      </c>
      <c r="C148" s="23">
        <f t="shared" ref="C148:J148" si="31">SUM(C108:C147)</f>
        <v>185245.41999999998</v>
      </c>
      <c r="D148" s="23">
        <f t="shared" si="31"/>
        <v>57681.54</v>
      </c>
      <c r="E148" s="23">
        <f t="shared" si="31"/>
        <v>242926.96</v>
      </c>
      <c r="F148" s="23">
        <f t="shared" si="31"/>
        <v>209475.05000000005</v>
      </c>
      <c r="G148" s="23">
        <f t="shared" si="31"/>
        <v>58885.08</v>
      </c>
      <c r="H148" s="40">
        <f t="shared" si="31"/>
        <v>268360.13000000006</v>
      </c>
      <c r="I148" s="40">
        <f t="shared" si="31"/>
        <v>331784.60999999993</v>
      </c>
      <c r="J148" s="40">
        <f t="shared" si="31"/>
        <v>63627.689999999995</v>
      </c>
      <c r="K148" s="45">
        <f t="shared" si="29"/>
        <v>395412.29999999993</v>
      </c>
    </row>
    <row r="149" spans="1:11" s="1" customFormat="1" ht="18.75">
      <c r="A149" s="1">
        <v>5</v>
      </c>
      <c r="B149" s="19" t="s">
        <v>367</v>
      </c>
      <c r="C149" s="27"/>
      <c r="D149" s="27"/>
      <c r="E149" s="27"/>
      <c r="F149" s="25"/>
      <c r="G149" s="25"/>
      <c r="H149" s="39"/>
      <c r="I149" s="45"/>
      <c r="J149" s="45"/>
      <c r="K149" s="45"/>
    </row>
    <row r="150" spans="1:11" ht="18.75">
      <c r="A150" s="49">
        <v>1</v>
      </c>
      <c r="B150" s="21" t="s">
        <v>368</v>
      </c>
      <c r="C150" s="26">
        <v>77.69</v>
      </c>
      <c r="D150" s="26"/>
      <c r="E150" s="27">
        <f>SUM(C150:D150)</f>
        <v>77.69</v>
      </c>
      <c r="F150" s="24">
        <v>68</v>
      </c>
      <c r="G150" s="24">
        <v>0</v>
      </c>
      <c r="H150" s="39">
        <f>F150+G150</f>
        <v>68</v>
      </c>
      <c r="I150" s="44">
        <v>73.260000000000005</v>
      </c>
      <c r="J150" s="44"/>
      <c r="K150" s="45">
        <f t="shared" si="29"/>
        <v>73.260000000000005</v>
      </c>
    </row>
    <row r="151" spans="1:11" s="1" customFormat="1" ht="18.75">
      <c r="B151" s="19" t="s">
        <v>23</v>
      </c>
      <c r="C151" s="27">
        <f>SUM(C150)</f>
        <v>77.69</v>
      </c>
      <c r="D151" s="27">
        <f t="shared" ref="D151:K151" si="32">SUM(D150)</f>
        <v>0</v>
      </c>
      <c r="E151" s="27">
        <f t="shared" si="32"/>
        <v>77.69</v>
      </c>
      <c r="F151" s="27">
        <f t="shared" si="32"/>
        <v>68</v>
      </c>
      <c r="G151" s="27">
        <f t="shared" si="32"/>
        <v>0</v>
      </c>
      <c r="H151" s="41">
        <f t="shared" si="32"/>
        <v>68</v>
      </c>
      <c r="I151" s="41">
        <f t="shared" si="32"/>
        <v>73.260000000000005</v>
      </c>
      <c r="J151" s="41">
        <f t="shared" si="32"/>
        <v>0</v>
      </c>
      <c r="K151" s="41">
        <f t="shared" si="32"/>
        <v>73.260000000000005</v>
      </c>
    </row>
    <row r="152" spans="1:11" s="1" customFormat="1" ht="18.75">
      <c r="A152" s="1">
        <v>6</v>
      </c>
      <c r="B152" s="19" t="s">
        <v>1895</v>
      </c>
      <c r="C152" s="27"/>
      <c r="D152" s="27"/>
      <c r="E152" s="27"/>
      <c r="F152" s="25"/>
      <c r="G152" s="25"/>
      <c r="H152" s="39"/>
      <c r="I152" s="45"/>
      <c r="J152" s="45"/>
      <c r="K152" s="45"/>
    </row>
    <row r="153" spans="1:11" ht="18.75">
      <c r="A153" s="49">
        <v>1</v>
      </c>
      <c r="B153" s="21" t="s">
        <v>2084</v>
      </c>
      <c r="C153" s="26">
        <v>0</v>
      </c>
      <c r="D153" s="26">
        <v>122.02</v>
      </c>
      <c r="E153" s="27">
        <f>SUM(C153:D153)</f>
        <v>122.02</v>
      </c>
      <c r="F153" s="24">
        <v>0</v>
      </c>
      <c r="G153" s="24">
        <v>80.98</v>
      </c>
      <c r="H153" s="39">
        <f>F153+G153</f>
        <v>80.98</v>
      </c>
      <c r="I153" s="44">
        <v>0</v>
      </c>
      <c r="J153" s="44">
        <v>0.01</v>
      </c>
      <c r="K153" s="45">
        <f t="shared" si="29"/>
        <v>0.01</v>
      </c>
    </row>
    <row r="154" spans="1:11" ht="18.75">
      <c r="A154" s="49">
        <v>2</v>
      </c>
      <c r="B154" s="21" t="s">
        <v>369</v>
      </c>
      <c r="C154" s="27">
        <v>40191.71</v>
      </c>
      <c r="D154" s="26">
        <v>18140.5</v>
      </c>
      <c r="E154" s="27">
        <f>SUM(C154:D154)</f>
        <v>58332.21</v>
      </c>
      <c r="F154" s="24">
        <v>43242.03</v>
      </c>
      <c r="G154" s="24">
        <v>20200</v>
      </c>
      <c r="H154" s="39">
        <f>F154+G154</f>
        <v>63442.03</v>
      </c>
      <c r="I154" s="44">
        <v>42661.03</v>
      </c>
      <c r="J154" s="44">
        <v>19826</v>
      </c>
      <c r="K154" s="45">
        <f t="shared" si="29"/>
        <v>62487.03</v>
      </c>
    </row>
    <row r="155" spans="1:11" ht="18.75">
      <c r="A155" s="49">
        <v>3</v>
      </c>
      <c r="B155" s="21" t="s">
        <v>370</v>
      </c>
      <c r="C155" s="26">
        <v>0.03</v>
      </c>
      <c r="D155" s="26">
        <v>0.03</v>
      </c>
      <c r="E155" s="27">
        <f>SUM(C155:D155)</f>
        <v>0.06</v>
      </c>
      <c r="F155" s="24">
        <v>0.03</v>
      </c>
      <c r="G155" s="24">
        <v>0.03</v>
      </c>
      <c r="H155" s="39">
        <f>F155+G155</f>
        <v>0.06</v>
      </c>
      <c r="I155" s="44">
        <v>0.03</v>
      </c>
      <c r="J155" s="44">
        <v>0.03</v>
      </c>
      <c r="K155" s="45">
        <f t="shared" si="29"/>
        <v>0.06</v>
      </c>
    </row>
    <row r="156" spans="1:11" s="1" customFormat="1" ht="18.75">
      <c r="B156" s="19" t="s">
        <v>24</v>
      </c>
      <c r="C156" s="25">
        <f t="shared" ref="C156:K156" si="33">SUM(C153:C155)</f>
        <v>40191.74</v>
      </c>
      <c r="D156" s="25">
        <f t="shared" si="33"/>
        <v>18262.55</v>
      </c>
      <c r="E156" s="25">
        <f t="shared" si="33"/>
        <v>58454.289999999994</v>
      </c>
      <c r="F156" s="25">
        <f t="shared" si="33"/>
        <v>43242.06</v>
      </c>
      <c r="G156" s="25">
        <f t="shared" si="33"/>
        <v>20281.009999999998</v>
      </c>
      <c r="H156" s="39">
        <f t="shared" si="33"/>
        <v>63523.07</v>
      </c>
      <c r="I156" s="39">
        <f t="shared" si="33"/>
        <v>42661.06</v>
      </c>
      <c r="J156" s="39">
        <f t="shared" si="33"/>
        <v>19826.039999999997</v>
      </c>
      <c r="K156" s="39">
        <f t="shared" si="33"/>
        <v>62487.1</v>
      </c>
    </row>
    <row r="157" spans="1:11" s="1" customFormat="1" ht="18.75">
      <c r="A157" s="1">
        <v>7</v>
      </c>
      <c r="B157" s="19" t="s">
        <v>381</v>
      </c>
      <c r="C157" s="25"/>
      <c r="D157" s="25"/>
      <c r="E157" s="25"/>
      <c r="F157" s="25"/>
      <c r="G157" s="25"/>
      <c r="H157" s="39"/>
      <c r="I157" s="45"/>
      <c r="J157" s="45"/>
      <c r="K157" s="45"/>
    </row>
    <row r="158" spans="1:11" s="49" customFormat="1" ht="18.75">
      <c r="A158" s="49">
        <v>1</v>
      </c>
      <c r="B158" s="21" t="s">
        <v>382</v>
      </c>
      <c r="C158" s="24"/>
      <c r="D158" s="24"/>
      <c r="E158" s="24"/>
      <c r="F158" s="24"/>
      <c r="G158" s="24"/>
      <c r="H158" s="47"/>
      <c r="I158" s="48">
        <v>15000.03</v>
      </c>
      <c r="J158" s="48"/>
      <c r="K158" s="45">
        <f t="shared" si="29"/>
        <v>15000.03</v>
      </c>
    </row>
    <row r="159" spans="1:11" s="1" customFormat="1" ht="18.75">
      <c r="B159" s="19" t="s">
        <v>383</v>
      </c>
      <c r="C159" s="25"/>
      <c r="D159" s="25"/>
      <c r="E159" s="25"/>
      <c r="F159" s="25"/>
      <c r="G159" s="25"/>
      <c r="H159" s="39"/>
      <c r="I159" s="45">
        <f>SUM(I158)</f>
        <v>15000.03</v>
      </c>
      <c r="J159" s="45">
        <f>SUM(J158)</f>
        <v>0</v>
      </c>
      <c r="K159" s="45">
        <f>SUM(K158)</f>
        <v>15000.03</v>
      </c>
    </row>
    <row r="160" spans="1:11" s="1" customFormat="1" ht="18.75">
      <c r="A160" s="1">
        <v>8</v>
      </c>
      <c r="B160" s="19" t="s">
        <v>371</v>
      </c>
      <c r="C160" s="27"/>
      <c r="D160" s="27"/>
      <c r="E160" s="27"/>
      <c r="F160" s="25"/>
      <c r="G160" s="25"/>
      <c r="H160" s="39"/>
      <c r="I160" s="45"/>
      <c r="J160" s="45"/>
      <c r="K160" s="45"/>
    </row>
    <row r="161" spans="1:11" ht="18.75">
      <c r="A161" s="49">
        <v>1</v>
      </c>
      <c r="B161" s="21" t="s">
        <v>372</v>
      </c>
      <c r="C161" s="26">
        <v>372.7</v>
      </c>
      <c r="D161" s="26"/>
      <c r="E161" s="27">
        <f t="shared" ref="E161:E167" si="34">SUM(C161:D161)</f>
        <v>372.7</v>
      </c>
      <c r="F161" s="24">
        <v>379.51</v>
      </c>
      <c r="G161" s="24">
        <v>0</v>
      </c>
      <c r="H161" s="39">
        <f>F161+G161</f>
        <v>379.51</v>
      </c>
      <c r="I161" s="44">
        <v>428.67</v>
      </c>
      <c r="J161" s="44"/>
      <c r="K161" s="45">
        <f t="shared" si="29"/>
        <v>428.67</v>
      </c>
    </row>
    <row r="162" spans="1:11" ht="18.75">
      <c r="A162" s="49">
        <v>2</v>
      </c>
      <c r="B162" s="21" t="s">
        <v>373</v>
      </c>
      <c r="C162" s="26">
        <v>50807.65</v>
      </c>
      <c r="D162" s="26"/>
      <c r="E162" s="27">
        <f t="shared" si="34"/>
        <v>50807.65</v>
      </c>
      <c r="F162" s="24">
        <v>62200</v>
      </c>
      <c r="G162" s="24">
        <v>0</v>
      </c>
      <c r="H162" s="39">
        <f t="shared" ref="H162:H169" si="35">F162+G162</f>
        <v>62200</v>
      </c>
      <c r="I162" s="44">
        <v>72400</v>
      </c>
      <c r="J162" s="44"/>
      <c r="K162" s="45">
        <f t="shared" si="29"/>
        <v>72400</v>
      </c>
    </row>
    <row r="163" spans="1:11" ht="18.75">
      <c r="A163" s="49">
        <v>3</v>
      </c>
      <c r="B163" s="21" t="s">
        <v>374</v>
      </c>
      <c r="C163" s="26">
        <v>20000</v>
      </c>
      <c r="D163" s="26"/>
      <c r="E163" s="27">
        <f t="shared" si="34"/>
        <v>20000</v>
      </c>
      <c r="F163" s="24">
        <v>20000</v>
      </c>
      <c r="G163" s="24">
        <v>0</v>
      </c>
      <c r="H163" s="39">
        <f t="shared" si="35"/>
        <v>20000</v>
      </c>
      <c r="I163" s="44">
        <v>44000</v>
      </c>
      <c r="J163" s="44"/>
      <c r="K163" s="45">
        <f t="shared" si="29"/>
        <v>44000</v>
      </c>
    </row>
    <row r="164" spans="1:11" ht="18.75">
      <c r="A164" s="49">
        <v>4</v>
      </c>
      <c r="B164" s="21" t="s">
        <v>375</v>
      </c>
      <c r="C164" s="26">
        <v>50807.66</v>
      </c>
      <c r="D164" s="26"/>
      <c r="E164" s="27">
        <f t="shared" si="34"/>
        <v>50807.66</v>
      </c>
      <c r="F164" s="24">
        <v>63081</v>
      </c>
      <c r="G164" s="24">
        <v>0</v>
      </c>
      <c r="H164" s="39">
        <f t="shared" si="35"/>
        <v>63081</v>
      </c>
      <c r="I164" s="44">
        <v>107256</v>
      </c>
      <c r="J164" s="44"/>
      <c r="K164" s="45">
        <f t="shared" si="29"/>
        <v>107256</v>
      </c>
    </row>
    <row r="165" spans="1:11" ht="18.75">
      <c r="A165" s="49">
        <v>5</v>
      </c>
      <c r="B165" s="21" t="s">
        <v>376</v>
      </c>
      <c r="C165" s="26">
        <v>0.02</v>
      </c>
      <c r="D165" s="26"/>
      <c r="E165" s="27">
        <f t="shared" si="34"/>
        <v>0.02</v>
      </c>
      <c r="F165" s="24">
        <v>0.02</v>
      </c>
      <c r="G165" s="24">
        <v>0</v>
      </c>
      <c r="H165" s="39">
        <f t="shared" si="35"/>
        <v>0.02</v>
      </c>
      <c r="I165" s="44">
        <v>0.01</v>
      </c>
      <c r="J165" s="44"/>
      <c r="K165" s="45">
        <f t="shared" si="29"/>
        <v>0.01</v>
      </c>
    </row>
    <row r="166" spans="1:11" ht="18.75">
      <c r="A166" s="49">
        <v>6</v>
      </c>
      <c r="B166" s="21" t="s">
        <v>377</v>
      </c>
      <c r="C166" s="26">
        <v>-50807.66</v>
      </c>
      <c r="D166" s="26"/>
      <c r="E166" s="27">
        <f t="shared" si="34"/>
        <v>-50807.66</v>
      </c>
      <c r="F166" s="24">
        <v>-63081</v>
      </c>
      <c r="G166" s="24">
        <v>0</v>
      </c>
      <c r="H166" s="39">
        <f t="shared" si="35"/>
        <v>-63081</v>
      </c>
      <c r="I166" s="44">
        <v>-92456</v>
      </c>
      <c r="J166" s="44"/>
      <c r="K166" s="45">
        <f t="shared" si="29"/>
        <v>-92456</v>
      </c>
    </row>
    <row r="167" spans="1:11" ht="18.75">
      <c r="A167" s="49">
        <v>7</v>
      </c>
      <c r="B167" s="21" t="s">
        <v>378</v>
      </c>
      <c r="C167" s="26">
        <v>0.01</v>
      </c>
      <c r="D167" s="26"/>
      <c r="E167" s="27">
        <f t="shared" si="34"/>
        <v>0.01</v>
      </c>
      <c r="F167" s="24">
        <v>56</v>
      </c>
      <c r="G167" s="24">
        <v>0</v>
      </c>
      <c r="H167" s="39">
        <f t="shared" si="35"/>
        <v>56</v>
      </c>
      <c r="I167" s="44">
        <v>55.98</v>
      </c>
      <c r="J167" s="44"/>
      <c r="K167" s="45">
        <f t="shared" si="29"/>
        <v>55.98</v>
      </c>
    </row>
    <row r="168" spans="1:11" ht="18.75">
      <c r="A168" s="49">
        <v>8</v>
      </c>
      <c r="B168" s="21" t="s">
        <v>379</v>
      </c>
      <c r="C168" s="26"/>
      <c r="D168" s="26"/>
      <c r="E168" s="26"/>
      <c r="F168" s="24">
        <v>825.03</v>
      </c>
      <c r="G168" s="24">
        <v>0</v>
      </c>
      <c r="H168" s="39">
        <f t="shared" si="35"/>
        <v>825.03</v>
      </c>
      <c r="I168" s="44">
        <v>0.02</v>
      </c>
      <c r="J168" s="44"/>
      <c r="K168" s="45">
        <f t="shared" si="29"/>
        <v>0.02</v>
      </c>
    </row>
    <row r="169" spans="1:11" ht="18.75">
      <c r="A169" s="49">
        <v>9</v>
      </c>
      <c r="B169" s="21" t="s">
        <v>380</v>
      </c>
      <c r="C169" s="26">
        <v>150</v>
      </c>
      <c r="D169" s="26"/>
      <c r="E169" s="27">
        <f>SUM(C169:D169)</f>
        <v>150</v>
      </c>
      <c r="F169" s="24">
        <v>150</v>
      </c>
      <c r="G169" s="24">
        <v>0</v>
      </c>
      <c r="H169" s="39">
        <f t="shared" si="35"/>
        <v>150</v>
      </c>
      <c r="I169" s="44">
        <v>150</v>
      </c>
      <c r="J169" s="44"/>
      <c r="K169" s="45">
        <f t="shared" si="29"/>
        <v>150</v>
      </c>
    </row>
    <row r="170" spans="1:11" ht="18.75">
      <c r="B170" s="19" t="s">
        <v>25</v>
      </c>
      <c r="C170" s="27">
        <f>SUM(C161:C169)</f>
        <v>71330.38</v>
      </c>
      <c r="D170" s="27">
        <f t="shared" ref="D170:K170" si="36">SUM(D161:D169)</f>
        <v>0</v>
      </c>
      <c r="E170" s="27">
        <f t="shared" si="36"/>
        <v>71330.38</v>
      </c>
      <c r="F170" s="27">
        <f t="shared" si="36"/>
        <v>83610.559999999998</v>
      </c>
      <c r="G170" s="27">
        <f t="shared" si="36"/>
        <v>0</v>
      </c>
      <c r="H170" s="41">
        <f t="shared" si="36"/>
        <v>83610.559999999998</v>
      </c>
      <c r="I170" s="41">
        <f t="shared" si="36"/>
        <v>131834.68</v>
      </c>
      <c r="J170" s="41">
        <f t="shared" si="36"/>
        <v>0</v>
      </c>
      <c r="K170" s="41">
        <f t="shared" si="36"/>
        <v>131834.68</v>
      </c>
    </row>
    <row r="171" spans="1:11" s="1" customFormat="1" ht="18.75">
      <c r="A171" s="1">
        <v>9</v>
      </c>
      <c r="B171" s="19" t="s">
        <v>384</v>
      </c>
      <c r="C171" s="27"/>
      <c r="D171" s="27"/>
      <c r="E171" s="27"/>
      <c r="F171" s="25"/>
      <c r="G171" s="25"/>
      <c r="H171" s="39"/>
      <c r="I171" s="45"/>
      <c r="J171" s="45"/>
      <c r="K171" s="45"/>
    </row>
    <row r="172" spans="1:11" s="1" customFormat="1" ht="18.75">
      <c r="A172" s="49">
        <v>1</v>
      </c>
      <c r="B172" s="21" t="s">
        <v>385</v>
      </c>
      <c r="C172" s="26">
        <v>1000</v>
      </c>
      <c r="D172" s="26"/>
      <c r="E172" s="27">
        <f t="shared" ref="E172:E193" si="37">SUM(C172:D172)</f>
        <v>1000</v>
      </c>
      <c r="F172" s="24">
        <v>600</v>
      </c>
      <c r="G172" s="24">
        <v>0</v>
      </c>
      <c r="H172" s="39">
        <f>F172+G172</f>
        <v>600</v>
      </c>
      <c r="I172" s="48">
        <v>100</v>
      </c>
      <c r="J172" s="48"/>
      <c r="K172" s="45">
        <f t="shared" si="29"/>
        <v>100</v>
      </c>
    </row>
    <row r="173" spans="1:11" s="1" customFormat="1" ht="18.75">
      <c r="A173" s="49">
        <v>2</v>
      </c>
      <c r="B173" s="21" t="s">
        <v>1515</v>
      </c>
      <c r="C173" s="26"/>
      <c r="D173" s="26"/>
      <c r="E173" s="27"/>
      <c r="F173" s="24"/>
      <c r="G173" s="24"/>
      <c r="H173" s="39"/>
      <c r="I173" s="44">
        <v>500</v>
      </c>
      <c r="J173" s="44"/>
      <c r="K173" s="45">
        <f>SUM(I173:J173)</f>
        <v>500</v>
      </c>
    </row>
    <row r="174" spans="1:11" ht="18.75">
      <c r="A174" s="49">
        <v>3</v>
      </c>
      <c r="B174" s="21" t="s">
        <v>386</v>
      </c>
      <c r="C174" s="26">
        <v>89.99</v>
      </c>
      <c r="D174" s="26">
        <v>135.02000000000001</v>
      </c>
      <c r="E174" s="27">
        <f t="shared" si="37"/>
        <v>225.01</v>
      </c>
      <c r="F174" s="24">
        <v>75</v>
      </c>
      <c r="G174" s="24">
        <v>112.5</v>
      </c>
      <c r="H174" s="39">
        <f t="shared" ref="H174:H194" si="38">F174+G174</f>
        <v>187.5</v>
      </c>
      <c r="I174" s="44">
        <v>7.0000000000000007E-2</v>
      </c>
      <c r="J174" s="44">
        <v>7.0000000000000007E-2</v>
      </c>
      <c r="K174" s="45">
        <f>SUM(I174:J174)</f>
        <v>0.14000000000000001</v>
      </c>
    </row>
    <row r="175" spans="1:11" ht="18.75">
      <c r="A175" s="49">
        <v>4</v>
      </c>
      <c r="B175" s="21" t="s">
        <v>387</v>
      </c>
      <c r="C175" s="26"/>
      <c r="D175" s="26">
        <v>0.27</v>
      </c>
      <c r="E175" s="27">
        <f t="shared" si="37"/>
        <v>0.27</v>
      </c>
      <c r="F175" s="24">
        <v>40.72</v>
      </c>
      <c r="G175" s="24">
        <v>61.08</v>
      </c>
      <c r="H175" s="39">
        <f t="shared" si="38"/>
        <v>101.8</v>
      </c>
      <c r="I175" s="44">
        <v>104.41</v>
      </c>
      <c r="J175" s="44">
        <v>156.6</v>
      </c>
      <c r="K175" s="45">
        <f>SUM(I175:J175)</f>
        <v>261.01</v>
      </c>
    </row>
    <row r="176" spans="1:11" ht="18.75">
      <c r="A176" s="49">
        <v>5</v>
      </c>
      <c r="B176" s="21" t="s">
        <v>388</v>
      </c>
      <c r="C176" s="26">
        <v>4.2300000000000004</v>
      </c>
      <c r="D176" s="26">
        <v>5.67</v>
      </c>
      <c r="E176" s="27">
        <f t="shared" si="37"/>
        <v>9.9</v>
      </c>
      <c r="F176" s="24">
        <v>2.72</v>
      </c>
      <c r="G176" s="24">
        <v>4.08</v>
      </c>
      <c r="H176" s="39">
        <f t="shared" si="38"/>
        <v>6.8000000000000007</v>
      </c>
      <c r="I176" s="44">
        <v>0.01</v>
      </c>
      <c r="J176" s="44">
        <v>0.01</v>
      </c>
      <c r="K176" s="45">
        <f>SUM(I176:J176)</f>
        <v>0.02</v>
      </c>
    </row>
    <row r="177" spans="1:11" ht="18.75">
      <c r="A177" s="49">
        <v>6</v>
      </c>
      <c r="B177" s="21" t="s">
        <v>1516</v>
      </c>
      <c r="C177" s="26"/>
      <c r="D177" s="26"/>
      <c r="E177" s="27"/>
      <c r="F177" s="24"/>
      <c r="G177" s="24"/>
      <c r="H177" s="39"/>
      <c r="I177" s="44">
        <v>1000</v>
      </c>
      <c r="J177" s="44"/>
      <c r="K177" s="45">
        <f t="shared" ref="K177:K194" si="39">SUM(I177:J177)</f>
        <v>1000</v>
      </c>
    </row>
    <row r="178" spans="1:11" ht="18.75">
      <c r="A178" s="49">
        <v>7</v>
      </c>
      <c r="B178" s="21" t="s">
        <v>389</v>
      </c>
      <c r="C178" s="26">
        <v>368.04</v>
      </c>
      <c r="D178" s="26"/>
      <c r="E178" s="27">
        <f t="shared" si="37"/>
        <v>368.04</v>
      </c>
      <c r="F178" s="24">
        <v>454.03</v>
      </c>
      <c r="G178" s="24">
        <v>0</v>
      </c>
      <c r="H178" s="39">
        <f t="shared" si="38"/>
        <v>454.03</v>
      </c>
      <c r="I178" s="44">
        <v>459.04</v>
      </c>
      <c r="J178" s="44"/>
      <c r="K178" s="45">
        <f t="shared" si="39"/>
        <v>459.04</v>
      </c>
    </row>
    <row r="179" spans="1:11" ht="18.75">
      <c r="A179" s="49">
        <v>8</v>
      </c>
      <c r="B179" s="21" t="s">
        <v>1517</v>
      </c>
      <c r="C179" s="26">
        <v>17434.400000000001</v>
      </c>
      <c r="D179" s="26"/>
      <c r="E179" s="27">
        <f t="shared" si="37"/>
        <v>17434.400000000001</v>
      </c>
      <c r="F179" s="24">
        <v>24693.5</v>
      </c>
      <c r="G179" s="24">
        <v>0</v>
      </c>
      <c r="H179" s="39">
        <f t="shared" si="38"/>
        <v>24693.5</v>
      </c>
      <c r="I179" s="44">
        <v>26037.68</v>
      </c>
      <c r="J179" s="44"/>
      <c r="K179" s="45">
        <f t="shared" si="39"/>
        <v>26037.68</v>
      </c>
    </row>
    <row r="180" spans="1:11" ht="18.75">
      <c r="A180" s="49">
        <v>9</v>
      </c>
      <c r="B180" s="21" t="s">
        <v>390</v>
      </c>
      <c r="C180" s="26">
        <v>100</v>
      </c>
      <c r="D180" s="26"/>
      <c r="E180" s="27">
        <f t="shared" si="37"/>
        <v>100</v>
      </c>
      <c r="F180" s="24">
        <v>225</v>
      </c>
      <c r="G180" s="24">
        <v>0</v>
      </c>
      <c r="H180" s="39">
        <f t="shared" si="38"/>
        <v>225</v>
      </c>
      <c r="I180" s="48">
        <v>350</v>
      </c>
      <c r="J180" s="48"/>
      <c r="K180" s="45">
        <f t="shared" si="39"/>
        <v>350</v>
      </c>
    </row>
    <row r="181" spans="1:11" ht="18.75">
      <c r="A181" s="49">
        <v>10</v>
      </c>
      <c r="B181" s="21" t="s">
        <v>391</v>
      </c>
      <c r="C181" s="26">
        <v>2500</v>
      </c>
      <c r="D181" s="26"/>
      <c r="E181" s="27">
        <f t="shared" si="37"/>
        <v>2500</v>
      </c>
      <c r="F181" s="24">
        <v>1000</v>
      </c>
      <c r="G181" s="24">
        <v>0</v>
      </c>
      <c r="H181" s="39">
        <f t="shared" si="38"/>
        <v>1000</v>
      </c>
      <c r="I181" s="44">
        <v>500</v>
      </c>
      <c r="J181" s="44"/>
      <c r="K181" s="45">
        <f t="shared" si="39"/>
        <v>500</v>
      </c>
    </row>
    <row r="182" spans="1:11" s="1" customFormat="1" ht="18.75">
      <c r="A182" s="49">
        <v>11</v>
      </c>
      <c r="B182" s="21" t="s">
        <v>392</v>
      </c>
      <c r="C182" s="26">
        <v>0.01</v>
      </c>
      <c r="D182" s="26"/>
      <c r="E182" s="27">
        <f t="shared" si="37"/>
        <v>0.01</v>
      </c>
      <c r="F182" s="24">
        <v>0.03</v>
      </c>
      <c r="G182" s="24">
        <v>0</v>
      </c>
      <c r="H182" s="39">
        <f t="shared" si="38"/>
        <v>0.03</v>
      </c>
      <c r="I182" s="44">
        <v>4200</v>
      </c>
      <c r="J182" s="44"/>
      <c r="K182" s="45">
        <f t="shared" si="39"/>
        <v>4200</v>
      </c>
    </row>
    <row r="183" spans="1:11" s="1" customFormat="1" ht="18.75">
      <c r="A183" s="49">
        <v>12</v>
      </c>
      <c r="B183" s="21" t="s">
        <v>1518</v>
      </c>
      <c r="C183" s="26"/>
      <c r="D183" s="26"/>
      <c r="E183" s="27"/>
      <c r="F183" s="24"/>
      <c r="G183" s="24"/>
      <c r="H183" s="39"/>
      <c r="I183" s="44">
        <v>2572.81</v>
      </c>
      <c r="J183" s="44">
        <v>3859.21</v>
      </c>
      <c r="K183" s="45">
        <f t="shared" si="39"/>
        <v>6432.02</v>
      </c>
    </row>
    <row r="184" spans="1:11" s="1" customFormat="1" ht="18.75">
      <c r="A184" s="49">
        <v>13</v>
      </c>
      <c r="B184" s="21" t="s">
        <v>1520</v>
      </c>
      <c r="C184" s="26"/>
      <c r="D184" s="26"/>
      <c r="E184" s="27"/>
      <c r="F184" s="24"/>
      <c r="G184" s="24"/>
      <c r="H184" s="39"/>
      <c r="I184" s="44">
        <v>500</v>
      </c>
      <c r="J184" s="44"/>
      <c r="K184" s="45">
        <f t="shared" si="39"/>
        <v>500</v>
      </c>
    </row>
    <row r="185" spans="1:11" ht="18.75">
      <c r="A185" s="49">
        <v>14</v>
      </c>
      <c r="B185" s="21" t="s">
        <v>1519</v>
      </c>
      <c r="C185" s="26">
        <v>234.9</v>
      </c>
      <c r="D185" s="26">
        <v>381.63</v>
      </c>
      <c r="E185" s="27">
        <f t="shared" si="37"/>
        <v>616.53</v>
      </c>
      <c r="F185" s="24">
        <v>167.74</v>
      </c>
      <c r="G185" s="24">
        <v>268.11</v>
      </c>
      <c r="H185" s="39">
        <f t="shared" si="38"/>
        <v>435.85</v>
      </c>
      <c r="I185" s="44">
        <v>742.82</v>
      </c>
      <c r="J185" s="44">
        <v>1130.73</v>
      </c>
      <c r="K185" s="45">
        <f t="shared" si="39"/>
        <v>1873.5500000000002</v>
      </c>
    </row>
    <row r="186" spans="1:11" ht="18.75">
      <c r="A186" s="49">
        <v>15</v>
      </c>
      <c r="B186" s="21" t="s">
        <v>393</v>
      </c>
      <c r="C186" s="26">
        <v>100</v>
      </c>
      <c r="D186" s="26">
        <v>150</v>
      </c>
      <c r="E186" s="27">
        <f t="shared" si="37"/>
        <v>250</v>
      </c>
      <c r="F186" s="24">
        <v>26.88</v>
      </c>
      <c r="G186" s="24">
        <v>40.33</v>
      </c>
      <c r="H186" s="39">
        <f t="shared" si="38"/>
        <v>67.209999999999994</v>
      </c>
      <c r="I186" s="44">
        <v>1458</v>
      </c>
      <c r="J186" s="44">
        <v>1970</v>
      </c>
      <c r="K186" s="45">
        <f t="shared" si="39"/>
        <v>3428</v>
      </c>
    </row>
    <row r="187" spans="1:11" ht="18.75">
      <c r="A187" s="49">
        <v>16</v>
      </c>
      <c r="B187" s="21" t="s">
        <v>394</v>
      </c>
      <c r="C187" s="26"/>
      <c r="D187" s="26">
        <v>175.26</v>
      </c>
      <c r="E187" s="27">
        <f t="shared" si="37"/>
        <v>175.26</v>
      </c>
      <c r="F187" s="24">
        <v>0</v>
      </c>
      <c r="G187" s="24">
        <v>140</v>
      </c>
      <c r="H187" s="39">
        <f t="shared" si="38"/>
        <v>140</v>
      </c>
      <c r="I187" s="44">
        <v>0</v>
      </c>
      <c r="J187" s="44">
        <v>85</v>
      </c>
      <c r="K187" s="45">
        <f t="shared" si="39"/>
        <v>85</v>
      </c>
    </row>
    <row r="188" spans="1:11" ht="18.75">
      <c r="A188" s="49">
        <v>17</v>
      </c>
      <c r="B188" s="21" t="s">
        <v>2085</v>
      </c>
      <c r="C188" s="26">
        <v>2000</v>
      </c>
      <c r="D188" s="26"/>
      <c r="E188" s="27">
        <f t="shared" si="37"/>
        <v>2000</v>
      </c>
      <c r="F188" s="24">
        <v>2000</v>
      </c>
      <c r="G188" s="24">
        <v>0</v>
      </c>
      <c r="H188" s="39">
        <f t="shared" si="38"/>
        <v>2000</v>
      </c>
      <c r="I188" s="44">
        <v>2000</v>
      </c>
      <c r="J188" s="44">
        <v>0</v>
      </c>
      <c r="K188" s="45">
        <f t="shared" si="39"/>
        <v>2000</v>
      </c>
    </row>
    <row r="189" spans="1:11" ht="18.75">
      <c r="A189" s="49">
        <v>18</v>
      </c>
      <c r="B189" s="21" t="s">
        <v>395</v>
      </c>
      <c r="C189" s="26">
        <v>179.74</v>
      </c>
      <c r="D189" s="26">
        <v>238.41</v>
      </c>
      <c r="E189" s="27">
        <f t="shared" si="37"/>
        <v>418.15</v>
      </c>
      <c r="F189" s="24">
        <v>123.02</v>
      </c>
      <c r="G189" s="24">
        <v>184.52</v>
      </c>
      <c r="H189" s="39">
        <f t="shared" si="38"/>
        <v>307.54000000000002</v>
      </c>
      <c r="I189" s="44">
        <v>0.02</v>
      </c>
      <c r="J189" s="44">
        <v>0.23</v>
      </c>
      <c r="K189" s="45">
        <f t="shared" si="39"/>
        <v>0.25</v>
      </c>
    </row>
    <row r="190" spans="1:11" ht="18.75">
      <c r="A190" s="49">
        <v>19</v>
      </c>
      <c r="B190" s="21" t="s">
        <v>396</v>
      </c>
      <c r="C190" s="26"/>
      <c r="D190" s="26">
        <v>5</v>
      </c>
      <c r="E190" s="27">
        <f t="shared" si="37"/>
        <v>5</v>
      </c>
      <c r="F190" s="24">
        <v>0</v>
      </c>
      <c r="G190" s="24">
        <v>5</v>
      </c>
      <c r="H190" s="39">
        <f t="shared" si="38"/>
        <v>5</v>
      </c>
      <c r="I190" s="44">
        <v>0.01</v>
      </c>
      <c r="J190" s="44">
        <v>0.03</v>
      </c>
      <c r="K190" s="45">
        <f t="shared" si="39"/>
        <v>0.04</v>
      </c>
    </row>
    <row r="191" spans="1:11" ht="18.75">
      <c r="A191" s="49">
        <v>20</v>
      </c>
      <c r="B191" s="21" t="s">
        <v>397</v>
      </c>
      <c r="C191" s="26">
        <v>296.97000000000003</v>
      </c>
      <c r="D191" s="26">
        <v>445.46</v>
      </c>
      <c r="E191" s="27">
        <f t="shared" si="37"/>
        <v>742.43000000000006</v>
      </c>
      <c r="F191" s="24">
        <v>68.59</v>
      </c>
      <c r="G191" s="24">
        <v>102.89</v>
      </c>
      <c r="H191" s="39">
        <f t="shared" si="38"/>
        <v>171.48000000000002</v>
      </c>
      <c r="I191" s="48">
        <v>244.94</v>
      </c>
      <c r="J191" s="48">
        <v>367.39</v>
      </c>
      <c r="K191" s="45">
        <f t="shared" si="39"/>
        <v>612.32999999999993</v>
      </c>
    </row>
    <row r="192" spans="1:11" ht="18.75">
      <c r="A192" s="49">
        <v>21</v>
      </c>
      <c r="B192" s="21" t="s">
        <v>398</v>
      </c>
      <c r="C192" s="26">
        <v>192.43</v>
      </c>
      <c r="D192" s="26">
        <v>261.58</v>
      </c>
      <c r="E192" s="27">
        <f t="shared" si="37"/>
        <v>454.01</v>
      </c>
      <c r="F192" s="24">
        <v>192.5</v>
      </c>
      <c r="G192" s="24">
        <v>231.5</v>
      </c>
      <c r="H192" s="39">
        <f t="shared" si="38"/>
        <v>424</v>
      </c>
      <c r="I192" s="48">
        <v>215.01</v>
      </c>
      <c r="J192" s="48">
        <v>267</v>
      </c>
      <c r="K192" s="45">
        <f t="shared" si="39"/>
        <v>482.01</v>
      </c>
    </row>
    <row r="193" spans="1:11" ht="18.75">
      <c r="A193" s="49">
        <v>22</v>
      </c>
      <c r="B193" s="21" t="s">
        <v>399</v>
      </c>
      <c r="C193" s="26">
        <v>4131</v>
      </c>
      <c r="D193" s="26"/>
      <c r="E193" s="27">
        <f t="shared" si="37"/>
        <v>4131</v>
      </c>
      <c r="F193" s="24">
        <v>4114.51</v>
      </c>
      <c r="G193" s="24">
        <v>0</v>
      </c>
      <c r="H193" s="39">
        <f t="shared" si="38"/>
        <v>4114.51</v>
      </c>
      <c r="I193" s="48">
        <v>5156.51</v>
      </c>
      <c r="J193" s="48"/>
      <c r="K193" s="45">
        <f t="shared" si="39"/>
        <v>5156.51</v>
      </c>
    </row>
    <row r="194" spans="1:11" ht="18.75">
      <c r="A194" s="49">
        <v>23</v>
      </c>
      <c r="B194" s="21" t="s">
        <v>400</v>
      </c>
      <c r="C194" s="26"/>
      <c r="D194" s="26"/>
      <c r="E194" s="26"/>
      <c r="F194" s="24">
        <v>8000</v>
      </c>
      <c r="G194" s="24">
        <v>0</v>
      </c>
      <c r="H194" s="39">
        <f t="shared" si="38"/>
        <v>8000</v>
      </c>
      <c r="I194" s="48">
        <v>3000</v>
      </c>
      <c r="J194" s="48"/>
      <c r="K194" s="45">
        <f t="shared" si="39"/>
        <v>3000</v>
      </c>
    </row>
    <row r="195" spans="1:11" s="1" customFormat="1" ht="18.75">
      <c r="B195" s="19" t="s">
        <v>26</v>
      </c>
      <c r="C195" s="27">
        <f t="shared" ref="C195:H195" si="40">SUM(C172:C194)</f>
        <v>28631.710000000003</v>
      </c>
      <c r="D195" s="27">
        <f t="shared" si="40"/>
        <v>1798.3</v>
      </c>
      <c r="E195" s="27">
        <f t="shared" si="40"/>
        <v>30430.01</v>
      </c>
      <c r="F195" s="27">
        <f t="shared" si="40"/>
        <v>41784.240000000005</v>
      </c>
      <c r="G195" s="27">
        <f t="shared" si="40"/>
        <v>1150.0099999999998</v>
      </c>
      <c r="H195" s="41">
        <f t="shared" si="40"/>
        <v>42934.25</v>
      </c>
      <c r="I195" s="41">
        <f>SUM(I172:I194)</f>
        <v>49141.33</v>
      </c>
      <c r="J195" s="41">
        <f>SUM(J172:J194)</f>
        <v>7836.2699999999995</v>
      </c>
      <c r="K195" s="41">
        <f>SUM(K172:K194)</f>
        <v>56977.600000000013</v>
      </c>
    </row>
    <row r="196" spans="1:11" s="1" customFormat="1" ht="18.75">
      <c r="A196" s="1">
        <v>10</v>
      </c>
      <c r="B196" s="19" t="s">
        <v>284</v>
      </c>
      <c r="C196" s="27"/>
      <c r="D196" s="27"/>
      <c r="E196" s="27"/>
      <c r="F196" s="25"/>
      <c r="G196" s="25"/>
      <c r="H196" s="39"/>
      <c r="I196" s="45"/>
      <c r="J196" s="45"/>
      <c r="K196" s="45"/>
    </row>
    <row r="197" spans="1:11" ht="18.75">
      <c r="A197" s="49">
        <v>1</v>
      </c>
      <c r="B197" s="21" t="s">
        <v>401</v>
      </c>
      <c r="C197" s="27">
        <v>115.4</v>
      </c>
      <c r="D197" s="26">
        <v>209.65</v>
      </c>
      <c r="E197" s="27">
        <f t="shared" ref="E197:E204" si="41">SUM(C197:D197)</f>
        <v>325.05</v>
      </c>
      <c r="F197" s="24">
        <v>93.15</v>
      </c>
      <c r="G197" s="24">
        <v>112.71</v>
      </c>
      <c r="H197" s="39">
        <f>F197+G197</f>
        <v>205.86</v>
      </c>
      <c r="I197" s="44">
        <v>170.04</v>
      </c>
      <c r="J197" s="44">
        <v>284.75</v>
      </c>
      <c r="K197" s="45">
        <f>SUM(I197:J197)</f>
        <v>454.78999999999996</v>
      </c>
    </row>
    <row r="198" spans="1:11" ht="18.75">
      <c r="A198" s="49">
        <v>2</v>
      </c>
      <c r="B198" s="21" t="s">
        <v>402</v>
      </c>
      <c r="C198" s="26">
        <v>114.04</v>
      </c>
      <c r="D198" s="26">
        <v>0</v>
      </c>
      <c r="E198" s="27">
        <f t="shared" si="41"/>
        <v>114.04</v>
      </c>
      <c r="F198" s="24">
        <v>106.85</v>
      </c>
      <c r="G198" s="24">
        <v>0</v>
      </c>
      <c r="H198" s="39">
        <f t="shared" ref="H198:H204" si="42">F198+G198</f>
        <v>106.85</v>
      </c>
      <c r="I198" s="44">
        <v>208.03</v>
      </c>
      <c r="J198" s="44"/>
      <c r="K198" s="45">
        <f t="shared" ref="K198:K204" si="43">SUM(I198:J198)</f>
        <v>208.03</v>
      </c>
    </row>
    <row r="199" spans="1:11" ht="18.75">
      <c r="A199" s="49">
        <v>3</v>
      </c>
      <c r="B199" s="21" t="s">
        <v>403</v>
      </c>
      <c r="C199" s="26">
        <v>0.2</v>
      </c>
      <c r="D199" s="26">
        <v>0</v>
      </c>
      <c r="E199" s="27">
        <f t="shared" si="41"/>
        <v>0.2</v>
      </c>
      <c r="F199" s="24">
        <v>0.21</v>
      </c>
      <c r="G199" s="24">
        <v>0</v>
      </c>
      <c r="H199" s="39">
        <f t="shared" si="42"/>
        <v>0.21</v>
      </c>
      <c r="I199" s="44">
        <v>0.21</v>
      </c>
      <c r="J199" s="44"/>
      <c r="K199" s="45">
        <f t="shared" si="43"/>
        <v>0.21</v>
      </c>
    </row>
    <row r="200" spans="1:11" ht="18.75">
      <c r="A200" s="49">
        <v>4</v>
      </c>
      <c r="B200" s="21" t="s">
        <v>404</v>
      </c>
      <c r="C200" s="26">
        <v>0</v>
      </c>
      <c r="D200" s="26">
        <v>40</v>
      </c>
      <c r="E200" s="27">
        <f t="shared" si="41"/>
        <v>40</v>
      </c>
      <c r="F200" s="24">
        <v>0</v>
      </c>
      <c r="G200" s="24">
        <v>0.05</v>
      </c>
      <c r="H200" s="39">
        <f t="shared" si="42"/>
        <v>0.05</v>
      </c>
      <c r="I200" s="44">
        <v>1</v>
      </c>
      <c r="J200" s="44"/>
      <c r="K200" s="45">
        <f t="shared" si="43"/>
        <v>1</v>
      </c>
    </row>
    <row r="201" spans="1:11" ht="18.75">
      <c r="A201" s="49">
        <v>5</v>
      </c>
      <c r="B201" s="21" t="s">
        <v>405</v>
      </c>
      <c r="C201" s="26">
        <v>1</v>
      </c>
      <c r="D201" s="26">
        <v>0</v>
      </c>
      <c r="E201" s="27">
        <f t="shared" si="41"/>
        <v>1</v>
      </c>
      <c r="F201" s="24">
        <v>1</v>
      </c>
      <c r="G201" s="24">
        <v>0</v>
      </c>
      <c r="H201" s="39">
        <f t="shared" si="42"/>
        <v>1</v>
      </c>
      <c r="I201" s="44">
        <v>0.01</v>
      </c>
      <c r="J201" s="44"/>
      <c r="K201" s="45">
        <f t="shared" si="43"/>
        <v>0.01</v>
      </c>
    </row>
    <row r="202" spans="1:11" ht="18.75">
      <c r="A202" s="49">
        <v>6</v>
      </c>
      <c r="B202" s="21" t="s">
        <v>406</v>
      </c>
      <c r="C202" s="26">
        <v>9.25</v>
      </c>
      <c r="D202" s="26">
        <v>0</v>
      </c>
      <c r="E202" s="27">
        <f t="shared" si="41"/>
        <v>9.25</v>
      </c>
      <c r="F202" s="24">
        <v>9.75</v>
      </c>
      <c r="G202" s="24">
        <v>0</v>
      </c>
      <c r="H202" s="39">
        <f t="shared" si="42"/>
        <v>9.75</v>
      </c>
      <c r="I202" s="44">
        <v>9.75</v>
      </c>
      <c r="J202" s="44"/>
      <c r="K202" s="45">
        <f t="shared" si="43"/>
        <v>9.75</v>
      </c>
    </row>
    <row r="203" spans="1:11" ht="18.75">
      <c r="A203" s="49">
        <v>7</v>
      </c>
      <c r="B203" s="21" t="s">
        <v>408</v>
      </c>
      <c r="C203" s="26">
        <v>0.01</v>
      </c>
      <c r="D203" s="26"/>
      <c r="E203" s="27">
        <f t="shared" si="41"/>
        <v>0.01</v>
      </c>
      <c r="F203" s="24">
        <v>0.01</v>
      </c>
      <c r="G203" s="24">
        <v>0</v>
      </c>
      <c r="H203" s="39">
        <f t="shared" si="42"/>
        <v>0.01</v>
      </c>
      <c r="I203" s="44">
        <v>0.01</v>
      </c>
      <c r="J203" s="44"/>
      <c r="K203" s="45">
        <f t="shared" si="43"/>
        <v>0.01</v>
      </c>
    </row>
    <row r="204" spans="1:11" ht="18.75">
      <c r="A204" s="49">
        <v>8</v>
      </c>
      <c r="B204" s="21" t="s">
        <v>407</v>
      </c>
      <c r="C204" s="26">
        <v>0.35</v>
      </c>
      <c r="D204" s="26"/>
      <c r="E204" s="26">
        <f t="shared" si="41"/>
        <v>0.35</v>
      </c>
      <c r="F204" s="24">
        <v>0.35</v>
      </c>
      <c r="G204" s="24">
        <v>0</v>
      </c>
      <c r="H204" s="39">
        <f t="shared" si="42"/>
        <v>0.35</v>
      </c>
      <c r="I204" s="44">
        <v>8.25</v>
      </c>
      <c r="J204" s="44"/>
      <c r="K204" s="45">
        <f t="shared" si="43"/>
        <v>8.25</v>
      </c>
    </row>
    <row r="205" spans="1:11" s="1" customFormat="1" ht="18.75">
      <c r="B205" s="19" t="s">
        <v>12</v>
      </c>
      <c r="C205" s="27">
        <f>SUM(C197:C204)</f>
        <v>240.24999999999997</v>
      </c>
      <c r="D205" s="27">
        <f t="shared" ref="D205:K205" si="44">SUM(D197:D204)</f>
        <v>249.65</v>
      </c>
      <c r="E205" s="27">
        <f t="shared" si="44"/>
        <v>489.90000000000003</v>
      </c>
      <c r="F205" s="27">
        <f t="shared" si="44"/>
        <v>211.32</v>
      </c>
      <c r="G205" s="27">
        <f t="shared" si="44"/>
        <v>112.75999999999999</v>
      </c>
      <c r="H205" s="41">
        <f t="shared" si="44"/>
        <v>324.08000000000004</v>
      </c>
      <c r="I205" s="41">
        <f t="shared" si="44"/>
        <v>397.29999999999995</v>
      </c>
      <c r="J205" s="41">
        <f t="shared" si="44"/>
        <v>284.75</v>
      </c>
      <c r="K205" s="41">
        <f t="shared" si="44"/>
        <v>682.05</v>
      </c>
    </row>
    <row r="206" spans="1:11" s="1" customFormat="1" ht="18.75">
      <c r="A206" s="1">
        <v>11</v>
      </c>
      <c r="B206" s="19" t="s">
        <v>409</v>
      </c>
      <c r="C206" s="27"/>
      <c r="D206" s="27"/>
      <c r="E206" s="27"/>
      <c r="F206" s="25"/>
      <c r="G206" s="25"/>
      <c r="H206" s="39"/>
      <c r="I206" s="45"/>
      <c r="J206" s="45"/>
      <c r="K206" s="45"/>
    </row>
    <row r="207" spans="1:11" ht="18.75">
      <c r="A207" s="49">
        <v>1</v>
      </c>
      <c r="B207" s="21" t="s">
        <v>410</v>
      </c>
      <c r="C207" s="26">
        <v>176</v>
      </c>
      <c r="D207" s="26">
        <v>263.01</v>
      </c>
      <c r="E207" s="27">
        <f t="shared" ref="E207:E213" si="45">SUM(C207:D207)</f>
        <v>439.01</v>
      </c>
      <c r="F207" s="24">
        <v>387.16</v>
      </c>
      <c r="G207" s="24">
        <v>580.79999999999995</v>
      </c>
      <c r="H207" s="39">
        <f>SUM(F207:G207)</f>
        <v>967.96</v>
      </c>
      <c r="I207" s="44">
        <v>364</v>
      </c>
      <c r="J207" s="44">
        <v>546</v>
      </c>
      <c r="K207" s="45">
        <f>SUM(I207:J207)</f>
        <v>910</v>
      </c>
    </row>
    <row r="208" spans="1:11" ht="18.75">
      <c r="A208" s="49">
        <v>2</v>
      </c>
      <c r="B208" s="21" t="s">
        <v>411</v>
      </c>
      <c r="C208" s="26">
        <v>0.03</v>
      </c>
      <c r="D208" s="26">
        <v>0.03</v>
      </c>
      <c r="E208" s="27">
        <f t="shared" si="45"/>
        <v>0.06</v>
      </c>
      <c r="F208" s="24">
        <v>800</v>
      </c>
      <c r="G208" s="24">
        <v>1200</v>
      </c>
      <c r="H208" s="39">
        <f t="shared" ref="H208:H214" si="46">F208+G208</f>
        <v>2000</v>
      </c>
      <c r="I208" s="44">
        <v>320</v>
      </c>
      <c r="J208" s="44">
        <v>480</v>
      </c>
      <c r="K208" s="45">
        <f t="shared" ref="K208:K214" si="47">SUM(I208:J208)</f>
        <v>800</v>
      </c>
    </row>
    <row r="209" spans="1:11" ht="18.75">
      <c r="A209" s="49">
        <v>3</v>
      </c>
      <c r="B209" s="21" t="s">
        <v>412</v>
      </c>
      <c r="C209" s="26">
        <v>31000</v>
      </c>
      <c r="D209" s="26">
        <v>31014.240000000002</v>
      </c>
      <c r="E209" s="27">
        <f t="shared" si="45"/>
        <v>62014.240000000005</v>
      </c>
      <c r="F209" s="24">
        <v>0.02</v>
      </c>
      <c r="G209" s="24">
        <v>0</v>
      </c>
      <c r="H209" s="39">
        <f t="shared" si="46"/>
        <v>0.02</v>
      </c>
      <c r="I209" s="44">
        <v>0.02</v>
      </c>
      <c r="J209" s="44"/>
      <c r="K209" s="45">
        <f t="shared" si="47"/>
        <v>0.02</v>
      </c>
    </row>
    <row r="210" spans="1:11" ht="18.75">
      <c r="A210" s="49">
        <v>4</v>
      </c>
      <c r="B210" s="21" t="s">
        <v>413</v>
      </c>
      <c r="C210" s="26">
        <v>633</v>
      </c>
      <c r="D210" s="26">
        <v>907.64</v>
      </c>
      <c r="E210" s="27">
        <f t="shared" si="45"/>
        <v>1540.6399999999999</v>
      </c>
      <c r="F210" s="24">
        <v>40000</v>
      </c>
      <c r="G210" s="24">
        <v>40000</v>
      </c>
      <c r="H210" s="39">
        <f t="shared" si="46"/>
        <v>80000</v>
      </c>
      <c r="I210" s="44">
        <v>45000</v>
      </c>
      <c r="J210" s="44">
        <v>45000</v>
      </c>
      <c r="K210" s="45">
        <f t="shared" si="47"/>
        <v>90000</v>
      </c>
    </row>
    <row r="211" spans="1:11" ht="18.75">
      <c r="A211" s="49">
        <v>5</v>
      </c>
      <c r="B211" s="21" t="s">
        <v>414</v>
      </c>
      <c r="C211" s="26">
        <v>3095.38</v>
      </c>
      <c r="D211" s="26">
        <v>12882.41</v>
      </c>
      <c r="E211" s="27">
        <f t="shared" si="45"/>
        <v>15977.79</v>
      </c>
      <c r="F211" s="24">
        <v>633.76</v>
      </c>
      <c r="G211" s="24">
        <v>700.64</v>
      </c>
      <c r="H211" s="39">
        <f t="shared" si="46"/>
        <v>1334.4</v>
      </c>
      <c r="I211" s="44">
        <v>633.76</v>
      </c>
      <c r="J211" s="44">
        <v>700.64</v>
      </c>
      <c r="K211" s="45">
        <f t="shared" si="47"/>
        <v>1334.4</v>
      </c>
    </row>
    <row r="212" spans="1:11" ht="18.75">
      <c r="A212" s="49">
        <v>6</v>
      </c>
      <c r="B212" s="21" t="s">
        <v>415</v>
      </c>
      <c r="C212" s="26">
        <v>66058.740000000005</v>
      </c>
      <c r="D212" s="26">
        <v>37227.050000000003</v>
      </c>
      <c r="E212" s="27">
        <f t="shared" si="45"/>
        <v>103285.79000000001</v>
      </c>
      <c r="F212" s="24">
        <v>4311.04</v>
      </c>
      <c r="G212" s="24">
        <v>17244.36</v>
      </c>
      <c r="H212" s="39">
        <f t="shared" si="46"/>
        <v>21555.4</v>
      </c>
      <c r="I212" s="44">
        <v>4311.04</v>
      </c>
      <c r="J212" s="44">
        <v>17244.36</v>
      </c>
      <c r="K212" s="45">
        <f t="shared" si="47"/>
        <v>21555.4</v>
      </c>
    </row>
    <row r="213" spans="1:11" ht="18.75">
      <c r="A213" s="49">
        <v>7</v>
      </c>
      <c r="B213" s="21" t="s">
        <v>416</v>
      </c>
      <c r="C213" s="26">
        <v>500</v>
      </c>
      <c r="D213" s="26"/>
      <c r="E213" s="27">
        <f t="shared" si="45"/>
        <v>500</v>
      </c>
      <c r="F213" s="24">
        <v>78916.61</v>
      </c>
      <c r="G213" s="24">
        <v>38446.589999999997</v>
      </c>
      <c r="H213" s="39">
        <f t="shared" si="46"/>
        <v>117363.2</v>
      </c>
      <c r="I213" s="44">
        <v>84150.09</v>
      </c>
      <c r="J213" s="44">
        <v>40035.120000000003</v>
      </c>
      <c r="K213" s="45">
        <f t="shared" si="47"/>
        <v>124185.20999999999</v>
      </c>
    </row>
    <row r="214" spans="1:11" ht="18.75">
      <c r="A214" s="49">
        <v>8</v>
      </c>
      <c r="B214" s="21" t="s">
        <v>417</v>
      </c>
      <c r="C214" s="26"/>
      <c r="D214" s="26"/>
      <c r="E214" s="26"/>
      <c r="F214" s="24">
        <v>500</v>
      </c>
      <c r="G214" s="24">
        <v>0</v>
      </c>
      <c r="H214" s="39">
        <f t="shared" si="46"/>
        <v>500</v>
      </c>
      <c r="I214" s="44">
        <v>350</v>
      </c>
      <c r="J214" s="44"/>
      <c r="K214" s="45">
        <f t="shared" si="47"/>
        <v>350</v>
      </c>
    </row>
    <row r="215" spans="1:11" s="1" customFormat="1" ht="18.75">
      <c r="B215" s="19" t="s">
        <v>27</v>
      </c>
      <c r="C215" s="27">
        <f>SUM(C207:C214)</f>
        <v>101463.15</v>
      </c>
      <c r="D215" s="27">
        <f t="shared" ref="D215:K215" si="48">SUM(D207:D214)</f>
        <v>82294.38</v>
      </c>
      <c r="E215" s="27">
        <f t="shared" si="48"/>
        <v>183757.53000000003</v>
      </c>
      <c r="F215" s="27">
        <f t="shared" si="48"/>
        <v>125548.59</v>
      </c>
      <c r="G215" s="27">
        <f t="shared" si="48"/>
        <v>98172.39</v>
      </c>
      <c r="H215" s="41">
        <f t="shared" si="48"/>
        <v>223720.97999999998</v>
      </c>
      <c r="I215" s="41">
        <f t="shared" si="48"/>
        <v>135128.91</v>
      </c>
      <c r="J215" s="41">
        <f t="shared" si="48"/>
        <v>104006.12</v>
      </c>
      <c r="K215" s="41">
        <f t="shared" si="48"/>
        <v>239135.03</v>
      </c>
    </row>
    <row r="216" spans="1:11" s="1" customFormat="1" ht="18.75">
      <c r="A216" s="1">
        <v>12</v>
      </c>
      <c r="B216" s="19" t="s">
        <v>289</v>
      </c>
      <c r="C216" s="27"/>
      <c r="D216" s="27"/>
      <c r="E216" s="27"/>
      <c r="F216" s="25"/>
      <c r="G216" s="25"/>
      <c r="H216" s="39"/>
      <c r="I216" s="45"/>
      <c r="J216" s="45"/>
      <c r="K216" s="45"/>
    </row>
    <row r="217" spans="1:11" s="49" customFormat="1" ht="18.75">
      <c r="A217" s="49">
        <v>1</v>
      </c>
      <c r="B217" s="21" t="s">
        <v>1521</v>
      </c>
      <c r="C217" s="26"/>
      <c r="D217" s="26"/>
      <c r="E217" s="26"/>
      <c r="F217" s="24"/>
      <c r="G217" s="24"/>
      <c r="H217" s="47"/>
      <c r="I217" s="48">
        <v>0.03</v>
      </c>
      <c r="J217" s="48"/>
      <c r="K217" s="45">
        <f>SUM(I217:J217)</f>
        <v>0.03</v>
      </c>
    </row>
    <row r="218" spans="1:11" s="49" customFormat="1" ht="18.75">
      <c r="A218" s="49">
        <v>2</v>
      </c>
      <c r="B218" s="21" t="s">
        <v>1522</v>
      </c>
      <c r="C218" s="26"/>
      <c r="D218" s="26"/>
      <c r="E218" s="26"/>
      <c r="F218" s="24"/>
      <c r="G218" s="24"/>
      <c r="H218" s="47"/>
      <c r="I218" s="48">
        <v>1200</v>
      </c>
      <c r="J218" s="48"/>
      <c r="K218" s="45">
        <f>SUM(I218:J218)</f>
        <v>1200</v>
      </c>
    </row>
    <row r="219" spans="1:11" s="49" customFormat="1" ht="18.75">
      <c r="A219" s="49">
        <v>3</v>
      </c>
      <c r="B219" s="21" t="s">
        <v>1523</v>
      </c>
      <c r="C219" s="26"/>
      <c r="D219" s="26"/>
      <c r="E219" s="26"/>
      <c r="F219" s="24"/>
      <c r="G219" s="24"/>
      <c r="H219" s="47"/>
      <c r="I219" s="48">
        <v>2400</v>
      </c>
      <c r="J219" s="48"/>
      <c r="K219" s="45">
        <f>SUM(I219:J219)</f>
        <v>2400</v>
      </c>
    </row>
    <row r="220" spans="1:11" s="49" customFormat="1" ht="18.75">
      <c r="A220" s="49">
        <v>4</v>
      </c>
      <c r="B220" s="21" t="s">
        <v>418</v>
      </c>
      <c r="C220" s="26">
        <v>0</v>
      </c>
      <c r="D220" s="26"/>
      <c r="E220" s="26"/>
      <c r="F220" s="24">
        <v>0.02</v>
      </c>
      <c r="G220" s="24">
        <v>0</v>
      </c>
      <c r="H220" s="47">
        <f>F220+G220</f>
        <v>0.02</v>
      </c>
      <c r="I220" s="48">
        <v>0.02</v>
      </c>
      <c r="J220" s="48"/>
      <c r="K220" s="45">
        <f>SUM(I220:J220)</f>
        <v>0.02</v>
      </c>
    </row>
    <row r="221" spans="1:11" ht="18.75">
      <c r="B221" s="19" t="s">
        <v>14</v>
      </c>
      <c r="C221" s="23">
        <f>SUM(C217:C220)</f>
        <v>0</v>
      </c>
      <c r="D221" s="23">
        <f t="shared" ref="D221:K221" si="49">SUM(D217:D220)</f>
        <v>0</v>
      </c>
      <c r="E221" s="23">
        <f t="shared" si="49"/>
        <v>0</v>
      </c>
      <c r="F221" s="23">
        <f t="shared" si="49"/>
        <v>0.02</v>
      </c>
      <c r="G221" s="23">
        <f t="shared" si="49"/>
        <v>0</v>
      </c>
      <c r="H221" s="23">
        <f t="shared" si="49"/>
        <v>0.02</v>
      </c>
      <c r="I221" s="23">
        <f t="shared" si="49"/>
        <v>3600.0499999999997</v>
      </c>
      <c r="J221" s="23">
        <f t="shared" si="49"/>
        <v>0</v>
      </c>
      <c r="K221" s="23">
        <f t="shared" si="49"/>
        <v>3600.0499999999997</v>
      </c>
    </row>
    <row r="222" spans="1:11" s="1" customFormat="1" ht="18.75">
      <c r="A222" s="1">
        <v>13</v>
      </c>
      <c r="B222" s="19" t="s">
        <v>419</v>
      </c>
      <c r="C222" s="27"/>
      <c r="D222" s="27"/>
      <c r="E222" s="27"/>
      <c r="F222" s="27"/>
      <c r="G222" s="27"/>
      <c r="H222" s="41"/>
      <c r="I222" s="45"/>
      <c r="J222" s="45"/>
      <c r="K222" s="45"/>
    </row>
    <row r="223" spans="1:11" ht="18.75">
      <c r="A223" s="1">
        <v>1</v>
      </c>
      <c r="B223" s="21" t="s">
        <v>420</v>
      </c>
      <c r="C223" s="26">
        <v>0.18</v>
      </c>
      <c r="D223" s="26"/>
      <c r="E223" s="27">
        <f>SUM(C223:D223)</f>
        <v>0.18</v>
      </c>
      <c r="F223" s="24">
        <v>0.18</v>
      </c>
      <c r="G223" s="24">
        <v>0</v>
      </c>
      <c r="H223" s="39">
        <f>F223+G223</f>
        <v>0.18</v>
      </c>
      <c r="I223" s="44">
        <v>590.74</v>
      </c>
      <c r="J223" s="44"/>
      <c r="K223" s="45">
        <f>SUM(I223:J223)</f>
        <v>590.74</v>
      </c>
    </row>
    <row r="224" spans="1:11" ht="18.75">
      <c r="B224" s="19" t="s">
        <v>28</v>
      </c>
      <c r="C224" s="27">
        <f t="shared" ref="C224:K224" si="50">SUM(C223)</f>
        <v>0.18</v>
      </c>
      <c r="D224" s="27">
        <f t="shared" si="50"/>
        <v>0</v>
      </c>
      <c r="E224" s="27">
        <f t="shared" si="50"/>
        <v>0.18</v>
      </c>
      <c r="F224" s="27">
        <f t="shared" si="50"/>
        <v>0.18</v>
      </c>
      <c r="G224" s="27">
        <f t="shared" si="50"/>
        <v>0</v>
      </c>
      <c r="H224" s="41">
        <f t="shared" si="50"/>
        <v>0.18</v>
      </c>
      <c r="I224" s="45">
        <f t="shared" si="50"/>
        <v>590.74</v>
      </c>
      <c r="J224" s="45">
        <f t="shared" si="50"/>
        <v>0</v>
      </c>
      <c r="K224" s="45">
        <f t="shared" si="50"/>
        <v>590.74</v>
      </c>
    </row>
    <row r="225" spans="1:11" s="1" customFormat="1" ht="18.75">
      <c r="A225" s="1">
        <v>14</v>
      </c>
      <c r="B225" s="19" t="s">
        <v>421</v>
      </c>
      <c r="C225" s="27"/>
      <c r="D225" s="27"/>
      <c r="E225" s="27"/>
      <c r="F225" s="25"/>
      <c r="G225" s="25"/>
      <c r="H225" s="39"/>
      <c r="I225" s="45"/>
      <c r="J225" s="45"/>
      <c r="K225" s="45"/>
    </row>
    <row r="226" spans="1:11" ht="18.75">
      <c r="A226" s="49">
        <v>1</v>
      </c>
      <c r="B226" s="21" t="s">
        <v>422</v>
      </c>
      <c r="C226" s="22">
        <v>10000</v>
      </c>
      <c r="D226" s="26"/>
      <c r="E226" s="27">
        <f>SUM(C226:D226)</f>
        <v>10000</v>
      </c>
      <c r="F226" s="24">
        <v>0.06</v>
      </c>
      <c r="G226" s="24">
        <v>0</v>
      </c>
      <c r="H226" s="39">
        <f>F226+G226</f>
        <v>0.06</v>
      </c>
      <c r="I226" s="48">
        <v>0.06</v>
      </c>
      <c r="J226" s="48"/>
      <c r="K226" s="45">
        <f>SUM(I226:J226)</f>
        <v>0.06</v>
      </c>
    </row>
    <row r="227" spans="1:11" ht="18.75">
      <c r="A227" s="49">
        <v>2</v>
      </c>
      <c r="B227" s="21" t="s">
        <v>423</v>
      </c>
      <c r="C227" s="26">
        <v>0.06</v>
      </c>
      <c r="D227" s="26"/>
      <c r="E227" s="27">
        <f>SUM(C227:D227)</f>
        <v>0.06</v>
      </c>
      <c r="F227" s="24">
        <v>0.06</v>
      </c>
      <c r="G227" s="24">
        <v>0</v>
      </c>
      <c r="H227" s="39">
        <f>F227+G227</f>
        <v>0.06</v>
      </c>
      <c r="I227" s="44">
        <v>0.06</v>
      </c>
      <c r="J227" s="44"/>
      <c r="K227" s="45">
        <f>SUM(I227:J227)</f>
        <v>0.06</v>
      </c>
    </row>
    <row r="228" spans="1:11" ht="18.75">
      <c r="B228" s="19" t="s">
        <v>16</v>
      </c>
      <c r="C228" s="23">
        <f t="shared" ref="C228:K228" si="51">SUM(C226:C227)</f>
        <v>10000.06</v>
      </c>
      <c r="D228" s="23">
        <f t="shared" si="51"/>
        <v>0</v>
      </c>
      <c r="E228" s="23">
        <f t="shared" si="51"/>
        <v>10000.06</v>
      </c>
      <c r="F228" s="23">
        <f t="shared" si="51"/>
        <v>0.12</v>
      </c>
      <c r="G228" s="23">
        <f t="shared" si="51"/>
        <v>0</v>
      </c>
      <c r="H228" s="40">
        <f t="shared" si="51"/>
        <v>0.12</v>
      </c>
      <c r="I228" s="45">
        <f t="shared" si="51"/>
        <v>0.12</v>
      </c>
      <c r="J228" s="45">
        <f t="shared" si="51"/>
        <v>0</v>
      </c>
      <c r="K228" s="45">
        <f t="shared" si="51"/>
        <v>0.12</v>
      </c>
    </row>
    <row r="229" spans="1:11" s="104" customFormat="1" ht="18.75">
      <c r="A229" s="104">
        <v>2</v>
      </c>
      <c r="B229" s="105" t="s">
        <v>29</v>
      </c>
      <c r="C229" s="109">
        <f t="shared" ref="C229:H229" si="52">C228+C224+C221+C215+C205+C195+C170+C156+C151+C148+C106+C101+C96+C159</f>
        <v>485807.24999999994</v>
      </c>
      <c r="D229" s="109">
        <f t="shared" si="52"/>
        <v>172258.55000000002</v>
      </c>
      <c r="E229" s="109">
        <f t="shared" si="52"/>
        <v>658065.79999999993</v>
      </c>
      <c r="F229" s="109">
        <f t="shared" si="52"/>
        <v>575243.62</v>
      </c>
      <c r="G229" s="109">
        <f t="shared" si="52"/>
        <v>193203.16999999998</v>
      </c>
      <c r="H229" s="109">
        <f t="shared" si="52"/>
        <v>768446.79000000015</v>
      </c>
      <c r="I229" s="109">
        <f>I228+I224+I221+I215+I205+I195+I170+I156+I151+I148+I106+I101+I96+I159</f>
        <v>789925.62999999989</v>
      </c>
      <c r="J229" s="109">
        <f>J228+J224+J221+J215+J205+J195+J170+J156+J151+J148+J106+J101+J96+J159</f>
        <v>218061.31</v>
      </c>
      <c r="K229" s="109">
        <f>K228+K224+K221+K215+K205+K195+K170+K156+K151+K148+K106+K101+K96+K159</f>
        <v>1007986.94</v>
      </c>
    </row>
    <row r="230" spans="1:11" s="93" customFormat="1" ht="18.75">
      <c r="B230" s="100"/>
      <c r="C230" s="101"/>
      <c r="D230" s="101"/>
      <c r="E230" s="101"/>
      <c r="F230" s="101"/>
      <c r="G230" s="101"/>
      <c r="H230" s="96"/>
      <c r="I230" s="97"/>
      <c r="J230" s="97"/>
      <c r="K230" s="98"/>
    </row>
    <row r="231" spans="1:11" s="108" customFormat="1" ht="18.75">
      <c r="A231" s="104">
        <v>3</v>
      </c>
      <c r="B231" s="105" t="s">
        <v>424</v>
      </c>
      <c r="C231" s="110"/>
      <c r="D231" s="110"/>
      <c r="E231" s="110"/>
      <c r="F231" s="111"/>
      <c r="G231" s="111"/>
      <c r="H231" s="112"/>
      <c r="I231" s="106"/>
      <c r="J231" s="106"/>
      <c r="K231" s="107"/>
    </row>
    <row r="232" spans="1:11" s="1" customFormat="1" ht="18.75">
      <c r="A232" s="1">
        <v>1</v>
      </c>
      <c r="B232" s="19" t="s">
        <v>425</v>
      </c>
      <c r="C232" s="27"/>
      <c r="D232" s="27"/>
      <c r="E232" s="27"/>
      <c r="F232" s="27"/>
      <c r="G232" s="27"/>
      <c r="H232" s="41"/>
      <c r="I232" s="45"/>
      <c r="J232" s="45"/>
      <c r="K232" s="45"/>
    </row>
    <row r="233" spans="1:11" ht="18.75">
      <c r="A233" s="49">
        <v>1</v>
      </c>
      <c r="B233" s="21" t="s">
        <v>426</v>
      </c>
      <c r="C233" s="26"/>
      <c r="D233" s="26"/>
      <c r="E233" s="26"/>
      <c r="F233" s="24">
        <v>0.02</v>
      </c>
      <c r="G233" s="24">
        <v>0</v>
      </c>
      <c r="H233" s="39">
        <f>SUM(F233:G233)</f>
        <v>0.02</v>
      </c>
      <c r="I233" s="44">
        <v>1500.01</v>
      </c>
      <c r="J233" s="44"/>
      <c r="K233" s="45">
        <f>SUM(I233:J233)</f>
        <v>1500.01</v>
      </c>
    </row>
    <row r="234" spans="1:11" ht="18.75">
      <c r="B234" s="19" t="s">
        <v>30</v>
      </c>
      <c r="C234" s="27"/>
      <c r="D234" s="27"/>
      <c r="E234" s="27"/>
      <c r="F234" s="25">
        <v>0.02</v>
      </c>
      <c r="G234" s="25">
        <v>0</v>
      </c>
      <c r="H234" s="39">
        <f>SUM(F234:G234)</f>
        <v>0.02</v>
      </c>
      <c r="I234" s="45">
        <f>SUM(I233)</f>
        <v>1500.01</v>
      </c>
      <c r="J234" s="45">
        <f>SUM(J233)</f>
        <v>0</v>
      </c>
      <c r="K234" s="45">
        <f>SUM(K233)</f>
        <v>1500.01</v>
      </c>
    </row>
    <row r="235" spans="1:11" s="1" customFormat="1" ht="18.75">
      <c r="A235" s="1">
        <v>2</v>
      </c>
      <c r="B235" s="19" t="s">
        <v>427</v>
      </c>
      <c r="C235" s="27"/>
      <c r="D235" s="27"/>
      <c r="E235" s="27"/>
      <c r="F235" s="25"/>
      <c r="G235" s="25"/>
      <c r="H235" s="39"/>
      <c r="I235" s="45"/>
      <c r="J235" s="45"/>
      <c r="K235" s="45"/>
    </row>
    <row r="236" spans="1:11" ht="18.75">
      <c r="A236" s="49">
        <v>1</v>
      </c>
      <c r="B236" s="21" t="s">
        <v>438</v>
      </c>
      <c r="C236" s="26"/>
      <c r="D236" s="26"/>
      <c r="E236" s="26"/>
      <c r="F236" s="24">
        <v>0</v>
      </c>
      <c r="G236" s="24">
        <v>0.06</v>
      </c>
      <c r="H236" s="39">
        <f>SUM(F236:G236)</f>
        <v>0.06</v>
      </c>
      <c r="I236" s="44">
        <v>0.06</v>
      </c>
      <c r="J236" s="44">
        <v>0.06</v>
      </c>
      <c r="K236" s="45">
        <f>SUM(I236:J236)</f>
        <v>0.12</v>
      </c>
    </row>
    <row r="237" spans="1:11" ht="18.75">
      <c r="A237" s="49">
        <v>2</v>
      </c>
      <c r="B237" s="21" t="s">
        <v>1524</v>
      </c>
      <c r="C237" s="26">
        <v>5571.12</v>
      </c>
      <c r="D237" s="26"/>
      <c r="E237" s="27">
        <f t="shared" ref="E237:E248" si="53">SUM(C237:D237)</f>
        <v>5571.12</v>
      </c>
      <c r="F237" s="24">
        <v>6506.12</v>
      </c>
      <c r="G237" s="24">
        <v>0</v>
      </c>
      <c r="H237" s="39">
        <f t="shared" ref="H237:H247" si="54">SUM(F237:G237)</f>
        <v>6506.12</v>
      </c>
      <c r="I237" s="48">
        <v>8011.09</v>
      </c>
      <c r="J237" s="48"/>
      <c r="K237" s="45">
        <f t="shared" ref="K237:K247" si="55">SUM(I237:J237)</f>
        <v>8011.09</v>
      </c>
    </row>
    <row r="238" spans="1:11" ht="18.75">
      <c r="A238" s="49">
        <v>3</v>
      </c>
      <c r="B238" s="21" t="s">
        <v>428</v>
      </c>
      <c r="C238" s="26">
        <v>824.5</v>
      </c>
      <c r="D238" s="26"/>
      <c r="E238" s="27">
        <f t="shared" si="53"/>
        <v>824.5</v>
      </c>
      <c r="F238" s="24">
        <v>692.5</v>
      </c>
      <c r="G238" s="24">
        <v>0</v>
      </c>
      <c r="H238" s="39">
        <f t="shared" si="54"/>
        <v>692.5</v>
      </c>
      <c r="I238" s="48">
        <v>315.99</v>
      </c>
      <c r="J238" s="48"/>
      <c r="K238" s="45">
        <f t="shared" si="55"/>
        <v>315.99</v>
      </c>
    </row>
    <row r="239" spans="1:11" s="1" customFormat="1" ht="18.75">
      <c r="A239" s="49">
        <v>4</v>
      </c>
      <c r="B239" s="21" t="s">
        <v>429</v>
      </c>
      <c r="C239" s="26">
        <v>2440.0500000000002</v>
      </c>
      <c r="D239" s="26"/>
      <c r="E239" s="27">
        <f t="shared" si="53"/>
        <v>2440.0500000000002</v>
      </c>
      <c r="F239" s="24">
        <v>890.03</v>
      </c>
      <c r="G239" s="24">
        <v>0</v>
      </c>
      <c r="H239" s="39">
        <f t="shared" si="54"/>
        <v>890.03</v>
      </c>
      <c r="I239" s="48">
        <v>292.02</v>
      </c>
      <c r="J239" s="48"/>
      <c r="K239" s="45">
        <f t="shared" si="55"/>
        <v>292.02</v>
      </c>
    </row>
    <row r="240" spans="1:11" ht="18.75">
      <c r="A240" s="49">
        <v>5</v>
      </c>
      <c r="B240" s="21" t="s">
        <v>430</v>
      </c>
      <c r="C240" s="26">
        <v>1306.19</v>
      </c>
      <c r="D240" s="26"/>
      <c r="E240" s="27">
        <f t="shared" si="53"/>
        <v>1306.19</v>
      </c>
      <c r="F240" s="24">
        <v>1426.53</v>
      </c>
      <c r="G240" s="24">
        <v>0</v>
      </c>
      <c r="H240" s="39">
        <f t="shared" si="54"/>
        <v>1426.53</v>
      </c>
      <c r="I240" s="48">
        <v>1556.04</v>
      </c>
      <c r="J240" s="48"/>
      <c r="K240" s="45">
        <f t="shared" si="55"/>
        <v>1556.04</v>
      </c>
    </row>
    <row r="241" spans="1:11" ht="18.75">
      <c r="A241" s="49">
        <v>6</v>
      </c>
      <c r="B241" s="21" t="s">
        <v>431</v>
      </c>
      <c r="C241" s="26">
        <v>2963.18</v>
      </c>
      <c r="D241" s="26"/>
      <c r="E241" s="27">
        <f t="shared" si="53"/>
        <v>2963.18</v>
      </c>
      <c r="F241" s="24">
        <v>3149.02</v>
      </c>
      <c r="G241" s="24">
        <v>0</v>
      </c>
      <c r="H241" s="39">
        <f t="shared" si="54"/>
        <v>3149.02</v>
      </c>
      <c r="I241" s="48">
        <v>3433.73</v>
      </c>
      <c r="J241" s="48"/>
      <c r="K241" s="45">
        <f t="shared" si="55"/>
        <v>3433.73</v>
      </c>
    </row>
    <row r="242" spans="1:11" s="1" customFormat="1" ht="18.75">
      <c r="A242" s="49">
        <v>7</v>
      </c>
      <c r="B242" s="21" t="s">
        <v>432</v>
      </c>
      <c r="C242" s="26">
        <v>1510.21</v>
      </c>
      <c r="D242" s="26"/>
      <c r="E242" s="27">
        <f t="shared" si="53"/>
        <v>1510.21</v>
      </c>
      <c r="F242" s="24">
        <v>1715.21</v>
      </c>
      <c r="G242" s="24">
        <v>0</v>
      </c>
      <c r="H242" s="39">
        <f t="shared" si="54"/>
        <v>1715.21</v>
      </c>
      <c r="I242" s="48">
        <v>2030.21</v>
      </c>
      <c r="J242" s="48"/>
      <c r="K242" s="45">
        <f t="shared" si="55"/>
        <v>2030.21</v>
      </c>
    </row>
    <row r="243" spans="1:11" ht="18.75">
      <c r="A243" s="49">
        <v>8</v>
      </c>
      <c r="B243" s="21" t="s">
        <v>433</v>
      </c>
      <c r="C243" s="26">
        <v>500.05</v>
      </c>
      <c r="D243" s="26"/>
      <c r="E243" s="27">
        <f t="shared" si="53"/>
        <v>500.05</v>
      </c>
      <c r="F243" s="24">
        <v>0.06</v>
      </c>
      <c r="G243" s="24">
        <v>0</v>
      </c>
      <c r="H243" s="39">
        <f t="shared" si="54"/>
        <v>0.06</v>
      </c>
      <c r="I243" s="48">
        <v>0.06</v>
      </c>
      <c r="J243" s="48"/>
      <c r="K243" s="45">
        <f t="shared" si="55"/>
        <v>0.06</v>
      </c>
    </row>
    <row r="244" spans="1:11" ht="18.75">
      <c r="A244" s="49">
        <v>9</v>
      </c>
      <c r="B244" s="21" t="s">
        <v>434</v>
      </c>
      <c r="C244" s="26">
        <v>0.06</v>
      </c>
      <c r="D244" s="26">
        <v>0.06</v>
      </c>
      <c r="E244" s="27">
        <f t="shared" si="53"/>
        <v>0.12</v>
      </c>
      <c r="F244" s="24">
        <v>880.03</v>
      </c>
      <c r="G244" s="24">
        <v>1320.03</v>
      </c>
      <c r="H244" s="39">
        <f t="shared" si="54"/>
        <v>2200.06</v>
      </c>
      <c r="I244" s="48">
        <v>1200</v>
      </c>
      <c r="J244" s="48">
        <v>1800</v>
      </c>
      <c r="K244" s="45">
        <f t="shared" si="55"/>
        <v>3000</v>
      </c>
    </row>
    <row r="245" spans="1:11" s="1" customFormat="1" ht="18.75">
      <c r="A245" s="49">
        <v>10</v>
      </c>
      <c r="B245" s="21" t="s">
        <v>435</v>
      </c>
      <c r="C245" s="26">
        <v>1176.3</v>
      </c>
      <c r="D245" s="26"/>
      <c r="E245" s="27">
        <f t="shared" si="53"/>
        <v>1176.3</v>
      </c>
      <c r="F245" s="24">
        <v>1386.8</v>
      </c>
      <c r="G245" s="24">
        <v>0</v>
      </c>
      <c r="H245" s="39">
        <f t="shared" si="54"/>
        <v>1386.8</v>
      </c>
      <c r="I245" s="48">
        <v>1746.51</v>
      </c>
      <c r="J245" s="48"/>
      <c r="K245" s="45">
        <f t="shared" si="55"/>
        <v>1746.51</v>
      </c>
    </row>
    <row r="246" spans="1:11" ht="18.75">
      <c r="A246" s="49">
        <v>11</v>
      </c>
      <c r="B246" s="21" t="s">
        <v>436</v>
      </c>
      <c r="C246" s="26">
        <v>1080.05</v>
      </c>
      <c r="D246" s="26">
        <v>1620.05</v>
      </c>
      <c r="E246" s="27">
        <f t="shared" si="53"/>
        <v>2700.1</v>
      </c>
      <c r="F246" s="24">
        <v>960.04</v>
      </c>
      <c r="G246" s="24">
        <v>1440.04</v>
      </c>
      <c r="H246" s="39">
        <f t="shared" si="54"/>
        <v>2400.08</v>
      </c>
      <c r="I246" s="48">
        <v>1360.02</v>
      </c>
      <c r="J246" s="48">
        <v>2040.02</v>
      </c>
      <c r="K246" s="45">
        <f t="shared" si="55"/>
        <v>3400.04</v>
      </c>
    </row>
    <row r="247" spans="1:11" ht="18.75">
      <c r="A247" s="49">
        <v>12</v>
      </c>
      <c r="B247" s="21" t="s">
        <v>437</v>
      </c>
      <c r="C247" s="26">
        <v>107.25</v>
      </c>
      <c r="D247" s="26"/>
      <c r="E247" s="27">
        <f t="shared" si="53"/>
        <v>107.25</v>
      </c>
      <c r="F247" s="24">
        <v>115.75</v>
      </c>
      <c r="G247" s="24">
        <v>0</v>
      </c>
      <c r="H247" s="39">
        <f t="shared" si="54"/>
        <v>115.75</v>
      </c>
      <c r="I247" s="48">
        <v>140.32</v>
      </c>
      <c r="J247" s="48"/>
      <c r="K247" s="45">
        <f t="shared" si="55"/>
        <v>140.32</v>
      </c>
    </row>
    <row r="248" spans="1:11" ht="18.75">
      <c r="B248" s="19" t="s">
        <v>31</v>
      </c>
      <c r="C248" s="27">
        <f>SUM(C237:C247)</f>
        <v>17478.96</v>
      </c>
      <c r="D248" s="27">
        <f>SUM(D237:D247)</f>
        <v>1620.11</v>
      </c>
      <c r="E248" s="27">
        <f t="shared" si="53"/>
        <v>19099.07</v>
      </c>
      <c r="F248" s="25">
        <f>SUM(F236:F247)</f>
        <v>17722.09</v>
      </c>
      <c r="G248" s="25">
        <f>SUM(G236:G247)</f>
        <v>2760.13</v>
      </c>
      <c r="H248" s="39">
        <f>SUM(F248:G248)</f>
        <v>20482.22</v>
      </c>
      <c r="I248" s="39">
        <f>SUM(I236:I247)</f>
        <v>20086.049999999996</v>
      </c>
      <c r="J248" s="39">
        <f>SUM(J236:J247)</f>
        <v>3840.08</v>
      </c>
      <c r="K248" s="39">
        <f>SUM(K236:K247)</f>
        <v>23926.13</v>
      </c>
    </row>
    <row r="249" spans="1:11" s="1" customFormat="1" ht="18.75">
      <c r="A249" s="1">
        <v>3</v>
      </c>
      <c r="B249" s="19" t="s">
        <v>439</v>
      </c>
      <c r="C249" s="27"/>
      <c r="D249" s="27"/>
      <c r="E249" s="27"/>
      <c r="F249" s="25"/>
      <c r="G249" s="25"/>
      <c r="H249" s="39"/>
      <c r="I249" s="45"/>
      <c r="J249" s="45"/>
      <c r="K249" s="45"/>
    </row>
    <row r="250" spans="1:11" s="1" customFormat="1" ht="18.75">
      <c r="A250" s="49">
        <v>1</v>
      </c>
      <c r="B250" s="21" t="s">
        <v>440</v>
      </c>
      <c r="C250" s="22">
        <v>2556.56</v>
      </c>
      <c r="D250" s="22"/>
      <c r="E250" s="23">
        <f t="shared" ref="E250:E259" si="56">SUM(C250:D250)</f>
        <v>2556.56</v>
      </c>
      <c r="F250" s="24">
        <v>2421.69</v>
      </c>
      <c r="G250" s="24">
        <v>0</v>
      </c>
      <c r="H250" s="39">
        <f t="shared" ref="H250:H262" si="57">SUM(F250:G250)</f>
        <v>2421.69</v>
      </c>
      <c r="I250" s="48">
        <v>2434.29</v>
      </c>
      <c r="J250" s="48"/>
      <c r="K250" s="45">
        <f>SUM(I250:J250)</f>
        <v>2434.29</v>
      </c>
    </row>
    <row r="251" spans="1:11" ht="18.75">
      <c r="A251" s="49">
        <v>2</v>
      </c>
      <c r="B251" s="21" t="s">
        <v>441</v>
      </c>
      <c r="C251" s="22">
        <v>2121.8200000000002</v>
      </c>
      <c r="D251" s="22"/>
      <c r="E251" s="23">
        <f t="shared" si="56"/>
        <v>2121.8200000000002</v>
      </c>
      <c r="F251" s="24">
        <v>2031.33</v>
      </c>
      <c r="G251" s="24">
        <v>0</v>
      </c>
      <c r="H251" s="39">
        <f t="shared" si="57"/>
        <v>2031.33</v>
      </c>
      <c r="I251" s="48">
        <v>2643.38</v>
      </c>
      <c r="J251" s="48"/>
      <c r="K251" s="45">
        <f t="shared" ref="K251:K262" si="58">SUM(I251:J251)</f>
        <v>2643.38</v>
      </c>
    </row>
    <row r="252" spans="1:11" ht="18.75">
      <c r="A252" s="49">
        <v>3</v>
      </c>
      <c r="B252" s="21" t="s">
        <v>442</v>
      </c>
      <c r="C252" s="22">
        <v>179.85</v>
      </c>
      <c r="D252" s="22"/>
      <c r="E252" s="23">
        <f t="shared" si="56"/>
        <v>179.85</v>
      </c>
      <c r="F252" s="24">
        <v>224.8</v>
      </c>
      <c r="G252" s="24">
        <v>0.03</v>
      </c>
      <c r="H252" s="39">
        <f t="shared" si="57"/>
        <v>224.83</v>
      </c>
      <c r="I252" s="48">
        <v>239.71</v>
      </c>
      <c r="J252" s="48">
        <v>0.03</v>
      </c>
      <c r="K252" s="45">
        <f t="shared" si="58"/>
        <v>239.74</v>
      </c>
    </row>
    <row r="253" spans="1:11" ht="18.75">
      <c r="A253" s="49">
        <v>4</v>
      </c>
      <c r="B253" s="21" t="s">
        <v>443</v>
      </c>
      <c r="C253" s="22">
        <v>35</v>
      </c>
      <c r="D253" s="22"/>
      <c r="E253" s="23">
        <f t="shared" si="56"/>
        <v>35</v>
      </c>
      <c r="F253" s="24">
        <v>48.25</v>
      </c>
      <c r="G253" s="24">
        <v>0</v>
      </c>
      <c r="H253" s="39">
        <f t="shared" si="57"/>
        <v>48.25</v>
      </c>
      <c r="I253" s="48">
        <v>998.35</v>
      </c>
      <c r="J253" s="48"/>
      <c r="K253" s="45">
        <f t="shared" si="58"/>
        <v>998.35</v>
      </c>
    </row>
    <row r="254" spans="1:11" ht="18.75">
      <c r="A254" s="49">
        <v>5</v>
      </c>
      <c r="B254" s="21" t="s">
        <v>444</v>
      </c>
      <c r="C254" s="22">
        <v>43.2</v>
      </c>
      <c r="D254" s="22"/>
      <c r="E254" s="23">
        <f t="shared" si="56"/>
        <v>43.2</v>
      </c>
      <c r="F254" s="24">
        <v>295</v>
      </c>
      <c r="G254" s="24">
        <v>0</v>
      </c>
      <c r="H254" s="39">
        <f t="shared" si="57"/>
        <v>295</v>
      </c>
      <c r="I254" s="48">
        <v>610</v>
      </c>
      <c r="J254" s="48"/>
      <c r="K254" s="45">
        <f t="shared" si="58"/>
        <v>610</v>
      </c>
    </row>
    <row r="255" spans="1:11" s="1" customFormat="1" ht="18.75">
      <c r="A255" s="49">
        <v>6</v>
      </c>
      <c r="B255" s="21" t="s">
        <v>445</v>
      </c>
      <c r="C255" s="22">
        <v>317.92</v>
      </c>
      <c r="D255" s="22"/>
      <c r="E255" s="23">
        <f t="shared" si="56"/>
        <v>317.92</v>
      </c>
      <c r="F255" s="24">
        <v>414.42</v>
      </c>
      <c r="G255" s="24">
        <v>0</v>
      </c>
      <c r="H255" s="39">
        <f t="shared" si="57"/>
        <v>414.42</v>
      </c>
      <c r="I255" s="48">
        <v>205.02</v>
      </c>
      <c r="J255" s="48"/>
      <c r="K255" s="45">
        <f t="shared" si="58"/>
        <v>205.02</v>
      </c>
    </row>
    <row r="256" spans="1:11" ht="18.75">
      <c r="A256" s="49">
        <v>7</v>
      </c>
      <c r="B256" s="21" t="s">
        <v>446</v>
      </c>
      <c r="C256" s="22">
        <v>818.87</v>
      </c>
      <c r="D256" s="22"/>
      <c r="E256" s="23">
        <f t="shared" si="56"/>
        <v>818.87</v>
      </c>
      <c r="F256" s="24">
        <v>2000.09</v>
      </c>
      <c r="G256" s="24">
        <v>0</v>
      </c>
      <c r="H256" s="39">
        <f t="shared" si="57"/>
        <v>2000.09</v>
      </c>
      <c r="I256" s="48">
        <v>0.12</v>
      </c>
      <c r="J256" s="48"/>
      <c r="K256" s="45">
        <f t="shared" si="58"/>
        <v>0.12</v>
      </c>
    </row>
    <row r="257" spans="1:11" ht="18.75">
      <c r="A257" s="49">
        <v>8</v>
      </c>
      <c r="B257" s="21" t="s">
        <v>447</v>
      </c>
      <c r="C257" s="22">
        <v>547.02</v>
      </c>
      <c r="D257" s="22"/>
      <c r="E257" s="23">
        <f t="shared" si="56"/>
        <v>547.02</v>
      </c>
      <c r="F257" s="24">
        <v>1171.5999999999999</v>
      </c>
      <c r="G257" s="24">
        <v>0</v>
      </c>
      <c r="H257" s="39">
        <f t="shared" si="57"/>
        <v>1171.5999999999999</v>
      </c>
      <c r="I257" s="48">
        <v>1184.1400000000001</v>
      </c>
      <c r="J257" s="48"/>
      <c r="K257" s="45">
        <f t="shared" si="58"/>
        <v>1184.1400000000001</v>
      </c>
    </row>
    <row r="258" spans="1:11" ht="18.75">
      <c r="A258" s="49">
        <v>9</v>
      </c>
      <c r="B258" s="21" t="s">
        <v>448</v>
      </c>
      <c r="C258" s="22">
        <v>13.57</v>
      </c>
      <c r="D258" s="22"/>
      <c r="E258" s="23">
        <f t="shared" si="56"/>
        <v>13.57</v>
      </c>
      <c r="F258" s="24">
        <v>517.04999999999995</v>
      </c>
      <c r="G258" s="24">
        <v>0</v>
      </c>
      <c r="H258" s="39">
        <f t="shared" si="57"/>
        <v>517.04999999999995</v>
      </c>
      <c r="I258" s="48">
        <v>683.96</v>
      </c>
      <c r="J258" s="48"/>
      <c r="K258" s="45">
        <f t="shared" si="58"/>
        <v>683.96</v>
      </c>
    </row>
    <row r="259" spans="1:11" ht="18.75">
      <c r="A259" s="49">
        <v>10</v>
      </c>
      <c r="B259" s="21" t="s">
        <v>449</v>
      </c>
      <c r="C259" s="22">
        <v>2712</v>
      </c>
      <c r="D259" s="22">
        <v>4068</v>
      </c>
      <c r="E259" s="23">
        <f t="shared" si="56"/>
        <v>6780</v>
      </c>
      <c r="F259" s="24">
        <v>14.32</v>
      </c>
      <c r="G259" s="24">
        <v>0</v>
      </c>
      <c r="H259" s="39">
        <f t="shared" si="57"/>
        <v>14.32</v>
      </c>
      <c r="I259" s="48">
        <v>15.83</v>
      </c>
      <c r="J259" s="48"/>
      <c r="K259" s="45">
        <f t="shared" si="58"/>
        <v>15.83</v>
      </c>
    </row>
    <row r="260" spans="1:11" ht="18.75">
      <c r="A260" s="49">
        <v>11</v>
      </c>
      <c r="B260" s="21" t="s">
        <v>450</v>
      </c>
      <c r="C260" s="26"/>
      <c r="D260" s="26"/>
      <c r="E260" s="26"/>
      <c r="F260" s="24">
        <v>2913</v>
      </c>
      <c r="G260" s="24">
        <v>4369.5</v>
      </c>
      <c r="H260" s="39">
        <f t="shared" si="57"/>
        <v>7282.5</v>
      </c>
      <c r="I260" s="48">
        <v>4360.3999999999996</v>
      </c>
      <c r="J260" s="48">
        <v>6541</v>
      </c>
      <c r="K260" s="45">
        <f t="shared" si="58"/>
        <v>10901.4</v>
      </c>
    </row>
    <row r="261" spans="1:11" ht="18.75">
      <c r="A261" s="49">
        <v>12</v>
      </c>
      <c r="B261" s="21" t="s">
        <v>451</v>
      </c>
      <c r="C261" s="26"/>
      <c r="D261" s="26"/>
      <c r="E261" s="26"/>
      <c r="F261" s="24">
        <v>0.02</v>
      </c>
      <c r="G261" s="24">
        <v>0</v>
      </c>
      <c r="H261" s="39">
        <f t="shared" si="57"/>
        <v>0.02</v>
      </c>
      <c r="I261" s="44"/>
      <c r="J261" s="44"/>
      <c r="K261" s="45">
        <f t="shared" si="58"/>
        <v>0</v>
      </c>
    </row>
    <row r="262" spans="1:11" ht="18.75">
      <c r="A262" s="49">
        <v>13</v>
      </c>
      <c r="B262" s="21" t="s">
        <v>452</v>
      </c>
      <c r="C262" s="26"/>
      <c r="D262" s="26"/>
      <c r="E262" s="26"/>
      <c r="F262" s="24">
        <v>7.0000000000000007E-2</v>
      </c>
      <c r="G262" s="24">
        <v>0</v>
      </c>
      <c r="H262" s="39">
        <f t="shared" si="57"/>
        <v>7.0000000000000007E-2</v>
      </c>
      <c r="I262" s="44"/>
      <c r="J262" s="44"/>
      <c r="K262" s="45">
        <f t="shared" si="58"/>
        <v>0</v>
      </c>
    </row>
    <row r="263" spans="1:11" ht="18.75">
      <c r="B263" s="19" t="s">
        <v>32</v>
      </c>
      <c r="C263" s="23">
        <f t="shared" ref="C263:K263" si="59">SUM(C250:C262)</f>
        <v>9345.81</v>
      </c>
      <c r="D263" s="23">
        <f t="shared" si="59"/>
        <v>4068</v>
      </c>
      <c r="E263" s="23">
        <f t="shared" si="59"/>
        <v>13413.81</v>
      </c>
      <c r="F263" s="25">
        <f t="shared" si="59"/>
        <v>12051.64</v>
      </c>
      <c r="G263" s="25">
        <f t="shared" si="59"/>
        <v>4369.53</v>
      </c>
      <c r="H263" s="39">
        <f t="shared" si="59"/>
        <v>16421.170000000002</v>
      </c>
      <c r="I263" s="39">
        <f t="shared" si="59"/>
        <v>13375.2</v>
      </c>
      <c r="J263" s="39">
        <f t="shared" si="59"/>
        <v>6541.03</v>
      </c>
      <c r="K263" s="39">
        <f t="shared" si="59"/>
        <v>19916.23</v>
      </c>
    </row>
    <row r="264" spans="1:11" s="1" customFormat="1" ht="18.75">
      <c r="A264" s="1">
        <v>4</v>
      </c>
      <c r="B264" s="19" t="s">
        <v>453</v>
      </c>
      <c r="C264" s="27"/>
      <c r="D264" s="27"/>
      <c r="E264" s="27"/>
      <c r="F264" s="25"/>
      <c r="G264" s="25"/>
      <c r="H264" s="39"/>
      <c r="I264" s="45"/>
      <c r="J264" s="45"/>
      <c r="K264" s="45"/>
    </row>
    <row r="265" spans="1:11" ht="18.75">
      <c r="B265" s="21" t="s">
        <v>33</v>
      </c>
      <c r="C265" s="22">
        <v>399.38</v>
      </c>
      <c r="D265" s="22">
        <v>416.72</v>
      </c>
      <c r="E265" s="23">
        <f>SUM(C265:D265)</f>
        <v>816.1</v>
      </c>
      <c r="F265" s="24">
        <v>880.5</v>
      </c>
      <c r="G265" s="24">
        <v>0.17</v>
      </c>
      <c r="H265" s="39">
        <f>SUM(F265:G265)</f>
        <v>880.67</v>
      </c>
      <c r="I265" s="44">
        <v>972.58</v>
      </c>
      <c r="J265" s="44">
        <v>123</v>
      </c>
      <c r="K265" s="45">
        <f>SUM(I265:J265)</f>
        <v>1095.58</v>
      </c>
    </row>
    <row r="266" spans="1:11" ht="18.75">
      <c r="B266" s="19" t="s">
        <v>34</v>
      </c>
      <c r="C266" s="23">
        <f>SUM(C265)</f>
        <v>399.38</v>
      </c>
      <c r="D266" s="23">
        <f>SUM(D265)</f>
        <v>416.72</v>
      </c>
      <c r="E266" s="23">
        <f>SUM(C266:D266)</f>
        <v>816.1</v>
      </c>
      <c r="F266" s="25">
        <f>SUM(F265)</f>
        <v>880.5</v>
      </c>
      <c r="G266" s="25">
        <f>SUM(G265)</f>
        <v>0.17</v>
      </c>
      <c r="H266" s="39">
        <f>SUM(F266:G266)</f>
        <v>880.67</v>
      </c>
      <c r="I266" s="45">
        <f>SUM(I265)</f>
        <v>972.58</v>
      </c>
      <c r="J266" s="45">
        <f>SUM(J265)</f>
        <v>123</v>
      </c>
      <c r="K266" s="45">
        <f>SUM(I266:J266)</f>
        <v>1095.58</v>
      </c>
    </row>
    <row r="267" spans="1:11" s="1" customFormat="1" ht="18.75">
      <c r="A267" s="1">
        <v>5</v>
      </c>
      <c r="B267" s="19" t="s">
        <v>454</v>
      </c>
      <c r="C267" s="27"/>
      <c r="D267" s="27"/>
      <c r="E267" s="27"/>
      <c r="F267" s="25"/>
      <c r="G267" s="25"/>
      <c r="H267" s="39"/>
      <c r="I267" s="45"/>
      <c r="J267" s="45"/>
      <c r="K267" s="45"/>
    </row>
    <row r="268" spans="1:11" ht="18.75">
      <c r="A268" s="49">
        <v>1</v>
      </c>
      <c r="B268" s="21" t="s">
        <v>455</v>
      </c>
      <c r="C268" s="26"/>
      <c r="D268" s="26"/>
      <c r="E268" s="26"/>
      <c r="F268" s="24">
        <v>0.02</v>
      </c>
      <c r="G268" s="24">
        <v>0</v>
      </c>
      <c r="H268" s="39">
        <f>SUM(F268:G268)</f>
        <v>0.02</v>
      </c>
      <c r="I268" s="44">
        <v>0.02</v>
      </c>
      <c r="J268" s="44">
        <v>0</v>
      </c>
      <c r="K268" s="45">
        <f>SUM(I268:J268)</f>
        <v>0.02</v>
      </c>
    </row>
    <row r="269" spans="1:11" s="1" customFormat="1" ht="18.75">
      <c r="A269" s="49">
        <v>2</v>
      </c>
      <c r="B269" s="21" t="s">
        <v>456</v>
      </c>
      <c r="C269" s="27"/>
      <c r="D269" s="27"/>
      <c r="E269" s="27"/>
      <c r="F269" s="24">
        <v>7.0000000000000007E-2</v>
      </c>
      <c r="G269" s="24">
        <v>0</v>
      </c>
      <c r="H269" s="39">
        <f>SUM(F269:G269)</f>
        <v>7.0000000000000007E-2</v>
      </c>
      <c r="I269" s="48">
        <v>0.06</v>
      </c>
      <c r="J269" s="48">
        <v>0</v>
      </c>
      <c r="K269" s="45">
        <f>SUM(I269:J269)</f>
        <v>0.06</v>
      </c>
    </row>
    <row r="270" spans="1:11" ht="18.75">
      <c r="B270" s="19" t="s">
        <v>35</v>
      </c>
      <c r="C270" s="26"/>
      <c r="D270" s="26"/>
      <c r="E270" s="26"/>
      <c r="F270" s="25">
        <f>SUM(F268:F269)</f>
        <v>9.0000000000000011E-2</v>
      </c>
      <c r="G270" s="25">
        <f>SUM(G268:G269)</f>
        <v>0</v>
      </c>
      <c r="H270" s="39">
        <f>SUM(F270:G270)</f>
        <v>9.0000000000000011E-2</v>
      </c>
      <c r="I270" s="45">
        <f>SUM(I268:I269)</f>
        <v>0.08</v>
      </c>
      <c r="J270" s="45">
        <f>SUM(J268:J269)</f>
        <v>0</v>
      </c>
      <c r="K270" s="45">
        <f>SUM(I270:J270)</f>
        <v>0.08</v>
      </c>
    </row>
    <row r="271" spans="1:11" ht="18.75">
      <c r="A271" s="1">
        <v>6</v>
      </c>
      <c r="B271" s="19" t="s">
        <v>1525</v>
      </c>
      <c r="C271" s="26"/>
      <c r="D271" s="26"/>
      <c r="E271" s="26"/>
      <c r="F271" s="25"/>
      <c r="G271" s="25"/>
      <c r="H271" s="39"/>
      <c r="I271" s="45"/>
      <c r="J271" s="45"/>
      <c r="K271" s="45"/>
    </row>
    <row r="272" spans="1:11" ht="18.75">
      <c r="A272" s="49">
        <v>1</v>
      </c>
      <c r="B272" s="50" t="s">
        <v>1526</v>
      </c>
      <c r="C272" s="26"/>
      <c r="D272" s="26"/>
      <c r="E272" s="26"/>
      <c r="F272" s="25"/>
      <c r="G272" s="25"/>
      <c r="H272" s="39"/>
      <c r="I272" s="48">
        <v>3192.32</v>
      </c>
      <c r="J272" s="48"/>
      <c r="K272" s="45">
        <f>SUM(I272:J272)</f>
        <v>3192.32</v>
      </c>
    </row>
    <row r="273" spans="1:11" ht="18.75">
      <c r="B273" s="19" t="s">
        <v>1527</v>
      </c>
      <c r="C273" s="26"/>
      <c r="D273" s="26"/>
      <c r="E273" s="26"/>
      <c r="F273" s="25"/>
      <c r="G273" s="25"/>
      <c r="H273" s="39"/>
      <c r="I273" s="45">
        <f>SUM(I272)</f>
        <v>3192.32</v>
      </c>
      <c r="J273" s="45"/>
      <c r="K273" s="45">
        <f>SUM(I273:J273)</f>
        <v>3192.32</v>
      </c>
    </row>
    <row r="274" spans="1:11" s="1" customFormat="1" ht="18.75">
      <c r="A274" s="1">
        <v>7</v>
      </c>
      <c r="B274" s="19" t="s">
        <v>457</v>
      </c>
      <c r="C274" s="27"/>
      <c r="D274" s="27"/>
      <c r="E274" s="27"/>
      <c r="F274" s="25"/>
      <c r="G274" s="25"/>
      <c r="H274" s="39"/>
      <c r="I274" s="45"/>
      <c r="J274" s="45"/>
      <c r="K274" s="45"/>
    </row>
    <row r="275" spans="1:11" ht="18.75">
      <c r="A275" s="49">
        <v>1</v>
      </c>
      <c r="B275" s="21" t="s">
        <v>2086</v>
      </c>
      <c r="C275" s="26">
        <v>999.97</v>
      </c>
      <c r="D275" s="26"/>
      <c r="E275" s="27">
        <f>SUM(C275:D275)</f>
        <v>999.97</v>
      </c>
      <c r="F275" s="24">
        <v>15275</v>
      </c>
      <c r="G275" s="24">
        <v>0</v>
      </c>
      <c r="H275" s="39">
        <f>SUM(F275:G275)</f>
        <v>15275</v>
      </c>
      <c r="I275" s="44">
        <v>4411.01</v>
      </c>
      <c r="J275" s="44"/>
      <c r="K275" s="45">
        <f>SUM(I275:J275)</f>
        <v>4411.01</v>
      </c>
    </row>
    <row r="276" spans="1:11" ht="18.75">
      <c r="A276" s="49">
        <v>2</v>
      </c>
      <c r="B276" s="21" t="s">
        <v>458</v>
      </c>
      <c r="C276" s="26">
        <v>2000</v>
      </c>
      <c r="D276" s="26"/>
      <c r="E276" s="27">
        <f>SUM(C276:D276)</f>
        <v>2000</v>
      </c>
      <c r="F276" s="24">
        <v>3430</v>
      </c>
      <c r="G276" s="24">
        <v>0</v>
      </c>
      <c r="H276" s="39">
        <f>SUM(F276:G276)</f>
        <v>3430</v>
      </c>
      <c r="I276" s="44">
        <v>4700</v>
      </c>
      <c r="J276" s="44"/>
      <c r="K276" s="45">
        <f>SUM(I276:J276)</f>
        <v>4700</v>
      </c>
    </row>
    <row r="277" spans="1:11" s="1" customFormat="1" ht="18.75">
      <c r="B277" s="19" t="s">
        <v>36</v>
      </c>
      <c r="C277" s="27">
        <f>SUM(C275:C276)</f>
        <v>2999.9700000000003</v>
      </c>
      <c r="D277" s="27"/>
      <c r="E277" s="27">
        <f>SUM(C277:D277)</f>
        <v>2999.9700000000003</v>
      </c>
      <c r="F277" s="25">
        <f>SUM(F275:F276)</f>
        <v>18705</v>
      </c>
      <c r="G277" s="25">
        <f>SUM(G275:G276)</f>
        <v>0</v>
      </c>
      <c r="H277" s="39">
        <f>SUM(H275:H276)</f>
        <v>18705</v>
      </c>
      <c r="I277" s="45">
        <f>SUM(I275:I276)</f>
        <v>9111.01</v>
      </c>
      <c r="J277" s="45">
        <f>SUM(J275:J276)</f>
        <v>0</v>
      </c>
      <c r="K277" s="45">
        <f>SUM(I277:J277)</f>
        <v>9111.01</v>
      </c>
    </row>
    <row r="278" spans="1:11" s="1" customFormat="1" ht="18.75">
      <c r="A278" s="1">
        <v>8</v>
      </c>
      <c r="B278" s="19" t="s">
        <v>459</v>
      </c>
      <c r="C278" s="27"/>
      <c r="D278" s="27"/>
      <c r="E278" s="27"/>
      <c r="F278" s="25"/>
      <c r="G278" s="25"/>
      <c r="H278" s="39"/>
      <c r="I278" s="45"/>
      <c r="J278" s="45"/>
      <c r="K278" s="45"/>
    </row>
    <row r="279" spans="1:11" ht="18.75">
      <c r="A279" s="49">
        <v>1</v>
      </c>
      <c r="B279" s="21" t="s">
        <v>460</v>
      </c>
      <c r="C279" s="26">
        <v>88.01</v>
      </c>
      <c r="D279" s="26"/>
      <c r="E279" s="27">
        <f t="shared" ref="E279:E307" si="60">SUM(C279:D279)</f>
        <v>88.01</v>
      </c>
      <c r="F279" s="24">
        <v>5600.12</v>
      </c>
      <c r="G279" s="24">
        <v>0.01</v>
      </c>
      <c r="H279" s="39">
        <f t="shared" ref="H279:H310" si="61">SUM(F279:G279)</f>
        <v>5600.13</v>
      </c>
      <c r="I279" s="44">
        <v>312.32</v>
      </c>
      <c r="J279" s="44">
        <v>0.01</v>
      </c>
      <c r="K279" s="45">
        <f>SUM(I279:J279)</f>
        <v>312.33</v>
      </c>
    </row>
    <row r="280" spans="1:11" ht="18.75">
      <c r="A280" s="49">
        <v>2</v>
      </c>
      <c r="B280" s="21" t="s">
        <v>461</v>
      </c>
      <c r="C280" s="26">
        <v>5954</v>
      </c>
      <c r="D280" s="26"/>
      <c r="E280" s="27">
        <f t="shared" si="60"/>
        <v>5954</v>
      </c>
      <c r="F280" s="24">
        <v>5954</v>
      </c>
      <c r="G280" s="24">
        <v>0</v>
      </c>
      <c r="H280" s="39">
        <f t="shared" si="61"/>
        <v>5954</v>
      </c>
      <c r="I280" s="44">
        <v>6630</v>
      </c>
      <c r="J280" s="44"/>
      <c r="K280" s="45">
        <f t="shared" ref="K280:K310" si="62">SUM(I280:J280)</f>
        <v>6630</v>
      </c>
    </row>
    <row r="281" spans="1:11" ht="18.75">
      <c r="A281" s="49">
        <v>3</v>
      </c>
      <c r="B281" s="21" t="s">
        <v>2087</v>
      </c>
      <c r="C281" s="26">
        <v>4846</v>
      </c>
      <c r="D281" s="26"/>
      <c r="E281" s="27">
        <f t="shared" si="60"/>
        <v>4846</v>
      </c>
      <c r="F281" s="24">
        <v>4846</v>
      </c>
      <c r="G281" s="24">
        <v>0</v>
      </c>
      <c r="H281" s="39">
        <f t="shared" si="61"/>
        <v>4846</v>
      </c>
      <c r="I281" s="44">
        <v>5370</v>
      </c>
      <c r="J281" s="44"/>
      <c r="K281" s="45">
        <f t="shared" si="62"/>
        <v>5370</v>
      </c>
    </row>
    <row r="282" spans="1:11" ht="18.75">
      <c r="A282" s="49">
        <v>4</v>
      </c>
      <c r="B282" s="21" t="s">
        <v>462</v>
      </c>
      <c r="C282" s="26">
        <v>150.34</v>
      </c>
      <c r="D282" s="26"/>
      <c r="E282" s="27">
        <f t="shared" si="60"/>
        <v>150.34</v>
      </c>
      <c r="F282" s="24">
        <v>135.29</v>
      </c>
      <c r="G282" s="24">
        <v>0</v>
      </c>
      <c r="H282" s="39">
        <f t="shared" si="61"/>
        <v>135.29</v>
      </c>
      <c r="I282" s="44">
        <v>140.33000000000001</v>
      </c>
      <c r="J282" s="44"/>
      <c r="K282" s="45">
        <f t="shared" si="62"/>
        <v>140.33000000000001</v>
      </c>
    </row>
    <row r="283" spans="1:11" ht="18.75">
      <c r="A283" s="49">
        <v>5</v>
      </c>
      <c r="B283" s="21" t="s">
        <v>463</v>
      </c>
      <c r="C283" s="26">
        <v>8.5</v>
      </c>
      <c r="D283" s="26"/>
      <c r="E283" s="27">
        <f t="shared" si="60"/>
        <v>8.5</v>
      </c>
      <c r="F283" s="24">
        <v>0</v>
      </c>
      <c r="G283" s="24">
        <v>0.05</v>
      </c>
      <c r="H283" s="39">
        <f t="shared" si="61"/>
        <v>0.05</v>
      </c>
      <c r="I283" s="44"/>
      <c r="J283" s="44">
        <v>0.05</v>
      </c>
      <c r="K283" s="45">
        <f t="shared" si="62"/>
        <v>0.05</v>
      </c>
    </row>
    <row r="284" spans="1:11" ht="18.75">
      <c r="A284" s="49">
        <v>6</v>
      </c>
      <c r="B284" s="21" t="s">
        <v>464</v>
      </c>
      <c r="C284" s="26">
        <v>579.5</v>
      </c>
      <c r="D284" s="26"/>
      <c r="E284" s="27">
        <f t="shared" si="60"/>
        <v>579.5</v>
      </c>
      <c r="F284" s="24">
        <v>11.3</v>
      </c>
      <c r="G284" s="24">
        <v>0</v>
      </c>
      <c r="H284" s="39">
        <f t="shared" si="61"/>
        <v>11.3</v>
      </c>
      <c r="I284" s="44">
        <v>11</v>
      </c>
      <c r="J284" s="44"/>
      <c r="K284" s="45">
        <f t="shared" si="62"/>
        <v>11</v>
      </c>
    </row>
    <row r="285" spans="1:11" ht="18.75">
      <c r="A285" s="49">
        <v>7</v>
      </c>
      <c r="B285" s="21" t="s">
        <v>2088</v>
      </c>
      <c r="C285" s="26">
        <v>166.5</v>
      </c>
      <c r="D285" s="26"/>
      <c r="E285" s="27">
        <f t="shared" si="60"/>
        <v>166.5</v>
      </c>
      <c r="F285" s="24">
        <v>569</v>
      </c>
      <c r="G285" s="24">
        <v>0</v>
      </c>
      <c r="H285" s="39">
        <f t="shared" si="61"/>
        <v>569</v>
      </c>
      <c r="I285" s="44">
        <v>558.51</v>
      </c>
      <c r="J285" s="44"/>
      <c r="K285" s="45">
        <f t="shared" si="62"/>
        <v>558.51</v>
      </c>
    </row>
    <row r="286" spans="1:11" ht="18.75">
      <c r="A286" s="49">
        <v>8</v>
      </c>
      <c r="B286" s="21" t="s">
        <v>465</v>
      </c>
      <c r="C286" s="26">
        <v>530.47</v>
      </c>
      <c r="D286" s="26"/>
      <c r="E286" s="27">
        <f t="shared" si="60"/>
        <v>530.47</v>
      </c>
      <c r="F286" s="24">
        <v>175.7</v>
      </c>
      <c r="G286" s="24">
        <v>0</v>
      </c>
      <c r="H286" s="39">
        <f t="shared" si="61"/>
        <v>175.7</v>
      </c>
      <c r="I286" s="44">
        <v>280.61</v>
      </c>
      <c r="J286" s="44"/>
      <c r="K286" s="45">
        <f t="shared" si="62"/>
        <v>280.61</v>
      </c>
    </row>
    <row r="287" spans="1:11" s="1" customFormat="1" ht="18.75">
      <c r="A287" s="49">
        <v>9</v>
      </c>
      <c r="B287" s="21" t="s">
        <v>466</v>
      </c>
      <c r="C287" s="26">
        <v>124150.94</v>
      </c>
      <c r="D287" s="26">
        <v>0.03</v>
      </c>
      <c r="E287" s="27">
        <f t="shared" si="60"/>
        <v>124150.97</v>
      </c>
      <c r="F287" s="24">
        <v>651.5</v>
      </c>
      <c r="G287" s="24">
        <v>0</v>
      </c>
      <c r="H287" s="39">
        <f t="shared" si="61"/>
        <v>651.5</v>
      </c>
      <c r="I287" s="48">
        <v>666.01</v>
      </c>
      <c r="J287" s="48"/>
      <c r="K287" s="45">
        <f t="shared" si="62"/>
        <v>666.01</v>
      </c>
    </row>
    <row r="288" spans="1:11" ht="18.75">
      <c r="A288" s="49">
        <v>10</v>
      </c>
      <c r="B288" s="21" t="s">
        <v>467</v>
      </c>
      <c r="C288" s="26">
        <v>7634.94</v>
      </c>
      <c r="D288" s="26"/>
      <c r="E288" s="27">
        <f t="shared" si="60"/>
        <v>7634.94</v>
      </c>
      <c r="F288" s="24">
        <v>146339.85999999999</v>
      </c>
      <c r="G288" s="24">
        <v>0.03</v>
      </c>
      <c r="H288" s="39">
        <f t="shared" si="61"/>
        <v>146339.88999999998</v>
      </c>
      <c r="I288" s="44">
        <v>0.03</v>
      </c>
      <c r="J288" s="44">
        <v>0.03</v>
      </c>
      <c r="K288" s="45">
        <f t="shared" si="62"/>
        <v>0.06</v>
      </c>
    </row>
    <row r="289" spans="1:11" ht="18.75">
      <c r="A289" s="49">
        <v>11</v>
      </c>
      <c r="B289" s="21" t="s">
        <v>468</v>
      </c>
      <c r="C289" s="26">
        <v>131.06</v>
      </c>
      <c r="D289" s="26"/>
      <c r="E289" s="27">
        <f t="shared" si="60"/>
        <v>131.06</v>
      </c>
      <c r="F289" s="24">
        <v>235.02</v>
      </c>
      <c r="G289" s="24">
        <v>0</v>
      </c>
      <c r="H289" s="39">
        <f t="shared" si="61"/>
        <v>235.02</v>
      </c>
      <c r="I289" s="44">
        <v>890.06</v>
      </c>
      <c r="J289" s="44"/>
      <c r="K289" s="45">
        <f t="shared" si="62"/>
        <v>890.06</v>
      </c>
    </row>
    <row r="290" spans="1:11" s="1" customFormat="1" ht="18.75">
      <c r="A290" s="49">
        <v>12</v>
      </c>
      <c r="B290" s="21" t="s">
        <v>469</v>
      </c>
      <c r="C290" s="26">
        <v>22025.77</v>
      </c>
      <c r="D290" s="26"/>
      <c r="E290" s="27">
        <f t="shared" si="60"/>
        <v>22025.77</v>
      </c>
      <c r="F290" s="24">
        <v>21047.02</v>
      </c>
      <c r="G290" s="24">
        <v>0</v>
      </c>
      <c r="H290" s="39">
        <f t="shared" si="61"/>
        <v>21047.02</v>
      </c>
      <c r="I290" s="48">
        <v>6869.03</v>
      </c>
      <c r="J290" s="48"/>
      <c r="K290" s="45">
        <f t="shared" si="62"/>
        <v>6869.03</v>
      </c>
    </row>
    <row r="291" spans="1:11" ht="18.75">
      <c r="A291" s="49">
        <v>13</v>
      </c>
      <c r="B291" s="21" t="s">
        <v>470</v>
      </c>
      <c r="C291" s="26">
        <v>61929.22</v>
      </c>
      <c r="D291" s="26"/>
      <c r="E291" s="27">
        <f t="shared" si="60"/>
        <v>61929.22</v>
      </c>
      <c r="F291" s="24">
        <v>117.06</v>
      </c>
      <c r="G291" s="24">
        <v>0</v>
      </c>
      <c r="H291" s="39">
        <f t="shared" si="61"/>
        <v>117.06</v>
      </c>
      <c r="J291" s="44"/>
      <c r="K291" s="45">
        <f t="shared" si="62"/>
        <v>0</v>
      </c>
    </row>
    <row r="292" spans="1:11" ht="18.75">
      <c r="A292" s="49">
        <v>14</v>
      </c>
      <c r="B292" s="21" t="s">
        <v>471</v>
      </c>
      <c r="C292" s="26">
        <v>2167.5</v>
      </c>
      <c r="D292" s="26"/>
      <c r="E292" s="27">
        <f t="shared" si="60"/>
        <v>2167.5</v>
      </c>
      <c r="F292" s="24">
        <v>15033.88</v>
      </c>
      <c r="G292" s="24">
        <v>0</v>
      </c>
      <c r="H292" s="39">
        <f t="shared" si="61"/>
        <v>15033.88</v>
      </c>
      <c r="I292" s="44">
        <v>19495</v>
      </c>
      <c r="J292" s="44"/>
      <c r="K292" s="45">
        <f t="shared" si="62"/>
        <v>19495</v>
      </c>
    </row>
    <row r="293" spans="1:11" ht="18.75">
      <c r="A293" s="49">
        <v>15</v>
      </c>
      <c r="B293" s="21" t="s">
        <v>472</v>
      </c>
      <c r="C293" s="26">
        <v>8</v>
      </c>
      <c r="D293" s="26"/>
      <c r="E293" s="27">
        <f t="shared" si="60"/>
        <v>8</v>
      </c>
      <c r="F293" s="24">
        <v>70118.559999999998</v>
      </c>
      <c r="G293" s="24">
        <v>0</v>
      </c>
      <c r="H293" s="39">
        <f t="shared" si="61"/>
        <v>70118.559999999998</v>
      </c>
      <c r="I293" s="44">
        <v>76837.89</v>
      </c>
      <c r="J293" s="44"/>
      <c r="K293" s="45">
        <f t="shared" si="62"/>
        <v>76837.89</v>
      </c>
    </row>
    <row r="294" spans="1:11" s="1" customFormat="1" ht="18.75">
      <c r="A294" s="49">
        <v>16</v>
      </c>
      <c r="B294" s="21" t="s">
        <v>473</v>
      </c>
      <c r="C294" s="26">
        <v>30984.06</v>
      </c>
      <c r="D294" s="26"/>
      <c r="E294" s="27">
        <f t="shared" si="60"/>
        <v>30984.06</v>
      </c>
      <c r="F294" s="24">
        <v>1000.09</v>
      </c>
      <c r="G294" s="24">
        <v>0</v>
      </c>
      <c r="H294" s="39">
        <f t="shared" si="61"/>
        <v>1000.09</v>
      </c>
      <c r="I294" s="44">
        <v>520.09</v>
      </c>
      <c r="J294" s="45"/>
      <c r="K294" s="45">
        <f t="shared" si="62"/>
        <v>520.09</v>
      </c>
    </row>
    <row r="295" spans="1:11" ht="18.75">
      <c r="A295" s="49">
        <v>17</v>
      </c>
      <c r="B295" s="21" t="s">
        <v>474</v>
      </c>
      <c r="C295" s="26">
        <v>7572.81</v>
      </c>
      <c r="D295" s="26"/>
      <c r="E295" s="27">
        <f t="shared" si="60"/>
        <v>7572.81</v>
      </c>
      <c r="F295" s="24">
        <v>1200</v>
      </c>
      <c r="G295" s="24">
        <v>0</v>
      </c>
      <c r="H295" s="39">
        <f t="shared" si="61"/>
        <v>1200</v>
      </c>
      <c r="I295" s="48">
        <v>650</v>
      </c>
      <c r="J295" s="48"/>
      <c r="K295" s="45">
        <f t="shared" si="62"/>
        <v>650</v>
      </c>
    </row>
    <row r="296" spans="1:11" ht="18.75">
      <c r="A296" s="49">
        <v>18</v>
      </c>
      <c r="B296" s="21" t="s">
        <v>475</v>
      </c>
      <c r="C296" s="26">
        <v>622</v>
      </c>
      <c r="D296" s="26"/>
      <c r="E296" s="27">
        <f t="shared" si="60"/>
        <v>622</v>
      </c>
      <c r="F296" s="24">
        <v>8</v>
      </c>
      <c r="G296" s="24">
        <v>0</v>
      </c>
      <c r="H296" s="39">
        <f t="shared" si="61"/>
        <v>8</v>
      </c>
      <c r="I296" s="44">
        <v>8</v>
      </c>
      <c r="J296" s="44"/>
      <c r="K296" s="45">
        <f t="shared" si="62"/>
        <v>8</v>
      </c>
    </row>
    <row r="297" spans="1:11" ht="18.75">
      <c r="A297" s="49">
        <v>19</v>
      </c>
      <c r="B297" s="21" t="s">
        <v>476</v>
      </c>
      <c r="C297" s="26">
        <v>3</v>
      </c>
      <c r="D297" s="26"/>
      <c r="E297" s="27">
        <f t="shared" si="60"/>
        <v>3</v>
      </c>
      <c r="F297" s="24">
        <v>36122.1</v>
      </c>
      <c r="G297" s="24">
        <v>0</v>
      </c>
      <c r="H297" s="39">
        <f t="shared" si="61"/>
        <v>36122.1</v>
      </c>
      <c r="I297" s="44">
        <v>35704.17</v>
      </c>
      <c r="J297" s="44"/>
      <c r="K297" s="45">
        <f t="shared" si="62"/>
        <v>35704.17</v>
      </c>
    </row>
    <row r="298" spans="1:11" s="1" customFormat="1" ht="18.75">
      <c r="A298" s="49">
        <v>20</v>
      </c>
      <c r="B298" s="21" t="s">
        <v>477</v>
      </c>
      <c r="C298" s="26">
        <v>1</v>
      </c>
      <c r="D298" s="26"/>
      <c r="E298" s="27">
        <f t="shared" si="60"/>
        <v>1</v>
      </c>
      <c r="F298" s="24">
        <v>7588.6</v>
      </c>
      <c r="G298" s="24">
        <v>0</v>
      </c>
      <c r="H298" s="39">
        <f t="shared" si="61"/>
        <v>7588.6</v>
      </c>
      <c r="I298" s="48">
        <v>7389.23</v>
      </c>
      <c r="J298" s="48"/>
      <c r="K298" s="45">
        <f t="shared" si="62"/>
        <v>7389.23</v>
      </c>
    </row>
    <row r="299" spans="1:11" ht="18.75">
      <c r="A299" s="49">
        <v>21</v>
      </c>
      <c r="B299" s="21" t="s">
        <v>478</v>
      </c>
      <c r="C299" s="26">
        <v>164.1</v>
      </c>
      <c r="D299" s="26"/>
      <c r="E299" s="27">
        <f t="shared" si="60"/>
        <v>164.1</v>
      </c>
      <c r="F299" s="24">
        <v>5613</v>
      </c>
      <c r="G299" s="24">
        <v>0</v>
      </c>
      <c r="H299" s="39">
        <f t="shared" si="61"/>
        <v>5613</v>
      </c>
      <c r="I299" s="44">
        <v>1224.75</v>
      </c>
      <c r="J299" s="44"/>
      <c r="K299" s="45">
        <f t="shared" si="62"/>
        <v>1224.75</v>
      </c>
    </row>
    <row r="300" spans="1:11" ht="18.75">
      <c r="A300" s="49">
        <v>22</v>
      </c>
      <c r="B300" s="21" t="s">
        <v>2089</v>
      </c>
      <c r="C300" s="26">
        <v>10856.56</v>
      </c>
      <c r="D300" s="26"/>
      <c r="E300" s="27">
        <f t="shared" si="60"/>
        <v>10856.56</v>
      </c>
      <c r="F300" s="24">
        <v>3</v>
      </c>
      <c r="G300" s="24">
        <v>0</v>
      </c>
      <c r="H300" s="39">
        <f t="shared" si="61"/>
        <v>3</v>
      </c>
      <c r="I300" s="44">
        <v>3</v>
      </c>
      <c r="J300" s="44"/>
      <c r="K300" s="45">
        <f t="shared" si="62"/>
        <v>3</v>
      </c>
    </row>
    <row r="301" spans="1:11" ht="18.75">
      <c r="A301" s="49">
        <v>23</v>
      </c>
      <c r="B301" s="21" t="s">
        <v>1528</v>
      </c>
      <c r="C301" s="26"/>
      <c r="D301" s="26"/>
      <c r="E301" s="27"/>
      <c r="F301" s="24"/>
      <c r="G301" s="24"/>
      <c r="H301" s="39"/>
      <c r="I301" s="44"/>
      <c r="J301" s="44"/>
      <c r="K301" s="45">
        <f t="shared" si="62"/>
        <v>0</v>
      </c>
    </row>
    <row r="302" spans="1:11" ht="18.75">
      <c r="A302" s="49">
        <v>24</v>
      </c>
      <c r="B302" s="21" t="s">
        <v>1529</v>
      </c>
      <c r="C302" s="26"/>
      <c r="D302" s="26"/>
      <c r="E302" s="27"/>
      <c r="F302" s="24"/>
      <c r="G302" s="24"/>
      <c r="H302" s="39"/>
      <c r="I302" s="44">
        <v>222800</v>
      </c>
      <c r="J302" s="44"/>
      <c r="K302" s="45">
        <f t="shared" si="62"/>
        <v>222800</v>
      </c>
    </row>
    <row r="303" spans="1:11" ht="18.75">
      <c r="A303" s="49">
        <v>25</v>
      </c>
      <c r="B303" s="21" t="s">
        <v>479</v>
      </c>
      <c r="C303" s="26">
        <v>34314.370000000003</v>
      </c>
      <c r="D303" s="26"/>
      <c r="E303" s="27">
        <f t="shared" si="60"/>
        <v>34314.370000000003</v>
      </c>
      <c r="F303" s="24">
        <v>0.1</v>
      </c>
      <c r="G303" s="24">
        <v>0</v>
      </c>
      <c r="H303" s="39">
        <f t="shared" si="61"/>
        <v>0.1</v>
      </c>
      <c r="I303" s="44"/>
      <c r="J303" s="44"/>
      <c r="K303" s="45">
        <f t="shared" si="62"/>
        <v>0</v>
      </c>
    </row>
    <row r="304" spans="1:11" ht="18.75">
      <c r="A304" s="49">
        <v>26</v>
      </c>
      <c r="B304" s="21" t="s">
        <v>480</v>
      </c>
      <c r="C304" s="26">
        <v>4715.13</v>
      </c>
      <c r="D304" s="26"/>
      <c r="E304" s="27">
        <f t="shared" si="60"/>
        <v>4715.13</v>
      </c>
      <c r="F304" s="24">
        <v>137.19999999999999</v>
      </c>
      <c r="G304" s="24">
        <v>0</v>
      </c>
      <c r="H304" s="39">
        <f t="shared" si="61"/>
        <v>137.19999999999999</v>
      </c>
      <c r="I304" s="44">
        <v>141.69999999999999</v>
      </c>
      <c r="J304" s="44"/>
      <c r="K304" s="45">
        <f t="shared" si="62"/>
        <v>141.69999999999999</v>
      </c>
    </row>
    <row r="305" spans="1:11" ht="18.75">
      <c r="A305" s="49">
        <v>27</v>
      </c>
      <c r="B305" s="21" t="s">
        <v>481</v>
      </c>
      <c r="C305" s="26">
        <v>34</v>
      </c>
      <c r="D305" s="26"/>
      <c r="E305" s="27">
        <f t="shared" si="60"/>
        <v>34</v>
      </c>
      <c r="F305" s="24">
        <v>14865.78</v>
      </c>
      <c r="G305" s="24">
        <v>0</v>
      </c>
      <c r="H305" s="39">
        <f t="shared" si="61"/>
        <v>14865.78</v>
      </c>
      <c r="I305" s="44">
        <v>14633.34</v>
      </c>
      <c r="J305" s="44"/>
      <c r="K305" s="45">
        <f t="shared" si="62"/>
        <v>14633.34</v>
      </c>
    </row>
    <row r="306" spans="1:11" ht="18.75">
      <c r="A306" s="49">
        <v>28</v>
      </c>
      <c r="B306" s="21" t="s">
        <v>482</v>
      </c>
      <c r="C306" s="26">
        <v>10590.46</v>
      </c>
      <c r="D306" s="26"/>
      <c r="E306" s="27">
        <f t="shared" si="60"/>
        <v>10590.46</v>
      </c>
      <c r="F306" s="24">
        <v>47444.2</v>
      </c>
      <c r="G306" s="24">
        <v>0</v>
      </c>
      <c r="H306" s="39">
        <f t="shared" si="61"/>
        <v>47444.2</v>
      </c>
      <c r="I306" s="44">
        <v>53460.82</v>
      </c>
      <c r="J306" s="44"/>
      <c r="K306" s="45">
        <f t="shared" si="62"/>
        <v>53460.82</v>
      </c>
    </row>
    <row r="307" spans="1:11" ht="18.75">
      <c r="A307" s="49">
        <v>29</v>
      </c>
      <c r="B307" s="21" t="s">
        <v>483</v>
      </c>
      <c r="C307" s="26">
        <v>4919.68</v>
      </c>
      <c r="D307" s="26"/>
      <c r="E307" s="27">
        <f t="shared" si="60"/>
        <v>4919.68</v>
      </c>
      <c r="F307" s="24">
        <v>6117.3</v>
      </c>
      <c r="G307" s="24">
        <v>0</v>
      </c>
      <c r="H307" s="39">
        <f t="shared" si="61"/>
        <v>6117.3</v>
      </c>
      <c r="I307" s="44">
        <v>5719.09</v>
      </c>
      <c r="J307" s="44"/>
      <c r="K307" s="45">
        <f t="shared" si="62"/>
        <v>5719.09</v>
      </c>
    </row>
    <row r="308" spans="1:11" ht="18.75">
      <c r="A308" s="49">
        <v>30</v>
      </c>
      <c r="B308" s="21" t="s">
        <v>484</v>
      </c>
      <c r="C308" s="26"/>
      <c r="D308" s="26"/>
      <c r="E308" s="26"/>
      <c r="F308" s="24">
        <v>11</v>
      </c>
      <c r="G308" s="24">
        <v>0</v>
      </c>
      <c r="H308" s="39">
        <f t="shared" si="61"/>
        <v>11</v>
      </c>
      <c r="I308" s="44">
        <v>11.5</v>
      </c>
      <c r="J308" s="44"/>
      <c r="K308" s="45">
        <f t="shared" si="62"/>
        <v>11.5</v>
      </c>
    </row>
    <row r="309" spans="1:11" ht="18.75">
      <c r="A309" s="49">
        <v>31</v>
      </c>
      <c r="B309" s="21" t="s">
        <v>485</v>
      </c>
      <c r="C309" s="26"/>
      <c r="D309" s="26"/>
      <c r="E309" s="26"/>
      <c r="F309" s="24">
        <v>11190.07</v>
      </c>
      <c r="G309" s="24">
        <v>0</v>
      </c>
      <c r="H309" s="39">
        <f t="shared" si="61"/>
        <v>11190.07</v>
      </c>
      <c r="I309" s="44">
        <v>12342.2</v>
      </c>
      <c r="J309" s="44"/>
      <c r="K309" s="45">
        <f t="shared" si="62"/>
        <v>12342.2</v>
      </c>
    </row>
    <row r="310" spans="1:11" ht="18.75">
      <c r="A310" s="49">
        <v>32</v>
      </c>
      <c r="B310" s="21" t="s">
        <v>486</v>
      </c>
      <c r="C310" s="26"/>
      <c r="D310" s="26"/>
      <c r="E310" s="26"/>
      <c r="F310" s="24">
        <v>4518.3999999999996</v>
      </c>
      <c r="G310" s="24">
        <v>0</v>
      </c>
      <c r="H310" s="39">
        <f t="shared" si="61"/>
        <v>4518.3999999999996</v>
      </c>
      <c r="I310" s="44">
        <v>4720.04</v>
      </c>
      <c r="J310" s="44"/>
      <c r="K310" s="45">
        <f t="shared" si="62"/>
        <v>4720.04</v>
      </c>
    </row>
    <row r="311" spans="1:11" ht="18.75">
      <c r="B311" s="19" t="s">
        <v>37</v>
      </c>
      <c r="C311" s="27">
        <f t="shared" ref="C311:H311" si="63">SUM(C279:C310)</f>
        <v>335147.92</v>
      </c>
      <c r="D311" s="27">
        <f t="shared" si="63"/>
        <v>0.03</v>
      </c>
      <c r="E311" s="27">
        <f t="shared" si="63"/>
        <v>335147.95</v>
      </c>
      <c r="F311" s="25">
        <f t="shared" si="63"/>
        <v>406653.14999999997</v>
      </c>
      <c r="G311" s="25">
        <f t="shared" si="63"/>
        <v>0.09</v>
      </c>
      <c r="H311" s="39">
        <f t="shared" si="63"/>
        <v>406653.24</v>
      </c>
      <c r="I311" s="39">
        <f>SUM(I279:I310)</f>
        <v>477388.72000000009</v>
      </c>
      <c r="J311" s="39">
        <f>SUM(J279:J310)</f>
        <v>0.09</v>
      </c>
      <c r="K311" s="39">
        <f>SUM(K279:K310)</f>
        <v>477388.81000000006</v>
      </c>
    </row>
    <row r="312" spans="1:11" s="1" customFormat="1" ht="18.75">
      <c r="A312" s="1">
        <v>9</v>
      </c>
      <c r="B312" s="19" t="s">
        <v>487</v>
      </c>
      <c r="C312" s="27"/>
      <c r="D312" s="27"/>
      <c r="E312" s="27"/>
      <c r="F312" s="25"/>
      <c r="G312" s="25"/>
      <c r="H312" s="39"/>
      <c r="I312" s="45"/>
      <c r="J312" s="45"/>
      <c r="K312" s="45"/>
    </row>
    <row r="313" spans="1:11" ht="18.75">
      <c r="A313" s="49">
        <v>1</v>
      </c>
      <c r="B313" s="21" t="s">
        <v>488</v>
      </c>
      <c r="C313" s="26"/>
      <c r="D313" s="26"/>
      <c r="E313" s="26"/>
      <c r="F313" s="24">
        <v>1000.03</v>
      </c>
      <c r="G313" s="24">
        <v>0</v>
      </c>
      <c r="H313" s="39">
        <f t="shared" ref="H313:H326" si="64">SUM(F313:G313)</f>
        <v>1000.03</v>
      </c>
      <c r="I313" s="44">
        <v>0.06</v>
      </c>
      <c r="J313" s="44"/>
      <c r="K313" s="45">
        <f t="shared" ref="K313:K326" si="65">SUM(I313:J313)</f>
        <v>0.06</v>
      </c>
    </row>
    <row r="314" spans="1:11" ht="18.75">
      <c r="A314" s="49">
        <v>2</v>
      </c>
      <c r="B314" s="21" t="s">
        <v>489</v>
      </c>
      <c r="C314" s="26">
        <v>29500</v>
      </c>
      <c r="D314" s="26">
        <v>44250</v>
      </c>
      <c r="E314" s="27">
        <f t="shared" ref="E314:E321" si="66">SUM(C314:D314)</f>
        <v>73750</v>
      </c>
      <c r="F314" s="24">
        <v>29900</v>
      </c>
      <c r="G314" s="24">
        <v>44250</v>
      </c>
      <c r="H314" s="39">
        <f t="shared" si="64"/>
        <v>74150</v>
      </c>
      <c r="I314" s="44">
        <v>64998</v>
      </c>
      <c r="J314" s="44">
        <v>96600</v>
      </c>
      <c r="K314" s="45">
        <f t="shared" si="65"/>
        <v>161598</v>
      </c>
    </row>
    <row r="315" spans="1:11" ht="18.75">
      <c r="A315" s="49">
        <v>3</v>
      </c>
      <c r="B315" s="21" t="s">
        <v>490</v>
      </c>
      <c r="C315" s="26">
        <v>0.03</v>
      </c>
      <c r="D315" s="26"/>
      <c r="E315" s="27">
        <f t="shared" si="66"/>
        <v>0.03</v>
      </c>
      <c r="F315" s="24">
        <v>0.03</v>
      </c>
      <c r="G315" s="24">
        <v>0</v>
      </c>
      <c r="H315" s="39">
        <f t="shared" si="64"/>
        <v>0.03</v>
      </c>
      <c r="I315" s="44">
        <v>0.03</v>
      </c>
      <c r="J315" s="44"/>
      <c r="K315" s="45">
        <f t="shared" si="65"/>
        <v>0.03</v>
      </c>
    </row>
    <row r="316" spans="1:11" ht="18.75">
      <c r="A316" s="49">
        <v>4</v>
      </c>
      <c r="B316" s="21" t="s">
        <v>491</v>
      </c>
      <c r="C316" s="26">
        <v>10100</v>
      </c>
      <c r="D316" s="26"/>
      <c r="E316" s="27">
        <f t="shared" si="66"/>
        <v>10100</v>
      </c>
      <c r="F316" s="24">
        <v>11110</v>
      </c>
      <c r="G316" s="24">
        <v>0</v>
      </c>
      <c r="H316" s="39">
        <f t="shared" si="64"/>
        <v>11110</v>
      </c>
      <c r="I316" s="44">
        <v>11910</v>
      </c>
      <c r="J316" s="44"/>
      <c r="K316" s="45">
        <f t="shared" si="65"/>
        <v>11910</v>
      </c>
    </row>
    <row r="317" spans="1:11" ht="18.75">
      <c r="A317" s="49">
        <v>5</v>
      </c>
      <c r="B317" s="21" t="s">
        <v>492</v>
      </c>
      <c r="C317" s="26">
        <v>846.02</v>
      </c>
      <c r="D317" s="26">
        <v>1605.02</v>
      </c>
      <c r="E317" s="27">
        <f t="shared" si="66"/>
        <v>2451.04</v>
      </c>
      <c r="F317" s="24">
        <v>250.02</v>
      </c>
      <c r="G317" s="24">
        <v>750.02</v>
      </c>
      <c r="H317" s="39">
        <f t="shared" si="64"/>
        <v>1000.04</v>
      </c>
      <c r="I317" s="44">
        <v>1070.02</v>
      </c>
      <c r="J317" s="44">
        <v>1605.02</v>
      </c>
      <c r="K317" s="45">
        <f t="shared" si="65"/>
        <v>2675.04</v>
      </c>
    </row>
    <row r="318" spans="1:11" ht="18.75">
      <c r="A318" s="49">
        <v>6</v>
      </c>
      <c r="B318" s="21" t="s">
        <v>493</v>
      </c>
      <c r="C318" s="26">
        <v>491.41</v>
      </c>
      <c r="D318" s="26"/>
      <c r="E318" s="27">
        <f t="shared" si="66"/>
        <v>491.41</v>
      </c>
      <c r="F318" s="24">
        <v>1000.03</v>
      </c>
      <c r="G318" s="24">
        <v>0</v>
      </c>
      <c r="H318" s="39">
        <f t="shared" si="64"/>
        <v>1000.03</v>
      </c>
      <c r="I318" s="43">
        <v>0.06</v>
      </c>
      <c r="K318" s="45">
        <f t="shared" si="65"/>
        <v>0.06</v>
      </c>
    </row>
    <row r="319" spans="1:11" ht="18.75">
      <c r="A319" s="49">
        <v>7</v>
      </c>
      <c r="B319" s="21" t="s">
        <v>494</v>
      </c>
      <c r="C319" s="26">
        <v>820.04</v>
      </c>
      <c r="D319" s="26">
        <v>2500.04</v>
      </c>
      <c r="E319" s="27">
        <f t="shared" si="66"/>
        <v>3320.08</v>
      </c>
      <c r="F319" s="24">
        <v>10000.030000000001</v>
      </c>
      <c r="G319" s="24">
        <v>0</v>
      </c>
      <c r="H319" s="39">
        <f t="shared" si="64"/>
        <v>10000.030000000001</v>
      </c>
      <c r="I319" s="44">
        <v>13000.03</v>
      </c>
      <c r="J319" s="44"/>
      <c r="K319" s="45">
        <f t="shared" si="65"/>
        <v>13000.03</v>
      </c>
    </row>
    <row r="320" spans="1:11" ht="18.75">
      <c r="A320" s="49">
        <v>8</v>
      </c>
      <c r="B320" s="21" t="s">
        <v>495</v>
      </c>
      <c r="C320" s="26">
        <v>18600</v>
      </c>
      <c r="D320" s="26">
        <v>5400.01</v>
      </c>
      <c r="E320" s="27">
        <f t="shared" si="66"/>
        <v>24000.010000000002</v>
      </c>
      <c r="F320" s="24">
        <v>5000.03</v>
      </c>
      <c r="G320" s="24">
        <v>0</v>
      </c>
      <c r="H320" s="39">
        <f t="shared" si="64"/>
        <v>5000.03</v>
      </c>
      <c r="I320" s="44">
        <v>4500.03</v>
      </c>
      <c r="J320" s="44"/>
      <c r="K320" s="45">
        <f t="shared" si="65"/>
        <v>4500.03</v>
      </c>
    </row>
    <row r="321" spans="1:11" ht="18.75">
      <c r="A321" s="49">
        <v>9</v>
      </c>
      <c r="B321" s="21" t="s">
        <v>496</v>
      </c>
      <c r="C321" s="26">
        <v>420</v>
      </c>
      <c r="D321" s="26"/>
      <c r="E321" s="27">
        <f t="shared" si="66"/>
        <v>420</v>
      </c>
      <c r="F321" s="24">
        <v>466.41</v>
      </c>
      <c r="G321" s="24">
        <v>0</v>
      </c>
      <c r="H321" s="39">
        <f t="shared" si="64"/>
        <v>466.41</v>
      </c>
      <c r="I321" s="44">
        <v>459.24</v>
      </c>
      <c r="J321" s="44"/>
      <c r="K321" s="45">
        <f t="shared" si="65"/>
        <v>459.24</v>
      </c>
    </row>
    <row r="322" spans="1:11" ht="18.75">
      <c r="A322" s="49">
        <v>10</v>
      </c>
      <c r="B322" s="21" t="s">
        <v>497</v>
      </c>
      <c r="C322" s="26"/>
      <c r="D322" s="26"/>
      <c r="E322" s="26"/>
      <c r="F322" s="24">
        <v>125.02</v>
      </c>
      <c r="G322" s="24">
        <v>375.02</v>
      </c>
      <c r="H322" s="39">
        <f t="shared" si="64"/>
        <v>500.03999999999996</v>
      </c>
      <c r="I322" s="44">
        <v>176.6</v>
      </c>
      <c r="J322" s="44">
        <v>323.56</v>
      </c>
      <c r="K322" s="45">
        <f t="shared" si="65"/>
        <v>500.15999999999997</v>
      </c>
    </row>
    <row r="323" spans="1:11" ht="18.75">
      <c r="A323" s="49">
        <v>11</v>
      </c>
      <c r="B323" s="21" t="s">
        <v>2090</v>
      </c>
      <c r="C323" s="26"/>
      <c r="D323" s="26"/>
      <c r="E323" s="26"/>
      <c r="F323" s="24">
        <v>21600</v>
      </c>
      <c r="G323" s="24">
        <v>5400.01</v>
      </c>
      <c r="H323" s="39">
        <f t="shared" si="64"/>
        <v>27000.010000000002</v>
      </c>
      <c r="I323" s="44">
        <v>31000</v>
      </c>
      <c r="J323" s="44">
        <v>0.01</v>
      </c>
      <c r="K323" s="45">
        <f t="shared" si="65"/>
        <v>31000.01</v>
      </c>
    </row>
    <row r="324" spans="1:11" ht="18.75">
      <c r="A324" s="49">
        <v>12</v>
      </c>
      <c r="B324" s="21" t="s">
        <v>451</v>
      </c>
      <c r="C324" s="26"/>
      <c r="D324" s="26"/>
      <c r="E324" s="26"/>
      <c r="F324" s="24">
        <v>0.02</v>
      </c>
      <c r="G324" s="24">
        <v>0</v>
      </c>
      <c r="H324" s="39">
        <f t="shared" si="64"/>
        <v>0.02</v>
      </c>
      <c r="I324" s="44">
        <v>0.02</v>
      </c>
      <c r="J324" s="44"/>
      <c r="K324" s="45">
        <f t="shared" si="65"/>
        <v>0.02</v>
      </c>
    </row>
    <row r="325" spans="1:11" ht="18.75">
      <c r="A325" s="49">
        <v>13</v>
      </c>
      <c r="B325" s="21" t="s">
        <v>452</v>
      </c>
      <c r="C325" s="26"/>
      <c r="D325" s="26"/>
      <c r="E325" s="26"/>
      <c r="F325" s="24">
        <v>7.0000000000000007E-2</v>
      </c>
      <c r="G325" s="24">
        <v>0</v>
      </c>
      <c r="H325" s="39">
        <f t="shared" si="64"/>
        <v>7.0000000000000007E-2</v>
      </c>
      <c r="I325" s="44">
        <v>7.0000000000000007E-2</v>
      </c>
      <c r="J325" s="44"/>
      <c r="K325" s="45">
        <f t="shared" si="65"/>
        <v>7.0000000000000007E-2</v>
      </c>
    </row>
    <row r="326" spans="1:11" ht="18.75">
      <c r="A326" s="49">
        <v>14</v>
      </c>
      <c r="B326" s="21" t="s">
        <v>498</v>
      </c>
      <c r="C326" s="26"/>
      <c r="D326" s="26"/>
      <c r="E326" s="26"/>
      <c r="F326" s="24">
        <v>20.010000000000002</v>
      </c>
      <c r="G326" s="24">
        <v>0</v>
      </c>
      <c r="H326" s="39">
        <f t="shared" si="64"/>
        <v>20.010000000000002</v>
      </c>
      <c r="I326" s="44">
        <v>0.02</v>
      </c>
      <c r="J326" s="44"/>
      <c r="K326" s="45">
        <f t="shared" si="65"/>
        <v>0.02</v>
      </c>
    </row>
    <row r="327" spans="1:11" ht="18.75">
      <c r="B327" s="19" t="s">
        <v>38</v>
      </c>
      <c r="C327" s="27">
        <f>SUM(C314:C326)</f>
        <v>60777.5</v>
      </c>
      <c r="D327" s="27">
        <f>SUM(D314:D326)</f>
        <v>53755.07</v>
      </c>
      <c r="E327" s="27">
        <f>SUM(E314:E326)</f>
        <v>114532.57</v>
      </c>
      <c r="F327" s="25">
        <f t="shared" ref="F327:K327" si="67">SUM(F313:F326)</f>
        <v>80471.7</v>
      </c>
      <c r="G327" s="25">
        <f t="shared" si="67"/>
        <v>50775.049999999996</v>
      </c>
      <c r="H327" s="39">
        <f t="shared" si="67"/>
        <v>131246.75</v>
      </c>
      <c r="I327" s="39">
        <f t="shared" si="67"/>
        <v>127114.18000000002</v>
      </c>
      <c r="J327" s="39">
        <f t="shared" si="67"/>
        <v>98528.59</v>
      </c>
      <c r="K327" s="39">
        <f t="shared" si="67"/>
        <v>225642.77</v>
      </c>
    </row>
    <row r="328" spans="1:11" s="1" customFormat="1" ht="18.75">
      <c r="A328" s="1">
        <v>10</v>
      </c>
      <c r="B328" s="19" t="s">
        <v>499</v>
      </c>
      <c r="C328" s="27"/>
      <c r="D328" s="27"/>
      <c r="E328" s="27"/>
      <c r="F328" s="25"/>
      <c r="G328" s="25"/>
      <c r="H328" s="39"/>
      <c r="I328" s="45"/>
      <c r="J328" s="45"/>
      <c r="K328" s="45"/>
    </row>
    <row r="329" spans="1:11" ht="18.75">
      <c r="A329" s="49">
        <v>1</v>
      </c>
      <c r="B329" s="21" t="s">
        <v>500</v>
      </c>
      <c r="C329" s="22">
        <v>158.88</v>
      </c>
      <c r="D329" s="22"/>
      <c r="E329" s="23">
        <f>SUM(C329:D329)</f>
        <v>158.88</v>
      </c>
      <c r="F329" s="24">
        <v>162.38</v>
      </c>
      <c r="G329" s="24">
        <v>0</v>
      </c>
      <c r="H329" s="39">
        <f t="shared" ref="H329:H337" si="68">SUM(F329:G329)</f>
        <v>162.38</v>
      </c>
      <c r="I329" s="44">
        <v>172.69</v>
      </c>
      <c r="J329" s="44"/>
      <c r="K329" s="45">
        <f>SUM(I329:J329)</f>
        <v>172.69</v>
      </c>
    </row>
    <row r="330" spans="1:11" ht="18.75">
      <c r="A330" s="49">
        <v>2</v>
      </c>
      <c r="B330" s="21" t="s">
        <v>1534</v>
      </c>
      <c r="C330" s="26"/>
      <c r="D330" s="26"/>
      <c r="E330" s="26"/>
      <c r="F330" s="24">
        <v>0</v>
      </c>
      <c r="G330" s="24">
        <v>0.06</v>
      </c>
      <c r="H330" s="39">
        <f t="shared" si="68"/>
        <v>0.06</v>
      </c>
      <c r="I330" s="44"/>
      <c r="J330" s="44">
        <v>0.06</v>
      </c>
      <c r="K330" s="45">
        <f t="shared" ref="K330:K337" si="69">SUM(I330:J330)</f>
        <v>0.06</v>
      </c>
    </row>
    <row r="331" spans="1:11" ht="18.75">
      <c r="A331" s="49">
        <v>3</v>
      </c>
      <c r="B331" s="21" t="s">
        <v>501</v>
      </c>
      <c r="C331" s="22">
        <v>5741.66</v>
      </c>
      <c r="D331" s="22"/>
      <c r="E331" s="23">
        <f t="shared" ref="E331:E337" si="70">SUM(C331:D331)</f>
        <v>5741.66</v>
      </c>
      <c r="F331" s="24">
        <v>5958.86</v>
      </c>
      <c r="G331" s="24">
        <v>0</v>
      </c>
      <c r="H331" s="39">
        <f t="shared" si="68"/>
        <v>5958.86</v>
      </c>
      <c r="I331" s="44">
        <v>6489.26</v>
      </c>
      <c r="J331" s="44"/>
      <c r="K331" s="45">
        <f t="shared" si="69"/>
        <v>6489.26</v>
      </c>
    </row>
    <row r="332" spans="1:11" s="1" customFormat="1" ht="18.75">
      <c r="A332" s="49">
        <v>4</v>
      </c>
      <c r="B332" s="21" t="s">
        <v>502</v>
      </c>
      <c r="C332" s="22">
        <v>2966.6</v>
      </c>
      <c r="D332" s="22"/>
      <c r="E332" s="23">
        <f t="shared" si="70"/>
        <v>2966.6</v>
      </c>
      <c r="F332" s="24">
        <v>1311.93</v>
      </c>
      <c r="G332" s="24">
        <v>0</v>
      </c>
      <c r="H332" s="39">
        <f t="shared" si="68"/>
        <v>1311.93</v>
      </c>
      <c r="I332" s="48">
        <v>860.01</v>
      </c>
      <c r="J332" s="48"/>
      <c r="K332" s="45">
        <f t="shared" si="69"/>
        <v>860.01</v>
      </c>
    </row>
    <row r="333" spans="1:11" ht="18.75">
      <c r="A333" s="49">
        <v>5</v>
      </c>
      <c r="B333" s="21" t="s">
        <v>1530</v>
      </c>
      <c r="C333" s="22">
        <v>275.89999999999998</v>
      </c>
      <c r="D333" s="22"/>
      <c r="E333" s="23">
        <f t="shared" si="70"/>
        <v>275.89999999999998</v>
      </c>
      <c r="F333" s="24">
        <v>257.89999999999998</v>
      </c>
      <c r="G333" s="24">
        <v>0</v>
      </c>
      <c r="H333" s="39">
        <f t="shared" si="68"/>
        <v>257.89999999999998</v>
      </c>
      <c r="I333" s="44">
        <v>232</v>
      </c>
      <c r="J333" s="44"/>
      <c r="K333" s="45">
        <f t="shared" si="69"/>
        <v>232</v>
      </c>
    </row>
    <row r="334" spans="1:11" ht="18.75">
      <c r="A334" s="49">
        <v>6</v>
      </c>
      <c r="B334" s="21" t="s">
        <v>503</v>
      </c>
      <c r="C334" s="22">
        <v>3020.11</v>
      </c>
      <c r="D334" s="22"/>
      <c r="E334" s="23">
        <f t="shared" si="70"/>
        <v>3020.11</v>
      </c>
      <c r="F334" s="24">
        <v>3188.6</v>
      </c>
      <c r="G334" s="24">
        <v>0</v>
      </c>
      <c r="H334" s="39">
        <f t="shared" si="68"/>
        <v>3188.6</v>
      </c>
      <c r="I334" s="44">
        <v>3111.11</v>
      </c>
      <c r="J334" s="44"/>
      <c r="K334" s="45">
        <f t="shared" si="69"/>
        <v>3111.11</v>
      </c>
    </row>
    <row r="335" spans="1:11" ht="18.75">
      <c r="A335" s="49">
        <v>7</v>
      </c>
      <c r="B335" s="21" t="s">
        <v>504</v>
      </c>
      <c r="C335" s="22">
        <v>1091.8599999999999</v>
      </c>
      <c r="D335" s="22"/>
      <c r="E335" s="23">
        <f t="shared" si="70"/>
        <v>1091.8599999999999</v>
      </c>
      <c r="F335" s="24">
        <v>1136.8499999999999</v>
      </c>
      <c r="G335" s="24">
        <v>0</v>
      </c>
      <c r="H335" s="39">
        <f t="shared" si="68"/>
        <v>1136.8499999999999</v>
      </c>
      <c r="I335" s="44">
        <v>1204.01</v>
      </c>
      <c r="J335" s="44"/>
      <c r="K335" s="45">
        <f t="shared" si="69"/>
        <v>1204.01</v>
      </c>
    </row>
    <row r="336" spans="1:11" ht="18.75">
      <c r="A336" s="49">
        <v>8</v>
      </c>
      <c r="B336" s="21" t="s">
        <v>505</v>
      </c>
      <c r="C336" s="22">
        <v>0.06</v>
      </c>
      <c r="D336" s="22">
        <v>0.06</v>
      </c>
      <c r="E336" s="23">
        <f t="shared" si="70"/>
        <v>0.12</v>
      </c>
      <c r="F336" s="24">
        <v>280.04000000000002</v>
      </c>
      <c r="G336" s="24">
        <v>420.04</v>
      </c>
      <c r="H336" s="39">
        <f t="shared" si="68"/>
        <v>700.08</v>
      </c>
      <c r="I336" s="44">
        <v>2280.04</v>
      </c>
      <c r="J336" s="44">
        <v>3420.04</v>
      </c>
      <c r="K336" s="45">
        <f t="shared" si="69"/>
        <v>5700.08</v>
      </c>
    </row>
    <row r="337" spans="1:11" ht="18.75">
      <c r="A337" s="49">
        <v>9</v>
      </c>
      <c r="B337" s="21" t="s">
        <v>506</v>
      </c>
      <c r="C337" s="22">
        <v>422.69</v>
      </c>
      <c r="D337" s="22">
        <v>1177.3900000000001</v>
      </c>
      <c r="E337" s="23">
        <f t="shared" si="70"/>
        <v>1600.0800000000002</v>
      </c>
      <c r="F337" s="24">
        <v>680.04</v>
      </c>
      <c r="G337" s="24">
        <v>1020.04</v>
      </c>
      <c r="H337" s="39">
        <f t="shared" si="68"/>
        <v>1700.08</v>
      </c>
      <c r="I337" s="44">
        <v>2120.04</v>
      </c>
      <c r="J337" s="44">
        <v>3180.04</v>
      </c>
      <c r="K337" s="45">
        <f t="shared" si="69"/>
        <v>5300.08</v>
      </c>
    </row>
    <row r="338" spans="1:11" ht="18.75">
      <c r="B338" s="19" t="s">
        <v>39</v>
      </c>
      <c r="C338" s="23">
        <f t="shared" ref="C338:K338" si="71">SUM(C329:C337)</f>
        <v>13677.76</v>
      </c>
      <c r="D338" s="23">
        <f t="shared" si="71"/>
        <v>1177.45</v>
      </c>
      <c r="E338" s="23">
        <f t="shared" si="71"/>
        <v>14855.210000000001</v>
      </c>
      <c r="F338" s="25">
        <f t="shared" si="71"/>
        <v>12976.600000000002</v>
      </c>
      <c r="G338" s="25">
        <f t="shared" si="71"/>
        <v>1440.1399999999999</v>
      </c>
      <c r="H338" s="39">
        <f t="shared" si="71"/>
        <v>14416.74</v>
      </c>
      <c r="I338" s="39">
        <f t="shared" si="71"/>
        <v>16469.16</v>
      </c>
      <c r="J338" s="39">
        <f t="shared" si="71"/>
        <v>6600.1399999999994</v>
      </c>
      <c r="K338" s="39">
        <f t="shared" si="71"/>
        <v>23069.300000000003</v>
      </c>
    </row>
    <row r="339" spans="1:11" s="1" customFormat="1" ht="18.75">
      <c r="A339" s="1">
        <v>11</v>
      </c>
      <c r="B339" s="19" t="s">
        <v>507</v>
      </c>
      <c r="C339" s="27"/>
      <c r="D339" s="27"/>
      <c r="E339" s="27"/>
      <c r="F339" s="25"/>
      <c r="G339" s="25"/>
      <c r="H339" s="39"/>
      <c r="I339" s="45"/>
      <c r="J339" s="45"/>
      <c r="K339" s="45"/>
    </row>
    <row r="340" spans="1:11" ht="18.75">
      <c r="A340" s="49">
        <v>1</v>
      </c>
      <c r="B340" s="21" t="s">
        <v>1531</v>
      </c>
      <c r="C340" s="22">
        <v>1443.98</v>
      </c>
      <c r="D340" s="28"/>
      <c r="E340" s="23">
        <f>SUM(C340:D340)</f>
        <v>1443.98</v>
      </c>
      <c r="F340" s="24">
        <v>1741.1</v>
      </c>
      <c r="G340" s="24">
        <v>0</v>
      </c>
      <c r="H340" s="39">
        <f t="shared" ref="H340:H357" si="72">SUM(F340:G340)</f>
        <v>1741.1</v>
      </c>
      <c r="I340" s="44">
        <v>2057.61</v>
      </c>
      <c r="J340" s="44"/>
      <c r="K340" s="45">
        <f t="shared" ref="K340:K357" si="73">SUM(I340:J340)</f>
        <v>2057.61</v>
      </c>
    </row>
    <row r="341" spans="1:11" ht="18.75">
      <c r="A341" s="49">
        <v>2</v>
      </c>
      <c r="B341" s="21" t="s">
        <v>463</v>
      </c>
      <c r="C341" s="26"/>
      <c r="D341" s="26"/>
      <c r="E341" s="26"/>
      <c r="F341" s="24">
        <v>0</v>
      </c>
      <c r="G341" s="24">
        <v>0.06</v>
      </c>
      <c r="H341" s="39">
        <f t="shared" si="72"/>
        <v>0.06</v>
      </c>
      <c r="I341" s="44"/>
      <c r="J341" s="44">
        <v>0.06</v>
      </c>
      <c r="K341" s="45">
        <f t="shared" si="73"/>
        <v>0.06</v>
      </c>
    </row>
    <row r="342" spans="1:11" ht="18.75">
      <c r="A342" s="49">
        <v>3</v>
      </c>
      <c r="B342" s="21" t="s">
        <v>508</v>
      </c>
      <c r="C342" s="22">
        <v>287</v>
      </c>
      <c r="D342" s="28"/>
      <c r="E342" s="23">
        <f>SUM(C342:D342)</f>
        <v>287</v>
      </c>
      <c r="F342" s="24">
        <v>266.81</v>
      </c>
      <c r="G342" s="24">
        <v>0</v>
      </c>
      <c r="H342" s="39">
        <f t="shared" si="72"/>
        <v>266.81</v>
      </c>
      <c r="I342" s="44">
        <v>271.72000000000003</v>
      </c>
      <c r="J342" s="44"/>
      <c r="K342" s="45">
        <f t="shared" si="73"/>
        <v>271.72000000000003</v>
      </c>
    </row>
    <row r="343" spans="1:11" ht="18.75">
      <c r="A343" s="49">
        <v>4</v>
      </c>
      <c r="B343" s="21" t="s">
        <v>509</v>
      </c>
      <c r="C343" s="26"/>
      <c r="D343" s="26"/>
      <c r="E343" s="26"/>
      <c r="F343" s="24">
        <v>2000.03</v>
      </c>
      <c r="G343" s="24">
        <v>0</v>
      </c>
      <c r="H343" s="39">
        <f t="shared" si="72"/>
        <v>2000.03</v>
      </c>
      <c r="I343" s="44">
        <v>2000.03</v>
      </c>
      <c r="J343" s="44"/>
      <c r="K343" s="45">
        <f t="shared" si="73"/>
        <v>2000.03</v>
      </c>
    </row>
    <row r="344" spans="1:11" ht="18.75">
      <c r="A344" s="49">
        <v>5</v>
      </c>
      <c r="B344" s="21" t="s">
        <v>510</v>
      </c>
      <c r="C344" s="22">
        <v>8155.03</v>
      </c>
      <c r="D344" s="22"/>
      <c r="E344" s="23">
        <f t="shared" ref="E344:E356" si="74">SUM(C344:D344)</f>
        <v>8155.03</v>
      </c>
      <c r="F344" s="24">
        <v>8438.69</v>
      </c>
      <c r="G344" s="24">
        <v>0</v>
      </c>
      <c r="H344" s="39">
        <f t="shared" si="72"/>
        <v>8438.69</v>
      </c>
      <c r="I344" s="44">
        <v>10823.49</v>
      </c>
      <c r="J344" s="44"/>
      <c r="K344" s="45">
        <f t="shared" si="73"/>
        <v>10823.49</v>
      </c>
    </row>
    <row r="345" spans="1:11" ht="18.75">
      <c r="A345" s="49">
        <v>6</v>
      </c>
      <c r="B345" s="21" t="s">
        <v>511</v>
      </c>
      <c r="C345" s="22">
        <v>1720.42</v>
      </c>
      <c r="D345" s="22"/>
      <c r="E345" s="23">
        <f t="shared" si="74"/>
        <v>1720.42</v>
      </c>
      <c r="F345" s="24">
        <v>800.01</v>
      </c>
      <c r="G345" s="24">
        <v>0</v>
      </c>
      <c r="H345" s="39">
        <f t="shared" si="72"/>
        <v>800.01</v>
      </c>
      <c r="I345" s="44">
        <v>2796.41</v>
      </c>
      <c r="J345" s="44"/>
      <c r="K345" s="45">
        <f t="shared" si="73"/>
        <v>2796.41</v>
      </c>
    </row>
    <row r="346" spans="1:11" ht="18.75">
      <c r="A346" s="49">
        <v>7</v>
      </c>
      <c r="B346" s="21" t="s">
        <v>512</v>
      </c>
      <c r="C346" s="22">
        <v>4608.45</v>
      </c>
      <c r="D346" s="22">
        <v>50.01</v>
      </c>
      <c r="E346" s="23">
        <f t="shared" si="74"/>
        <v>4658.46</v>
      </c>
      <c r="F346" s="24">
        <v>2184.64</v>
      </c>
      <c r="G346" s="24">
        <v>0.02</v>
      </c>
      <c r="H346" s="39">
        <f t="shared" si="72"/>
        <v>2184.66</v>
      </c>
      <c r="I346" s="44">
        <v>3051.05</v>
      </c>
      <c r="J346" s="44">
        <v>0.02</v>
      </c>
      <c r="K346" s="45">
        <f t="shared" si="73"/>
        <v>3051.07</v>
      </c>
    </row>
    <row r="347" spans="1:11" ht="18.75">
      <c r="A347" s="49">
        <v>8</v>
      </c>
      <c r="B347" s="21" t="s">
        <v>513</v>
      </c>
      <c r="C347" s="22">
        <v>23.63</v>
      </c>
      <c r="D347" s="22"/>
      <c r="E347" s="23">
        <f t="shared" si="74"/>
        <v>23.63</v>
      </c>
      <c r="F347" s="24">
        <v>19.37</v>
      </c>
      <c r="G347" s="24">
        <v>0</v>
      </c>
      <c r="H347" s="39">
        <f t="shared" si="72"/>
        <v>19.37</v>
      </c>
      <c r="I347" s="44">
        <v>43.51</v>
      </c>
      <c r="J347" s="44"/>
      <c r="K347" s="45">
        <f t="shared" si="73"/>
        <v>43.51</v>
      </c>
    </row>
    <row r="348" spans="1:11" s="1" customFormat="1" ht="18.75">
      <c r="A348" s="49">
        <v>9</v>
      </c>
      <c r="B348" s="21" t="s">
        <v>514</v>
      </c>
      <c r="C348" s="22">
        <v>276.74</v>
      </c>
      <c r="D348" s="22"/>
      <c r="E348" s="23">
        <f t="shared" si="74"/>
        <v>276.74</v>
      </c>
      <c r="F348" s="24">
        <v>282.44</v>
      </c>
      <c r="G348" s="24">
        <v>0</v>
      </c>
      <c r="H348" s="39">
        <f t="shared" si="72"/>
        <v>282.44</v>
      </c>
      <c r="I348" s="48">
        <v>304.69</v>
      </c>
      <c r="J348" s="45"/>
      <c r="K348" s="45">
        <f t="shared" si="73"/>
        <v>304.69</v>
      </c>
    </row>
    <row r="349" spans="1:11" ht="18.75">
      <c r="A349" s="49">
        <v>10</v>
      </c>
      <c r="B349" s="21" t="s">
        <v>515</v>
      </c>
      <c r="C349" s="22">
        <v>87.68</v>
      </c>
      <c r="D349" s="22"/>
      <c r="E349" s="23">
        <f t="shared" si="74"/>
        <v>87.68</v>
      </c>
      <c r="F349" s="24">
        <v>120.35</v>
      </c>
      <c r="G349" s="24">
        <v>0</v>
      </c>
      <c r="H349" s="39">
        <f t="shared" si="72"/>
        <v>120.35</v>
      </c>
      <c r="I349" s="44">
        <v>141.41</v>
      </c>
      <c r="J349" s="44"/>
      <c r="K349" s="45">
        <f t="shared" si="73"/>
        <v>141.41</v>
      </c>
    </row>
    <row r="350" spans="1:11" ht="18.75">
      <c r="A350" s="49">
        <v>11</v>
      </c>
      <c r="B350" s="21" t="s">
        <v>516</v>
      </c>
      <c r="C350" s="22">
        <v>1555.31</v>
      </c>
      <c r="D350" s="22"/>
      <c r="E350" s="23">
        <f t="shared" si="74"/>
        <v>1555.31</v>
      </c>
      <c r="F350" s="24">
        <v>1740.31</v>
      </c>
      <c r="G350" s="24">
        <v>0</v>
      </c>
      <c r="H350" s="39">
        <f t="shared" si="72"/>
        <v>1740.31</v>
      </c>
      <c r="I350" s="44">
        <v>1990.31</v>
      </c>
      <c r="J350" s="44"/>
      <c r="K350" s="45">
        <f t="shared" si="73"/>
        <v>1990.31</v>
      </c>
    </row>
    <row r="351" spans="1:11" ht="18.75">
      <c r="A351" s="49">
        <v>12</v>
      </c>
      <c r="B351" s="21" t="s">
        <v>517</v>
      </c>
      <c r="C351" s="22">
        <v>432.05</v>
      </c>
      <c r="D351" s="22">
        <v>148.04</v>
      </c>
      <c r="E351" s="23">
        <f t="shared" si="74"/>
        <v>580.09</v>
      </c>
      <c r="F351" s="24">
        <v>1200</v>
      </c>
      <c r="G351" s="24">
        <v>2000</v>
      </c>
      <c r="H351" s="39">
        <f t="shared" si="72"/>
        <v>3200</v>
      </c>
      <c r="I351" s="44">
        <v>2488</v>
      </c>
      <c r="J351" s="44">
        <v>3700</v>
      </c>
      <c r="K351" s="45">
        <f t="shared" si="73"/>
        <v>6188</v>
      </c>
    </row>
    <row r="352" spans="1:11" ht="18.75">
      <c r="A352" s="49">
        <v>13</v>
      </c>
      <c r="B352" s="21" t="s">
        <v>518</v>
      </c>
      <c r="C352" s="22">
        <v>301.35000000000002</v>
      </c>
      <c r="D352" s="22"/>
      <c r="E352" s="23">
        <f t="shared" si="74"/>
        <v>301.35000000000002</v>
      </c>
      <c r="F352" s="24">
        <v>1000.03</v>
      </c>
      <c r="G352" s="24">
        <v>0</v>
      </c>
      <c r="H352" s="39">
        <f t="shared" si="72"/>
        <v>1000.03</v>
      </c>
      <c r="I352" s="44">
        <v>1000.03</v>
      </c>
      <c r="J352" s="44"/>
      <c r="K352" s="45">
        <f t="shared" si="73"/>
        <v>1000.03</v>
      </c>
    </row>
    <row r="353" spans="1:11" ht="18.75">
      <c r="A353" s="49">
        <v>14</v>
      </c>
      <c r="B353" s="21" t="s">
        <v>519</v>
      </c>
      <c r="C353" s="22">
        <v>2452.6999999999998</v>
      </c>
      <c r="D353" s="22"/>
      <c r="E353" s="23">
        <f t="shared" si="74"/>
        <v>2452.6999999999998</v>
      </c>
      <c r="F353" s="24">
        <v>336.95</v>
      </c>
      <c r="G353" s="24">
        <v>0</v>
      </c>
      <c r="H353" s="39">
        <f t="shared" si="72"/>
        <v>336.95</v>
      </c>
      <c r="I353" s="44">
        <v>390.49</v>
      </c>
      <c r="J353" s="44"/>
      <c r="K353" s="45">
        <f t="shared" si="73"/>
        <v>390.49</v>
      </c>
    </row>
    <row r="354" spans="1:11" ht="18.75">
      <c r="A354" s="49">
        <v>15</v>
      </c>
      <c r="B354" s="21" t="s">
        <v>520</v>
      </c>
      <c r="C354" s="22">
        <v>15</v>
      </c>
      <c r="D354" s="22"/>
      <c r="E354" s="23">
        <f t="shared" si="74"/>
        <v>15</v>
      </c>
      <c r="F354" s="24">
        <v>3203.57</v>
      </c>
      <c r="G354" s="24">
        <v>0</v>
      </c>
      <c r="H354" s="39">
        <f t="shared" si="72"/>
        <v>3203.57</v>
      </c>
      <c r="I354" s="44">
        <v>3533.26</v>
      </c>
      <c r="J354" s="44"/>
      <c r="K354" s="45">
        <f t="shared" si="73"/>
        <v>3533.26</v>
      </c>
    </row>
    <row r="355" spans="1:11" ht="18.75">
      <c r="A355" s="49">
        <v>16</v>
      </c>
      <c r="B355" s="21" t="s">
        <v>521</v>
      </c>
      <c r="C355" s="22">
        <v>1293.97</v>
      </c>
      <c r="D355" s="22"/>
      <c r="E355" s="23">
        <f t="shared" si="74"/>
        <v>1293.97</v>
      </c>
      <c r="F355" s="24">
        <v>15</v>
      </c>
      <c r="G355" s="24">
        <v>0</v>
      </c>
      <c r="H355" s="39">
        <f t="shared" si="72"/>
        <v>15</v>
      </c>
      <c r="I355" s="44">
        <v>15</v>
      </c>
      <c r="J355" s="44"/>
      <c r="K355" s="45">
        <f t="shared" si="73"/>
        <v>15</v>
      </c>
    </row>
    <row r="356" spans="1:11" ht="18.75">
      <c r="A356" s="49">
        <v>17</v>
      </c>
      <c r="B356" s="21" t="s">
        <v>522</v>
      </c>
      <c r="C356" s="22">
        <v>96.22</v>
      </c>
      <c r="D356" s="22"/>
      <c r="E356" s="23">
        <f t="shared" si="74"/>
        <v>96.22</v>
      </c>
      <c r="F356" s="24">
        <v>1460.76</v>
      </c>
      <c r="G356" s="24">
        <v>0</v>
      </c>
      <c r="H356" s="39">
        <f t="shared" si="72"/>
        <v>1460.76</v>
      </c>
      <c r="I356" s="44">
        <v>1516.66</v>
      </c>
      <c r="J356" s="44"/>
      <c r="K356" s="45">
        <f t="shared" si="73"/>
        <v>1516.66</v>
      </c>
    </row>
    <row r="357" spans="1:11" ht="18.75">
      <c r="A357" s="49">
        <v>18</v>
      </c>
      <c r="B357" s="21" t="s">
        <v>523</v>
      </c>
      <c r="C357" s="26"/>
      <c r="D357" s="26"/>
      <c r="E357" s="26"/>
      <c r="F357" s="24">
        <v>119.2</v>
      </c>
      <c r="G357" s="24">
        <v>0</v>
      </c>
      <c r="H357" s="39">
        <f t="shared" si="72"/>
        <v>119.2</v>
      </c>
      <c r="I357" s="44">
        <v>153.01</v>
      </c>
      <c r="J357" s="44"/>
      <c r="K357" s="45">
        <f t="shared" si="73"/>
        <v>153.01</v>
      </c>
    </row>
    <row r="358" spans="1:11" ht="18.75">
      <c r="B358" s="19" t="s">
        <v>40</v>
      </c>
      <c r="C358" s="23">
        <f t="shared" ref="C358:K358" si="75">SUM(C340:C357)</f>
        <v>22749.530000000002</v>
      </c>
      <c r="D358" s="23">
        <f t="shared" si="75"/>
        <v>198.04999999999998</v>
      </c>
      <c r="E358" s="23">
        <f t="shared" si="75"/>
        <v>22947.58</v>
      </c>
      <c r="F358" s="25">
        <f t="shared" si="75"/>
        <v>24929.260000000002</v>
      </c>
      <c r="G358" s="25">
        <f t="shared" si="75"/>
        <v>2000.08</v>
      </c>
      <c r="H358" s="39">
        <f t="shared" si="75"/>
        <v>26929.34</v>
      </c>
      <c r="I358" s="39">
        <f t="shared" si="75"/>
        <v>32576.679999999993</v>
      </c>
      <c r="J358" s="39">
        <f t="shared" si="75"/>
        <v>3700.08</v>
      </c>
      <c r="K358" s="39">
        <f t="shared" si="75"/>
        <v>36276.76</v>
      </c>
    </row>
    <row r="359" spans="1:11" s="1" customFormat="1" ht="18.75">
      <c r="A359" s="1">
        <v>12</v>
      </c>
      <c r="B359" s="19" t="s">
        <v>524</v>
      </c>
      <c r="C359" s="27"/>
      <c r="D359" s="27"/>
      <c r="E359" s="27"/>
      <c r="F359" s="25"/>
      <c r="G359" s="25"/>
      <c r="H359" s="39"/>
      <c r="I359" s="45"/>
      <c r="J359" s="45"/>
      <c r="K359" s="45"/>
    </row>
    <row r="360" spans="1:11" ht="18.75">
      <c r="A360" s="49">
        <v>1</v>
      </c>
      <c r="B360" s="21" t="s">
        <v>455</v>
      </c>
      <c r="C360" s="26"/>
      <c r="D360" s="26"/>
      <c r="E360" s="26"/>
      <c r="F360" s="24">
        <v>0.04</v>
      </c>
      <c r="G360" s="24">
        <v>0</v>
      </c>
      <c r="H360" s="39">
        <f>SUM(F360:G360)</f>
        <v>0.04</v>
      </c>
      <c r="I360" s="44">
        <v>0.02</v>
      </c>
      <c r="J360" s="44"/>
      <c r="K360" s="45">
        <f>SUM(I360:J360)</f>
        <v>0.02</v>
      </c>
    </row>
    <row r="361" spans="1:11" ht="18.75">
      <c r="A361" s="49">
        <v>2</v>
      </c>
      <c r="B361" s="21" t="s">
        <v>525</v>
      </c>
      <c r="C361" s="26"/>
      <c r="D361" s="26"/>
      <c r="E361" s="26"/>
      <c r="F361" s="24">
        <v>0.14000000000000001</v>
      </c>
      <c r="G361" s="24">
        <v>0</v>
      </c>
      <c r="H361" s="39">
        <f>SUM(F361:G361)</f>
        <v>0.14000000000000001</v>
      </c>
      <c r="I361" s="44">
        <v>0.06</v>
      </c>
      <c r="J361" s="44"/>
      <c r="K361" s="45">
        <f>SUM(I361:J361)</f>
        <v>0.06</v>
      </c>
    </row>
    <row r="362" spans="1:11" s="1" customFormat="1" ht="18.75">
      <c r="B362" s="19" t="s">
        <v>41</v>
      </c>
      <c r="C362" s="27"/>
      <c r="D362" s="27"/>
      <c r="E362" s="27"/>
      <c r="F362" s="25">
        <f>SUM(F360:F361)</f>
        <v>0.18000000000000002</v>
      </c>
      <c r="G362" s="25">
        <f>SUM(G360:G361)</f>
        <v>0</v>
      </c>
      <c r="H362" s="39">
        <f>SUM(H360:H361)</f>
        <v>0.18000000000000002</v>
      </c>
      <c r="I362" s="45">
        <f>SUM(I360:I361)</f>
        <v>0.08</v>
      </c>
      <c r="J362" s="45"/>
      <c r="K362" s="45">
        <f>SUM(I362:J362)</f>
        <v>0.08</v>
      </c>
    </row>
    <row r="363" spans="1:11" s="1" customFormat="1" ht="18.75">
      <c r="A363" s="1">
        <v>13</v>
      </c>
      <c r="B363" s="19" t="s">
        <v>526</v>
      </c>
      <c r="C363" s="27"/>
      <c r="D363" s="27"/>
      <c r="E363" s="27"/>
      <c r="F363" s="25"/>
      <c r="G363" s="25"/>
      <c r="H363" s="39"/>
      <c r="I363" s="45"/>
      <c r="J363" s="45"/>
      <c r="K363" s="45"/>
    </row>
    <row r="364" spans="1:11" ht="18.75">
      <c r="B364" s="21" t="s">
        <v>2091</v>
      </c>
      <c r="C364" s="22">
        <v>120</v>
      </c>
      <c r="D364" s="22">
        <v>180</v>
      </c>
      <c r="E364" s="23">
        <f>SUM(C364:D364)</f>
        <v>300</v>
      </c>
      <c r="F364" s="24">
        <v>100</v>
      </c>
      <c r="G364" s="24">
        <v>150</v>
      </c>
      <c r="H364" s="39">
        <f>SUM(F364:G364)</f>
        <v>250</v>
      </c>
      <c r="I364" s="44">
        <v>58</v>
      </c>
      <c r="J364" s="44">
        <v>116</v>
      </c>
      <c r="K364" s="45">
        <f>SUM(I364:J364)</f>
        <v>174</v>
      </c>
    </row>
    <row r="365" spans="1:11" ht="18.75">
      <c r="B365" s="21" t="s">
        <v>42</v>
      </c>
      <c r="C365" s="22">
        <v>1999</v>
      </c>
      <c r="D365" s="22">
        <v>3935</v>
      </c>
      <c r="E365" s="23">
        <f>SUM(C365:D365)</f>
        <v>5934</v>
      </c>
      <c r="F365" s="24">
        <v>2430</v>
      </c>
      <c r="G365" s="24">
        <v>4200</v>
      </c>
      <c r="H365" s="39">
        <f>SUM(F365:G365)</f>
        <v>6630</v>
      </c>
      <c r="I365" s="44">
        <v>2800</v>
      </c>
      <c r="J365" s="44">
        <v>4200</v>
      </c>
      <c r="K365" s="45">
        <f>SUM(I365:J365)</f>
        <v>7000</v>
      </c>
    </row>
    <row r="366" spans="1:11" ht="18.75">
      <c r="B366" s="19" t="s">
        <v>43</v>
      </c>
      <c r="C366" s="23">
        <f>SUM(C364:C365)</f>
        <v>2119</v>
      </c>
      <c r="D366" s="23">
        <f>SUM(D364:D365)</f>
        <v>4115</v>
      </c>
      <c r="E366" s="23">
        <f>SUM(C366:D366)</f>
        <v>6234</v>
      </c>
      <c r="F366" s="25">
        <f>SUM(F364:F365)</f>
        <v>2530</v>
      </c>
      <c r="G366" s="25">
        <f>SUM(G364:G365)</f>
        <v>4350</v>
      </c>
      <c r="H366" s="39">
        <f>SUM(H364:H365)</f>
        <v>6880</v>
      </c>
      <c r="I366" s="45">
        <f>SUM(I364:I365)</f>
        <v>2858</v>
      </c>
      <c r="J366" s="45">
        <f>SUM(J364:J365)</f>
        <v>4316</v>
      </c>
      <c r="K366" s="45">
        <f>SUM(I366:J366)</f>
        <v>7174</v>
      </c>
    </row>
    <row r="367" spans="1:11" s="1" customFormat="1" ht="18.75">
      <c r="A367" s="1">
        <v>14</v>
      </c>
      <c r="B367" s="19" t="s">
        <v>527</v>
      </c>
      <c r="C367" s="27"/>
      <c r="D367" s="27"/>
      <c r="E367" s="27"/>
      <c r="F367" s="25"/>
      <c r="G367" s="25"/>
      <c r="H367" s="39"/>
      <c r="I367" s="45"/>
      <c r="J367" s="45"/>
      <c r="K367" s="45"/>
    </row>
    <row r="368" spans="1:11" ht="18.75">
      <c r="A368" s="49">
        <v>1</v>
      </c>
      <c r="B368" s="21" t="s">
        <v>528</v>
      </c>
      <c r="C368" s="26"/>
      <c r="D368" s="26"/>
      <c r="E368" s="26"/>
      <c r="F368" s="24">
        <v>7</v>
      </c>
      <c r="G368" s="24">
        <v>0</v>
      </c>
      <c r="H368" s="39">
        <f>SUM(F368:G368)</f>
        <v>7</v>
      </c>
      <c r="I368" s="44">
        <v>7</v>
      </c>
      <c r="J368" s="44">
        <v>0</v>
      </c>
      <c r="K368" s="45">
        <f t="shared" ref="K368:K373" si="76">SUM(I368:J368)</f>
        <v>7</v>
      </c>
    </row>
    <row r="369" spans="1:11" ht="18.75">
      <c r="A369" s="49">
        <v>2</v>
      </c>
      <c r="B369" s="21" t="s">
        <v>529</v>
      </c>
      <c r="C369" s="22">
        <v>3.5</v>
      </c>
      <c r="D369" s="22"/>
      <c r="E369" s="23">
        <f>SUM(C369:D369)</f>
        <v>3.5</v>
      </c>
      <c r="F369" s="24">
        <v>0.02</v>
      </c>
      <c r="G369" s="24">
        <v>0</v>
      </c>
      <c r="H369" s="39">
        <f>SUM(F369:G369)</f>
        <v>0.02</v>
      </c>
      <c r="I369" s="44">
        <v>0.02</v>
      </c>
      <c r="J369" s="44"/>
      <c r="K369" s="45">
        <f t="shared" si="76"/>
        <v>0.02</v>
      </c>
    </row>
    <row r="370" spans="1:11" ht="18.75">
      <c r="A370" s="49">
        <v>3</v>
      </c>
      <c r="B370" s="21" t="s">
        <v>530</v>
      </c>
      <c r="C370" s="22">
        <v>2</v>
      </c>
      <c r="D370" s="22"/>
      <c r="E370" s="23">
        <f>SUM(C370:D370)</f>
        <v>2</v>
      </c>
      <c r="F370" s="24">
        <v>0.01</v>
      </c>
      <c r="G370" s="24">
        <v>0</v>
      </c>
      <c r="H370" s="39">
        <f>SUM(F370:G370)</f>
        <v>0.01</v>
      </c>
      <c r="I370" s="44">
        <v>0.01</v>
      </c>
      <c r="J370" s="44"/>
      <c r="K370" s="45">
        <f t="shared" si="76"/>
        <v>0.01</v>
      </c>
    </row>
    <row r="371" spans="1:11" ht="18.75">
      <c r="A371" s="49">
        <v>4</v>
      </c>
      <c r="B371" s="50" t="s">
        <v>531</v>
      </c>
      <c r="C371" s="22">
        <v>1300</v>
      </c>
      <c r="D371" s="22"/>
      <c r="E371" s="23">
        <f>SUM(C371:D371)</f>
        <v>1300</v>
      </c>
      <c r="F371" s="24">
        <v>1800</v>
      </c>
      <c r="G371" s="24">
        <v>0</v>
      </c>
      <c r="H371" s="39">
        <f>SUM(F371:G371)</f>
        <v>1800</v>
      </c>
      <c r="I371" s="44">
        <v>2600</v>
      </c>
      <c r="J371" s="44"/>
      <c r="K371" s="45">
        <f t="shared" si="76"/>
        <v>2600</v>
      </c>
    </row>
    <row r="372" spans="1:11" ht="18.75">
      <c r="A372" s="49">
        <v>5</v>
      </c>
      <c r="B372" s="50" t="s">
        <v>532</v>
      </c>
      <c r="C372" s="22">
        <v>2.5</v>
      </c>
      <c r="D372" s="22"/>
      <c r="E372" s="23">
        <f>SUM(C372:D372)</f>
        <v>2.5</v>
      </c>
      <c r="F372" s="24">
        <v>2.5</v>
      </c>
      <c r="G372" s="24">
        <v>0</v>
      </c>
      <c r="H372" s="39">
        <f>SUM(F372:G372)</f>
        <v>2.5</v>
      </c>
      <c r="I372" s="44">
        <v>6</v>
      </c>
      <c r="J372" s="44"/>
      <c r="K372" s="45">
        <f t="shared" si="76"/>
        <v>6</v>
      </c>
    </row>
    <row r="373" spans="1:11" ht="18.75">
      <c r="B373" s="19" t="s">
        <v>10</v>
      </c>
      <c r="C373" s="23">
        <f>SUM(C369:C372)</f>
        <v>1308</v>
      </c>
      <c r="D373" s="23"/>
      <c r="E373" s="23">
        <f>SUM(C373:D373)</f>
        <v>1308</v>
      </c>
      <c r="F373" s="25">
        <f>SUM(F368:F372)</f>
        <v>1809.53</v>
      </c>
      <c r="G373" s="25">
        <f>SUM(G368:G372)</f>
        <v>0</v>
      </c>
      <c r="H373" s="39">
        <f>SUM(H368:H372)</f>
        <v>1809.53</v>
      </c>
      <c r="I373" s="45">
        <f>SUM(I368:I372)</f>
        <v>2613.0300000000002</v>
      </c>
      <c r="J373" s="45">
        <f>SUM(J368:J372)</f>
        <v>0</v>
      </c>
      <c r="K373" s="45">
        <f t="shared" si="76"/>
        <v>2613.0300000000002</v>
      </c>
    </row>
    <row r="374" spans="1:11" s="1" customFormat="1" ht="18.75">
      <c r="A374" s="1">
        <v>15</v>
      </c>
      <c r="B374" s="19" t="s">
        <v>533</v>
      </c>
      <c r="C374" s="27"/>
      <c r="D374" s="27"/>
      <c r="E374" s="27"/>
      <c r="F374" s="25"/>
      <c r="G374" s="25"/>
      <c r="H374" s="39"/>
      <c r="I374" s="45"/>
      <c r="J374" s="45"/>
      <c r="K374" s="45"/>
    </row>
    <row r="375" spans="1:11" ht="18.75">
      <c r="A375" s="49">
        <v>1</v>
      </c>
      <c r="B375" s="21" t="s">
        <v>535</v>
      </c>
      <c r="C375" s="26">
        <v>470.28</v>
      </c>
      <c r="D375" s="26"/>
      <c r="E375" s="27">
        <f>SUM(C375:D375)</f>
        <v>470.28</v>
      </c>
      <c r="F375" s="24">
        <v>294.61</v>
      </c>
      <c r="G375" s="24">
        <v>0</v>
      </c>
      <c r="H375" s="39">
        <f>SUM(F375:G375)</f>
        <v>294.61</v>
      </c>
      <c r="I375" s="44">
        <v>445.14</v>
      </c>
      <c r="J375" s="44"/>
      <c r="K375" s="45">
        <f>SUM(I375:J375)</f>
        <v>445.14</v>
      </c>
    </row>
    <row r="376" spans="1:11" ht="18.75">
      <c r="B376" s="19" t="s">
        <v>1535</v>
      </c>
      <c r="C376" s="27">
        <f>SUM(C375)</f>
        <v>470.28</v>
      </c>
      <c r="D376" s="27"/>
      <c r="E376" s="27">
        <f>SUM(C376:D376)</f>
        <v>470.28</v>
      </c>
      <c r="F376" s="25">
        <f>SUM(F375)</f>
        <v>294.61</v>
      </c>
      <c r="G376" s="25">
        <f>SUM(G375)</f>
        <v>0</v>
      </c>
      <c r="H376" s="39">
        <f>SUM(F376:G376)</f>
        <v>294.61</v>
      </c>
      <c r="I376" s="45">
        <f>SUM(I375)</f>
        <v>445.14</v>
      </c>
      <c r="J376" s="44"/>
      <c r="K376" s="45">
        <f>SUM(I376:J376)</f>
        <v>445.14</v>
      </c>
    </row>
    <row r="377" spans="1:11" s="1" customFormat="1" ht="18.75">
      <c r="A377" s="1">
        <v>16</v>
      </c>
      <c r="B377" s="19" t="s">
        <v>534</v>
      </c>
      <c r="C377" s="27"/>
      <c r="D377" s="27"/>
      <c r="E377" s="27"/>
      <c r="F377" s="25"/>
      <c r="G377" s="25"/>
      <c r="H377" s="39"/>
      <c r="I377" s="45"/>
      <c r="J377" s="45"/>
      <c r="K377" s="45"/>
    </row>
    <row r="378" spans="1:11" ht="18.75">
      <c r="A378" s="49">
        <v>1</v>
      </c>
      <c r="B378" s="21" t="s">
        <v>536</v>
      </c>
      <c r="C378" s="26"/>
      <c r="D378" s="26"/>
      <c r="E378" s="26"/>
      <c r="F378" s="24">
        <v>0</v>
      </c>
      <c r="G378" s="24">
        <v>0.9</v>
      </c>
      <c r="H378" s="39">
        <f>SUM(F378:G378)</f>
        <v>0.9</v>
      </c>
      <c r="I378" s="44"/>
      <c r="J378" s="44"/>
      <c r="K378" s="45">
        <f>SUM(I378:J378)</f>
        <v>0</v>
      </c>
    </row>
    <row r="379" spans="1:11" s="1" customFormat="1" ht="18.75">
      <c r="B379" s="19" t="s">
        <v>11</v>
      </c>
      <c r="C379" s="27"/>
      <c r="D379" s="27"/>
      <c r="E379" s="27"/>
      <c r="F379" s="25">
        <f>SUM(F378)</f>
        <v>0</v>
      </c>
      <c r="G379" s="25">
        <f>SUM(G378)</f>
        <v>0.9</v>
      </c>
      <c r="H379" s="39">
        <f>SUM(H378)</f>
        <v>0.9</v>
      </c>
      <c r="I379" s="45"/>
      <c r="J379" s="45"/>
      <c r="K379" s="45">
        <f>SUM(I379:J379)</f>
        <v>0</v>
      </c>
    </row>
    <row r="380" spans="1:11" s="1" customFormat="1" ht="18.75">
      <c r="A380" s="1">
        <v>17</v>
      </c>
      <c r="B380" s="19" t="s">
        <v>537</v>
      </c>
      <c r="C380" s="27"/>
      <c r="D380" s="27"/>
      <c r="E380" s="27"/>
      <c r="F380" s="25"/>
      <c r="G380" s="25"/>
      <c r="H380" s="39"/>
      <c r="I380" s="45"/>
      <c r="J380" s="45"/>
      <c r="K380" s="45"/>
    </row>
    <row r="381" spans="1:11" ht="18.75">
      <c r="A381" s="49">
        <v>1</v>
      </c>
      <c r="B381" s="21" t="s">
        <v>538</v>
      </c>
      <c r="C381" s="26">
        <v>11343.28</v>
      </c>
      <c r="D381" s="26"/>
      <c r="E381" s="27">
        <f>SUM(C381:D381)</f>
        <v>11343.28</v>
      </c>
      <c r="F381" s="24">
        <v>8500</v>
      </c>
      <c r="G381" s="24">
        <v>0</v>
      </c>
      <c r="H381" s="39">
        <f>SUM(F381:G381)</f>
        <v>8500</v>
      </c>
      <c r="I381" s="44">
        <v>9000</v>
      </c>
      <c r="J381" s="44"/>
      <c r="K381" s="45">
        <f>SUM(I381:J381)</f>
        <v>9000</v>
      </c>
    </row>
    <row r="382" spans="1:11" ht="18.75">
      <c r="B382" s="19" t="s">
        <v>44</v>
      </c>
      <c r="C382" s="27">
        <f>SUM(C381)</f>
        <v>11343.28</v>
      </c>
      <c r="D382" s="27"/>
      <c r="E382" s="27">
        <f>SUM(C382:D382)</f>
        <v>11343.28</v>
      </c>
      <c r="F382" s="25">
        <f>SUM(F381)</f>
        <v>8500</v>
      </c>
      <c r="G382" s="25">
        <f>SUM(G381)</f>
        <v>0</v>
      </c>
      <c r="H382" s="39">
        <f>SUM(H381)</f>
        <v>8500</v>
      </c>
      <c r="I382" s="45">
        <f>SUM(I381)</f>
        <v>9000</v>
      </c>
      <c r="J382" s="44"/>
      <c r="K382" s="45">
        <f>SUM(I382:J382)</f>
        <v>9000</v>
      </c>
    </row>
    <row r="383" spans="1:11" s="1" customFormat="1" ht="18.75">
      <c r="A383" s="1">
        <v>18</v>
      </c>
      <c r="B383" s="19" t="s">
        <v>539</v>
      </c>
      <c r="C383" s="27"/>
      <c r="D383" s="27"/>
      <c r="E383" s="27"/>
      <c r="F383" s="25"/>
      <c r="G383" s="25"/>
      <c r="H383" s="39"/>
      <c r="I383" s="45"/>
      <c r="J383" s="45"/>
      <c r="K383" s="45"/>
    </row>
    <row r="384" spans="1:11" ht="18.75">
      <c r="A384" s="49">
        <v>1</v>
      </c>
      <c r="B384" s="21" t="s">
        <v>540</v>
      </c>
      <c r="C384" s="26">
        <v>450</v>
      </c>
      <c r="D384" s="26"/>
      <c r="E384" s="27">
        <f t="shared" ref="E384:E402" si="77">SUM(C384:D384)</f>
        <v>450</v>
      </c>
      <c r="F384" s="24">
        <v>450</v>
      </c>
      <c r="G384" s="24">
        <v>0</v>
      </c>
      <c r="H384" s="39"/>
      <c r="I384" s="48">
        <v>300</v>
      </c>
      <c r="J384" s="48"/>
      <c r="K384" s="45">
        <f t="shared" ref="K384:K402" si="78">SUM(I384:J384)</f>
        <v>300</v>
      </c>
    </row>
    <row r="385" spans="1:11" ht="18.75">
      <c r="A385" s="49">
        <v>2</v>
      </c>
      <c r="B385" s="21" t="s">
        <v>541</v>
      </c>
      <c r="C385" s="26">
        <v>162.6</v>
      </c>
      <c r="D385" s="26">
        <v>225</v>
      </c>
      <c r="E385" s="27">
        <f t="shared" si="77"/>
        <v>387.6</v>
      </c>
      <c r="F385" s="24">
        <v>177.35</v>
      </c>
      <c r="G385" s="24">
        <v>260</v>
      </c>
      <c r="H385" s="39">
        <f>SUM(F385:G385)</f>
        <v>437.35</v>
      </c>
      <c r="I385" s="48">
        <v>12.86</v>
      </c>
      <c r="J385" s="48">
        <v>385</v>
      </c>
      <c r="K385" s="45">
        <f t="shared" si="78"/>
        <v>397.86</v>
      </c>
    </row>
    <row r="386" spans="1:11" ht="18.75">
      <c r="A386" s="49">
        <v>3</v>
      </c>
      <c r="B386" s="21" t="s">
        <v>542</v>
      </c>
      <c r="C386" s="26">
        <v>31562</v>
      </c>
      <c r="D386" s="26">
        <v>41000.01</v>
      </c>
      <c r="E386" s="27">
        <f t="shared" si="77"/>
        <v>72562.010000000009</v>
      </c>
      <c r="F386" s="24">
        <v>36440.410000000003</v>
      </c>
      <c r="G386" s="24">
        <v>47366.01</v>
      </c>
      <c r="H386" s="39">
        <f t="shared" ref="H386:H402" si="79">SUM(F386:G386)</f>
        <v>83806.420000000013</v>
      </c>
      <c r="I386" s="48">
        <v>2429.4499999999998</v>
      </c>
      <c r="J386" s="48">
        <v>78000</v>
      </c>
      <c r="K386" s="45">
        <f t="shared" si="78"/>
        <v>80429.45</v>
      </c>
    </row>
    <row r="387" spans="1:11" s="1" customFormat="1" ht="18.75">
      <c r="A387" s="49">
        <v>4</v>
      </c>
      <c r="B387" s="21" t="s">
        <v>543</v>
      </c>
      <c r="C387" s="26">
        <v>7113.03</v>
      </c>
      <c r="D387" s="26">
        <v>3450.01</v>
      </c>
      <c r="E387" s="27">
        <f t="shared" si="77"/>
        <v>10563.04</v>
      </c>
      <c r="F387" s="24">
        <v>9726.06</v>
      </c>
      <c r="G387" s="24">
        <v>3400.01</v>
      </c>
      <c r="H387" s="39">
        <f t="shared" si="79"/>
        <v>13126.07</v>
      </c>
      <c r="I387" s="48">
        <v>9168.84</v>
      </c>
      <c r="J387" s="48">
        <v>5010</v>
      </c>
      <c r="K387" s="45">
        <f t="shared" si="78"/>
        <v>14178.84</v>
      </c>
    </row>
    <row r="388" spans="1:11" ht="18.75">
      <c r="A388" s="49">
        <v>5</v>
      </c>
      <c r="B388" s="21" t="s">
        <v>544</v>
      </c>
      <c r="C388" s="26">
        <v>558</v>
      </c>
      <c r="D388" s="26" t="s">
        <v>230</v>
      </c>
      <c r="E388" s="27">
        <f t="shared" si="77"/>
        <v>558</v>
      </c>
      <c r="F388" s="24">
        <v>440.5</v>
      </c>
      <c r="G388" s="24">
        <v>0</v>
      </c>
      <c r="H388" s="39">
        <f t="shared" si="79"/>
        <v>440.5</v>
      </c>
      <c r="I388" s="48">
        <v>440.5</v>
      </c>
      <c r="J388" s="48"/>
      <c r="K388" s="45">
        <f t="shared" si="78"/>
        <v>440.5</v>
      </c>
    </row>
    <row r="389" spans="1:11" ht="18.75">
      <c r="A389" s="49">
        <v>6</v>
      </c>
      <c r="B389" s="21" t="s">
        <v>545</v>
      </c>
      <c r="C389" s="26"/>
      <c r="D389" s="26">
        <v>1400</v>
      </c>
      <c r="E389" s="27">
        <f t="shared" si="77"/>
        <v>1400</v>
      </c>
      <c r="F389" s="24">
        <v>0</v>
      </c>
      <c r="G389" s="24">
        <v>1400</v>
      </c>
      <c r="H389" s="39">
        <f t="shared" si="79"/>
        <v>1400</v>
      </c>
      <c r="I389" s="48">
        <v>0</v>
      </c>
      <c r="J389" s="48">
        <v>1400</v>
      </c>
      <c r="K389" s="45">
        <f t="shared" si="78"/>
        <v>1400</v>
      </c>
    </row>
    <row r="390" spans="1:11" ht="18.75">
      <c r="A390" s="49">
        <v>7</v>
      </c>
      <c r="B390" s="21" t="s">
        <v>546</v>
      </c>
      <c r="C390" s="26">
        <v>450</v>
      </c>
      <c r="D390" s="26"/>
      <c r="E390" s="27">
        <f t="shared" si="77"/>
        <v>450</v>
      </c>
      <c r="F390" s="24">
        <v>550</v>
      </c>
      <c r="G390" s="24">
        <v>0</v>
      </c>
      <c r="H390" s="39">
        <f t="shared" si="79"/>
        <v>550</v>
      </c>
      <c r="I390" s="48">
        <v>350</v>
      </c>
      <c r="J390" s="48"/>
      <c r="K390" s="45">
        <f t="shared" si="78"/>
        <v>350</v>
      </c>
    </row>
    <row r="391" spans="1:11" ht="18.75">
      <c r="A391" s="49">
        <v>8</v>
      </c>
      <c r="B391" s="21" t="s">
        <v>547</v>
      </c>
      <c r="C391" s="26">
        <v>0.06</v>
      </c>
      <c r="D391" s="26"/>
      <c r="E391" s="27">
        <f t="shared" si="77"/>
        <v>0.06</v>
      </c>
      <c r="F391" s="24">
        <v>0.06</v>
      </c>
      <c r="G391" s="24">
        <v>0</v>
      </c>
      <c r="H391" s="39">
        <f t="shared" si="79"/>
        <v>0.06</v>
      </c>
      <c r="I391" s="48">
        <v>0.06</v>
      </c>
      <c r="J391" s="48"/>
      <c r="K391" s="45">
        <f t="shared" si="78"/>
        <v>0.06</v>
      </c>
    </row>
    <row r="392" spans="1:11" ht="18.75">
      <c r="A392" s="49">
        <v>9</v>
      </c>
      <c r="B392" s="21" t="s">
        <v>1536</v>
      </c>
      <c r="C392" s="26"/>
      <c r="D392" s="26"/>
      <c r="E392" s="27"/>
      <c r="F392" s="24"/>
      <c r="G392" s="24"/>
      <c r="H392" s="39"/>
      <c r="I392" s="48">
        <v>2856.03</v>
      </c>
      <c r="J392" s="48"/>
      <c r="K392" s="45">
        <f t="shared" si="78"/>
        <v>2856.03</v>
      </c>
    </row>
    <row r="393" spans="1:11" ht="18.75">
      <c r="A393" s="49">
        <v>10</v>
      </c>
      <c r="B393" s="21" t="s">
        <v>548</v>
      </c>
      <c r="C393" s="26">
        <v>0.03</v>
      </c>
      <c r="D393" s="26"/>
      <c r="E393" s="27">
        <f t="shared" si="77"/>
        <v>0.03</v>
      </c>
      <c r="F393" s="24">
        <v>0.03</v>
      </c>
      <c r="G393" s="24">
        <v>0</v>
      </c>
      <c r="H393" s="39">
        <f t="shared" si="79"/>
        <v>0.03</v>
      </c>
      <c r="I393" s="48">
        <v>0.03</v>
      </c>
      <c r="J393" s="48"/>
      <c r="K393" s="45">
        <f t="shared" si="78"/>
        <v>0.03</v>
      </c>
    </row>
    <row r="394" spans="1:11" ht="18.75">
      <c r="A394" s="49">
        <v>11</v>
      </c>
      <c r="B394" s="21" t="s">
        <v>549</v>
      </c>
      <c r="C394" s="26">
        <v>40</v>
      </c>
      <c r="D394" s="26"/>
      <c r="E394" s="27">
        <f t="shared" si="77"/>
        <v>40</v>
      </c>
      <c r="F394" s="24">
        <v>40</v>
      </c>
      <c r="G394" s="24">
        <v>0</v>
      </c>
      <c r="H394" s="39">
        <f t="shared" si="79"/>
        <v>40</v>
      </c>
      <c r="I394" s="48">
        <v>22</v>
      </c>
      <c r="J394" s="48"/>
      <c r="K394" s="45">
        <f t="shared" si="78"/>
        <v>22</v>
      </c>
    </row>
    <row r="395" spans="1:11" s="1" customFormat="1" ht="18.75">
      <c r="A395" s="49">
        <v>12</v>
      </c>
      <c r="B395" s="21" t="s">
        <v>550</v>
      </c>
      <c r="C395" s="26">
        <v>393.41</v>
      </c>
      <c r="D395" s="26">
        <v>580</v>
      </c>
      <c r="E395" s="27">
        <f t="shared" si="77"/>
        <v>973.41000000000008</v>
      </c>
      <c r="F395" s="24">
        <v>493.51</v>
      </c>
      <c r="G395" s="24">
        <v>540</v>
      </c>
      <c r="H395" s="39">
        <f t="shared" si="79"/>
        <v>1033.51</v>
      </c>
      <c r="I395" s="48">
        <v>361.61</v>
      </c>
      <c r="J395" s="48">
        <v>800</v>
      </c>
      <c r="K395" s="45">
        <f t="shared" si="78"/>
        <v>1161.6100000000001</v>
      </c>
    </row>
    <row r="396" spans="1:11" ht="18.75">
      <c r="A396" s="49">
        <v>13</v>
      </c>
      <c r="B396" s="21" t="s">
        <v>551</v>
      </c>
      <c r="C396" s="26">
        <v>4.0199999999999996</v>
      </c>
      <c r="D396" s="26">
        <v>5.85</v>
      </c>
      <c r="E396" s="27">
        <f t="shared" si="77"/>
        <v>9.8699999999999992</v>
      </c>
      <c r="F396" s="24">
        <v>8.15</v>
      </c>
      <c r="G396" s="24">
        <v>12</v>
      </c>
      <c r="H396" s="39">
        <f t="shared" si="79"/>
        <v>20.149999999999999</v>
      </c>
      <c r="I396" s="48">
        <v>0.05</v>
      </c>
      <c r="J396" s="48">
        <v>18</v>
      </c>
      <c r="K396" s="45">
        <f t="shared" si="78"/>
        <v>18.05</v>
      </c>
    </row>
    <row r="397" spans="1:11" ht="18.75">
      <c r="A397" s="49">
        <v>14</v>
      </c>
      <c r="B397" s="21" t="s">
        <v>552</v>
      </c>
      <c r="C397" s="26">
        <v>50</v>
      </c>
      <c r="D397" s="26"/>
      <c r="E397" s="27">
        <f t="shared" si="77"/>
        <v>50</v>
      </c>
      <c r="F397" s="24">
        <v>50</v>
      </c>
      <c r="G397" s="24">
        <v>0</v>
      </c>
      <c r="H397" s="39">
        <f t="shared" si="79"/>
        <v>50</v>
      </c>
      <c r="I397" s="48">
        <v>20</v>
      </c>
      <c r="J397" s="48"/>
      <c r="K397" s="45">
        <f t="shared" si="78"/>
        <v>20</v>
      </c>
    </row>
    <row r="398" spans="1:11" s="1" customFormat="1" ht="18.75">
      <c r="A398" s="49">
        <v>15</v>
      </c>
      <c r="B398" s="50" t="s">
        <v>556</v>
      </c>
      <c r="C398" s="26">
        <v>4879.5</v>
      </c>
      <c r="D398" s="26">
        <v>1950</v>
      </c>
      <c r="E398" s="27">
        <f t="shared" si="77"/>
        <v>6829.5</v>
      </c>
      <c r="F398" s="24">
        <v>5027</v>
      </c>
      <c r="G398" s="24">
        <v>2940</v>
      </c>
      <c r="H398" s="39">
        <f t="shared" si="79"/>
        <v>7967</v>
      </c>
      <c r="I398" s="48">
        <v>4286.13</v>
      </c>
      <c r="J398" s="48">
        <v>4310</v>
      </c>
      <c r="K398" s="45">
        <f t="shared" si="78"/>
        <v>8596.130000000001</v>
      </c>
    </row>
    <row r="399" spans="1:11" ht="18.75">
      <c r="A399" s="49">
        <v>16</v>
      </c>
      <c r="B399" s="50" t="s">
        <v>555</v>
      </c>
      <c r="C399" s="26">
        <v>7100</v>
      </c>
      <c r="D399" s="26"/>
      <c r="E399" s="27">
        <f t="shared" si="77"/>
        <v>7100</v>
      </c>
      <c r="F399" s="24">
        <v>6000</v>
      </c>
      <c r="G399" s="24">
        <v>0</v>
      </c>
      <c r="H399" s="39">
        <f t="shared" si="79"/>
        <v>6000</v>
      </c>
      <c r="I399" s="48">
        <v>1640</v>
      </c>
      <c r="J399" s="48"/>
      <c r="K399" s="45">
        <f t="shared" si="78"/>
        <v>1640</v>
      </c>
    </row>
    <row r="400" spans="1:11" ht="18.75">
      <c r="A400" s="49">
        <v>17</v>
      </c>
      <c r="B400" s="21" t="s">
        <v>553</v>
      </c>
      <c r="C400" s="26">
        <v>0.03</v>
      </c>
      <c r="D400" s="26"/>
      <c r="E400" s="27">
        <f t="shared" si="77"/>
        <v>0.03</v>
      </c>
      <c r="F400" s="24">
        <v>0.03</v>
      </c>
      <c r="G400" s="24">
        <v>0</v>
      </c>
      <c r="H400" s="39">
        <f t="shared" si="79"/>
        <v>0.03</v>
      </c>
      <c r="I400" s="48">
        <v>0.03</v>
      </c>
      <c r="J400" s="48"/>
      <c r="K400" s="45">
        <f t="shared" si="78"/>
        <v>0.03</v>
      </c>
    </row>
    <row r="401" spans="1:11" s="1" customFormat="1" ht="18.75">
      <c r="A401" s="49">
        <v>18</v>
      </c>
      <c r="B401" s="21" t="s">
        <v>554</v>
      </c>
      <c r="C401" s="26">
        <v>1107.92</v>
      </c>
      <c r="D401" s="26">
        <v>1620</v>
      </c>
      <c r="E401" s="27">
        <f t="shared" si="77"/>
        <v>2727.92</v>
      </c>
      <c r="F401" s="24">
        <v>1076.5899999999999</v>
      </c>
      <c r="G401" s="24">
        <v>1886</v>
      </c>
      <c r="H401" s="39">
        <f t="shared" si="79"/>
        <v>2962.59</v>
      </c>
      <c r="I401" s="48">
        <v>128.81</v>
      </c>
      <c r="J401" s="48">
        <v>2360</v>
      </c>
      <c r="K401" s="45">
        <f t="shared" si="78"/>
        <v>2488.81</v>
      </c>
    </row>
    <row r="402" spans="1:11" ht="18.75">
      <c r="B402" s="19" t="s">
        <v>45</v>
      </c>
      <c r="C402" s="27">
        <f>SUM(C384:C401)</f>
        <v>53870.599999999991</v>
      </c>
      <c r="D402" s="27">
        <f>SUM(D384:D401)</f>
        <v>50230.87</v>
      </c>
      <c r="E402" s="27">
        <f t="shared" si="77"/>
        <v>104101.47</v>
      </c>
      <c r="F402" s="25">
        <f>SUM(F384:F401)</f>
        <v>60479.689999999995</v>
      </c>
      <c r="G402" s="25">
        <f>SUM(G384:G401)</f>
        <v>57804.020000000004</v>
      </c>
      <c r="H402" s="39">
        <f t="shared" si="79"/>
        <v>118283.70999999999</v>
      </c>
      <c r="I402" s="45">
        <f>SUM(I384:I401)</f>
        <v>22016.400000000001</v>
      </c>
      <c r="J402" s="45">
        <f>SUM(J384:J401)</f>
        <v>92283</v>
      </c>
      <c r="K402" s="45">
        <f t="shared" si="78"/>
        <v>114299.4</v>
      </c>
    </row>
    <row r="403" spans="1:11" s="1" customFormat="1" ht="18.75">
      <c r="A403" s="1">
        <v>19</v>
      </c>
      <c r="B403" s="19" t="s">
        <v>557</v>
      </c>
      <c r="C403" s="27"/>
      <c r="D403" s="27"/>
      <c r="E403" s="27"/>
      <c r="F403" s="25"/>
      <c r="G403" s="25"/>
      <c r="H403" s="39"/>
      <c r="I403" s="45"/>
      <c r="J403" s="45"/>
      <c r="K403" s="45"/>
    </row>
    <row r="404" spans="1:11" s="1" customFormat="1" ht="18.75">
      <c r="A404" s="49">
        <v>1</v>
      </c>
      <c r="B404" s="21" t="s">
        <v>558</v>
      </c>
      <c r="C404" s="26"/>
      <c r="D404" s="26"/>
      <c r="E404" s="26"/>
      <c r="F404" s="24">
        <v>15000</v>
      </c>
      <c r="G404" s="24">
        <v>0</v>
      </c>
      <c r="H404" s="39">
        <f>SUM(F404:G404)</f>
        <v>15000</v>
      </c>
      <c r="I404" s="48">
        <v>0.01</v>
      </c>
      <c r="J404" s="45"/>
      <c r="K404" s="45">
        <f>SUM(I404:J404)</f>
        <v>0.01</v>
      </c>
    </row>
    <row r="405" spans="1:11" ht="18.75">
      <c r="A405" s="49">
        <v>2</v>
      </c>
      <c r="B405" s="21" t="s">
        <v>559</v>
      </c>
      <c r="C405" s="22">
        <v>10000</v>
      </c>
      <c r="D405" s="22"/>
      <c r="E405" s="23">
        <f>SUM(C405:D405)</f>
        <v>10000</v>
      </c>
      <c r="F405" s="24">
        <v>136.16</v>
      </c>
      <c r="G405" s="24">
        <v>0</v>
      </c>
      <c r="H405" s="39">
        <f>SUM(F405:G405)</f>
        <v>136.16</v>
      </c>
      <c r="I405" s="44">
        <v>0.01</v>
      </c>
      <c r="J405" s="44"/>
      <c r="K405" s="45">
        <f>SUM(I405:J405)</f>
        <v>0.01</v>
      </c>
    </row>
    <row r="406" spans="1:11" ht="18.75">
      <c r="B406" s="19" t="s">
        <v>46</v>
      </c>
      <c r="C406" s="23">
        <f>SUM(C405)</f>
        <v>10000</v>
      </c>
      <c r="D406" s="22"/>
      <c r="E406" s="23">
        <f>SUM(C406:D406)</f>
        <v>10000</v>
      </c>
      <c r="F406" s="25">
        <f>SUM(F404:F405)</f>
        <v>15136.16</v>
      </c>
      <c r="G406" s="25">
        <f>SUM(G404:G405)</f>
        <v>0</v>
      </c>
      <c r="H406" s="39">
        <f>SUM(H404:H405)</f>
        <v>15136.16</v>
      </c>
      <c r="I406" s="45">
        <f>SUM(I404:I405)</f>
        <v>0.02</v>
      </c>
      <c r="J406" s="44"/>
      <c r="K406" s="45">
        <f>SUM(I406:J406)</f>
        <v>0.02</v>
      </c>
    </row>
    <row r="407" spans="1:11" s="1" customFormat="1" ht="18.75">
      <c r="A407" s="1">
        <v>20</v>
      </c>
      <c r="B407" s="19" t="s">
        <v>560</v>
      </c>
      <c r="C407" s="27"/>
      <c r="D407" s="27"/>
      <c r="E407" s="27"/>
      <c r="F407" s="25"/>
      <c r="G407" s="25"/>
      <c r="H407" s="39"/>
      <c r="I407" s="45"/>
      <c r="J407" s="45"/>
      <c r="K407" s="45"/>
    </row>
    <row r="408" spans="1:11" ht="18.75">
      <c r="A408" s="49">
        <v>1</v>
      </c>
      <c r="B408" s="21" t="s">
        <v>455</v>
      </c>
      <c r="C408" s="26"/>
      <c r="D408" s="26"/>
      <c r="E408" s="26"/>
      <c r="F408" s="24">
        <v>0.02</v>
      </c>
      <c r="G408" s="24">
        <v>0</v>
      </c>
      <c r="H408" s="39">
        <f>SUM(F408:G408)</f>
        <v>0.02</v>
      </c>
      <c r="I408" s="44">
        <v>0.02</v>
      </c>
      <c r="J408" s="44"/>
      <c r="K408" s="45">
        <f>SUM(I408:J408)</f>
        <v>0.02</v>
      </c>
    </row>
    <row r="409" spans="1:11" ht="18.75">
      <c r="A409" s="49">
        <v>2</v>
      </c>
      <c r="B409" s="21" t="s">
        <v>561</v>
      </c>
      <c r="C409" s="26"/>
      <c r="D409" s="26"/>
      <c r="E409" s="26"/>
      <c r="F409" s="24">
        <v>7.0000000000000007E-2</v>
      </c>
      <c r="G409" s="24">
        <v>0</v>
      </c>
      <c r="H409" s="39">
        <f>SUM(F409:G409)</f>
        <v>7.0000000000000007E-2</v>
      </c>
      <c r="I409" s="44">
        <v>0.06</v>
      </c>
      <c r="J409" s="44"/>
      <c r="K409" s="45">
        <f>SUM(I409:J409)</f>
        <v>0.06</v>
      </c>
    </row>
    <row r="410" spans="1:11" ht="18.75">
      <c r="B410" s="19" t="s">
        <v>47</v>
      </c>
      <c r="C410" s="27"/>
      <c r="D410" s="27"/>
      <c r="E410" s="27"/>
      <c r="F410" s="25">
        <f>SUM(F408:F409)</f>
        <v>9.0000000000000011E-2</v>
      </c>
      <c r="G410" s="25">
        <f>SUM(G408:G409)</f>
        <v>0</v>
      </c>
      <c r="H410" s="39">
        <f>SUM(F410:G410)</f>
        <v>9.0000000000000011E-2</v>
      </c>
      <c r="I410" s="45">
        <f>SUM(I408:I409)</f>
        <v>0.08</v>
      </c>
      <c r="J410" s="44"/>
      <c r="K410" s="45">
        <f>SUM(I410:J410)</f>
        <v>0.08</v>
      </c>
    </row>
    <row r="411" spans="1:11" s="1" customFormat="1" ht="18.75">
      <c r="A411" s="1">
        <v>21</v>
      </c>
      <c r="B411" s="19" t="s">
        <v>562</v>
      </c>
      <c r="C411" s="27"/>
      <c r="D411" s="27"/>
      <c r="E411" s="27"/>
      <c r="F411" s="25"/>
      <c r="G411" s="25"/>
      <c r="H411" s="39"/>
      <c r="I411" s="45"/>
      <c r="J411" s="45"/>
      <c r="K411" s="45"/>
    </row>
    <row r="412" spans="1:11" ht="18.75">
      <c r="A412" s="49">
        <v>1</v>
      </c>
      <c r="B412" s="21" t="s">
        <v>563</v>
      </c>
      <c r="C412" s="26">
        <v>422.01</v>
      </c>
      <c r="D412" s="26"/>
      <c r="E412" s="27">
        <f>SUM(C412:D412)</f>
        <v>422.01</v>
      </c>
      <c r="F412" s="24">
        <v>476.81</v>
      </c>
      <c r="G412" s="24">
        <v>0</v>
      </c>
      <c r="H412" s="39">
        <f>SUM(F412:G412)</f>
        <v>476.81</v>
      </c>
      <c r="I412" s="44">
        <v>560.44000000000005</v>
      </c>
      <c r="J412" s="44"/>
      <c r="K412" s="45">
        <f>SUM(I412:J412)</f>
        <v>560.44000000000005</v>
      </c>
    </row>
    <row r="413" spans="1:11" ht="18.75">
      <c r="B413" s="19" t="s">
        <v>48</v>
      </c>
      <c r="C413" s="27">
        <f>SUM(C412)</f>
        <v>422.01</v>
      </c>
      <c r="D413" s="26"/>
      <c r="E413" s="27">
        <f>SUM(C413:D413)</f>
        <v>422.01</v>
      </c>
      <c r="F413" s="25">
        <f>SUM(F412)</f>
        <v>476.81</v>
      </c>
      <c r="G413" s="25">
        <f>SUM(G412)</f>
        <v>0</v>
      </c>
      <c r="H413" s="39">
        <f>SUM(H412)</f>
        <v>476.81</v>
      </c>
      <c r="I413" s="45">
        <f>SUM(I412)</f>
        <v>560.44000000000005</v>
      </c>
      <c r="J413" s="44"/>
      <c r="K413" s="45">
        <f>SUM(I413:J413)</f>
        <v>560.44000000000005</v>
      </c>
    </row>
    <row r="414" spans="1:11" s="1" customFormat="1" ht="18.75">
      <c r="A414" s="1">
        <v>22</v>
      </c>
      <c r="B414" s="19" t="s">
        <v>564</v>
      </c>
      <c r="C414" s="27"/>
      <c r="D414" s="27"/>
      <c r="E414" s="27"/>
      <c r="F414" s="25"/>
      <c r="G414" s="25"/>
      <c r="H414" s="39"/>
      <c r="I414" s="45"/>
      <c r="J414" s="45"/>
      <c r="K414" s="45"/>
    </row>
    <row r="415" spans="1:11" ht="18.75">
      <c r="A415" s="49">
        <v>1</v>
      </c>
      <c r="B415" s="21" t="s">
        <v>455</v>
      </c>
      <c r="C415" s="26"/>
      <c r="D415" s="26"/>
      <c r="E415" s="26"/>
      <c r="F415" s="24">
        <v>2500.0100000000002</v>
      </c>
      <c r="G415" s="24">
        <v>0</v>
      </c>
      <c r="H415" s="39">
        <f>SUM(F415:G415)</f>
        <v>2500.0100000000002</v>
      </c>
      <c r="I415" s="44">
        <v>0.02</v>
      </c>
      <c r="J415" s="44"/>
      <c r="K415" s="45">
        <f>SUM(I415:J415)</f>
        <v>0.02</v>
      </c>
    </row>
    <row r="416" spans="1:11" ht="18.75">
      <c r="A416" s="49">
        <v>2</v>
      </c>
      <c r="B416" s="21" t="s">
        <v>525</v>
      </c>
      <c r="C416" s="26"/>
      <c r="D416" s="26"/>
      <c r="E416" s="26"/>
      <c r="F416" s="24">
        <v>2500.06</v>
      </c>
      <c r="G416" s="24">
        <v>0</v>
      </c>
      <c r="H416" s="39">
        <f>SUM(F416:G416)</f>
        <v>2500.06</v>
      </c>
      <c r="I416" s="44">
        <v>7.0000000000000007E-2</v>
      </c>
      <c r="J416" s="44"/>
      <c r="K416" s="45">
        <f>SUM(I416:J416)</f>
        <v>7.0000000000000007E-2</v>
      </c>
    </row>
    <row r="417" spans="1:11" ht="18.75">
      <c r="B417" s="19" t="s">
        <v>49</v>
      </c>
      <c r="C417" s="27"/>
      <c r="D417" s="27"/>
      <c r="E417" s="27"/>
      <c r="F417" s="25">
        <f>SUM(F415:F416)</f>
        <v>5000.07</v>
      </c>
      <c r="G417" s="25">
        <f>SUM(G415:G416)</f>
        <v>0</v>
      </c>
      <c r="H417" s="39">
        <f>SUM(H415:H416)</f>
        <v>5000.07</v>
      </c>
      <c r="I417" s="45">
        <f>SUM(I415:I416)</f>
        <v>9.0000000000000011E-2</v>
      </c>
      <c r="J417" s="44"/>
      <c r="K417" s="45">
        <f>SUM(I417:J417)</f>
        <v>9.0000000000000011E-2</v>
      </c>
    </row>
    <row r="418" spans="1:11" s="1" customFormat="1" ht="18.75">
      <c r="A418" s="1">
        <v>23</v>
      </c>
      <c r="B418" s="19" t="s">
        <v>565</v>
      </c>
      <c r="C418" s="27"/>
      <c r="D418" s="27"/>
      <c r="E418" s="27"/>
      <c r="F418" s="25"/>
      <c r="G418" s="25"/>
      <c r="H418" s="39"/>
      <c r="I418" s="45"/>
      <c r="J418" s="45"/>
      <c r="K418" s="45"/>
    </row>
    <row r="419" spans="1:11" ht="18.75">
      <c r="A419" s="49">
        <v>1</v>
      </c>
      <c r="B419" s="21" t="s">
        <v>566</v>
      </c>
      <c r="C419" s="26">
        <v>275.10000000000002</v>
      </c>
      <c r="D419" s="26"/>
      <c r="E419" s="27">
        <f>SUM(C419:D419)</f>
        <v>275.10000000000002</v>
      </c>
      <c r="F419" s="24">
        <v>262.10000000000002</v>
      </c>
      <c r="G419" s="24">
        <v>0</v>
      </c>
      <c r="H419" s="39">
        <f>SUM(F419:G419)</f>
        <v>262.10000000000002</v>
      </c>
      <c r="I419" s="44">
        <v>293.89999999999998</v>
      </c>
      <c r="J419" s="44"/>
      <c r="K419" s="45">
        <f>SUM(I419:J419)</f>
        <v>293.89999999999998</v>
      </c>
    </row>
    <row r="420" spans="1:11" ht="18.75">
      <c r="A420" s="49">
        <v>2</v>
      </c>
      <c r="B420" s="21" t="s">
        <v>567</v>
      </c>
      <c r="C420" s="26">
        <v>527.04999999999995</v>
      </c>
      <c r="D420" s="26"/>
      <c r="E420" s="27">
        <f>SUM(C420:D420)</f>
        <v>527.04999999999995</v>
      </c>
      <c r="F420" s="24">
        <v>473.15</v>
      </c>
      <c r="G420" s="24">
        <v>0</v>
      </c>
      <c r="H420" s="39">
        <f>SUM(F420:G420)</f>
        <v>473.15</v>
      </c>
      <c r="I420" s="44">
        <v>583.13</v>
      </c>
      <c r="J420" s="44"/>
      <c r="K420" s="45">
        <f>SUM(I420:J420)</f>
        <v>583.13</v>
      </c>
    </row>
    <row r="421" spans="1:11" ht="18.75">
      <c r="A421" s="49">
        <v>3</v>
      </c>
      <c r="B421" s="21" t="s">
        <v>568</v>
      </c>
      <c r="C421" s="26">
        <v>943.02</v>
      </c>
      <c r="D421" s="26"/>
      <c r="E421" s="27">
        <f>SUM(C421:D421)</f>
        <v>943.02</v>
      </c>
      <c r="F421" s="24">
        <v>1007.22</v>
      </c>
      <c r="G421" s="24">
        <v>0</v>
      </c>
      <c r="H421" s="39">
        <f>SUM(F421:G421)</f>
        <v>1007.22</v>
      </c>
      <c r="I421" s="44">
        <v>1186.1400000000001</v>
      </c>
      <c r="J421" s="44"/>
      <c r="K421" s="45">
        <f>SUM(I421:J421)</f>
        <v>1186.1400000000001</v>
      </c>
    </row>
    <row r="422" spans="1:11" ht="18.75">
      <c r="B422" s="19" t="s">
        <v>50</v>
      </c>
      <c r="C422" s="23">
        <f>SUM(C419:C421)</f>
        <v>1745.17</v>
      </c>
      <c r="D422" s="26"/>
      <c r="E422" s="27">
        <f>SUM(C422:D422)</f>
        <v>1745.17</v>
      </c>
      <c r="F422" s="25">
        <f>SUM(F419:F421)</f>
        <v>1742.47</v>
      </c>
      <c r="G422" s="25">
        <f>SUM(G419:G421)</f>
        <v>0</v>
      </c>
      <c r="H422" s="39">
        <f>SUM(H419:H421)</f>
        <v>1742.47</v>
      </c>
      <c r="I422" s="45">
        <f>SUM(I419:I421)</f>
        <v>2063.17</v>
      </c>
      <c r="J422" s="45"/>
      <c r="K422" s="45">
        <f>SUM(I422:J422)</f>
        <v>2063.17</v>
      </c>
    </row>
    <row r="423" spans="1:11" s="1" customFormat="1" ht="18.75">
      <c r="A423" s="1">
        <v>24</v>
      </c>
      <c r="B423" s="19" t="s">
        <v>569</v>
      </c>
      <c r="C423" s="27"/>
      <c r="D423" s="27"/>
      <c r="E423" s="27"/>
      <c r="F423" s="25"/>
      <c r="G423" s="25"/>
      <c r="H423" s="39"/>
      <c r="I423" s="45"/>
      <c r="J423" s="45"/>
      <c r="K423" s="45"/>
    </row>
    <row r="424" spans="1:11" ht="18.75">
      <c r="A424" s="49">
        <v>1</v>
      </c>
      <c r="B424" s="21" t="s">
        <v>570</v>
      </c>
      <c r="C424" s="26"/>
      <c r="D424" s="26"/>
      <c r="E424" s="26"/>
      <c r="F424" s="24">
        <v>0</v>
      </c>
      <c r="G424" s="24">
        <v>0.06</v>
      </c>
      <c r="H424" s="39">
        <f t="shared" ref="H424:H436" si="80">SUM(F424:G424)</f>
        <v>0.06</v>
      </c>
      <c r="I424" s="48">
        <v>0.06</v>
      </c>
      <c r="J424" s="48">
        <v>0.06</v>
      </c>
      <c r="K424" s="45">
        <f t="shared" ref="K424:K437" si="81">SUM(I424:J424)</f>
        <v>0.12</v>
      </c>
    </row>
    <row r="425" spans="1:11" ht="18.75">
      <c r="A425" s="49">
        <v>2</v>
      </c>
      <c r="B425" s="21" t="s">
        <v>571</v>
      </c>
      <c r="C425" s="26">
        <v>371</v>
      </c>
      <c r="D425" s="26"/>
      <c r="E425" s="27">
        <f t="shared" ref="E425:E437" si="82">SUM(C425:D425)</f>
        <v>371</v>
      </c>
      <c r="F425" s="24">
        <v>426</v>
      </c>
      <c r="G425" s="24">
        <v>0</v>
      </c>
      <c r="H425" s="39">
        <f t="shared" si="80"/>
        <v>426</v>
      </c>
      <c r="I425" s="48">
        <v>426.01</v>
      </c>
      <c r="J425" s="48"/>
      <c r="K425" s="45">
        <f t="shared" si="81"/>
        <v>426.01</v>
      </c>
    </row>
    <row r="426" spans="1:11" ht="18.75">
      <c r="A426" s="49">
        <v>3</v>
      </c>
      <c r="B426" s="21" t="s">
        <v>572</v>
      </c>
      <c r="C426" s="26">
        <v>8228.5300000000007</v>
      </c>
      <c r="D426" s="26"/>
      <c r="E426" s="27">
        <f t="shared" si="82"/>
        <v>8228.5300000000007</v>
      </c>
      <c r="F426" s="24">
        <v>8811</v>
      </c>
      <c r="G426" s="24">
        <v>0</v>
      </c>
      <c r="H426" s="39">
        <f t="shared" si="80"/>
        <v>8811</v>
      </c>
      <c r="I426" s="48">
        <v>9412.52</v>
      </c>
      <c r="J426" s="48"/>
      <c r="K426" s="45">
        <f t="shared" si="81"/>
        <v>9412.52</v>
      </c>
    </row>
    <row r="427" spans="1:11" s="1" customFormat="1" ht="18.75">
      <c r="A427" s="49">
        <v>4</v>
      </c>
      <c r="B427" s="21" t="s">
        <v>573</v>
      </c>
      <c r="C427" s="26">
        <v>500.02</v>
      </c>
      <c r="D427" s="26"/>
      <c r="E427" s="27">
        <f t="shared" si="82"/>
        <v>500.02</v>
      </c>
      <c r="F427" s="24">
        <v>100.02</v>
      </c>
      <c r="G427" s="24">
        <v>0</v>
      </c>
      <c r="H427" s="39">
        <f t="shared" si="80"/>
        <v>100.02</v>
      </c>
      <c r="I427" s="48">
        <v>100.02</v>
      </c>
      <c r="J427" s="48"/>
      <c r="K427" s="45">
        <f t="shared" si="81"/>
        <v>100.02</v>
      </c>
    </row>
    <row r="428" spans="1:11" ht="18.75">
      <c r="A428" s="49">
        <v>5</v>
      </c>
      <c r="B428" s="21" t="s">
        <v>574</v>
      </c>
      <c r="C428" s="26">
        <v>3582.03</v>
      </c>
      <c r="D428" s="26"/>
      <c r="E428" s="27">
        <f t="shared" si="82"/>
        <v>3582.03</v>
      </c>
      <c r="F428" s="24">
        <v>1202.02</v>
      </c>
      <c r="G428" s="24">
        <v>0</v>
      </c>
      <c r="H428" s="39">
        <f t="shared" si="80"/>
        <v>1202.02</v>
      </c>
      <c r="I428" s="48">
        <v>1639.52</v>
      </c>
      <c r="J428" s="48"/>
      <c r="K428" s="45">
        <f t="shared" si="81"/>
        <v>1639.52</v>
      </c>
    </row>
    <row r="429" spans="1:11" ht="18.75">
      <c r="A429" s="49">
        <v>6</v>
      </c>
      <c r="B429" s="21" t="s">
        <v>575</v>
      </c>
      <c r="C429" s="26">
        <v>716</v>
      </c>
      <c r="D429" s="26"/>
      <c r="E429" s="27">
        <f t="shared" si="82"/>
        <v>716</v>
      </c>
      <c r="F429" s="24">
        <v>766.5</v>
      </c>
      <c r="G429" s="24">
        <v>0</v>
      </c>
      <c r="H429" s="39">
        <f t="shared" si="80"/>
        <v>766.5</v>
      </c>
      <c r="I429" s="48">
        <v>837.5</v>
      </c>
      <c r="J429" s="48"/>
      <c r="K429" s="45">
        <f t="shared" si="81"/>
        <v>837.5</v>
      </c>
    </row>
    <row r="430" spans="1:11" ht="18.75">
      <c r="A430" s="49">
        <v>7</v>
      </c>
      <c r="B430" s="21" t="s">
        <v>576</v>
      </c>
      <c r="C430" s="26">
        <v>1311.02</v>
      </c>
      <c r="D430" s="26"/>
      <c r="E430" s="27">
        <f t="shared" si="82"/>
        <v>1311.02</v>
      </c>
      <c r="F430" s="24">
        <v>1421.01</v>
      </c>
      <c r="G430" s="24">
        <v>0</v>
      </c>
      <c r="H430" s="39">
        <f t="shared" si="80"/>
        <v>1421.01</v>
      </c>
      <c r="I430" s="48">
        <v>1481</v>
      </c>
      <c r="J430" s="48"/>
      <c r="K430" s="45">
        <f t="shared" si="81"/>
        <v>1481</v>
      </c>
    </row>
    <row r="431" spans="1:11" s="1" customFormat="1" ht="18.75">
      <c r="A431" s="49">
        <v>8</v>
      </c>
      <c r="B431" s="21" t="s">
        <v>577</v>
      </c>
      <c r="C431" s="26">
        <v>2400.0300000000002</v>
      </c>
      <c r="D431" s="26"/>
      <c r="E431" s="27">
        <f t="shared" si="82"/>
        <v>2400.0300000000002</v>
      </c>
      <c r="F431" s="24">
        <v>500.03</v>
      </c>
      <c r="G431" s="24">
        <v>0</v>
      </c>
      <c r="H431" s="39">
        <f t="shared" si="80"/>
        <v>500.03</v>
      </c>
      <c r="I431" s="48">
        <v>735.03</v>
      </c>
      <c r="J431" s="48"/>
      <c r="K431" s="45">
        <f t="shared" si="81"/>
        <v>735.03</v>
      </c>
    </row>
    <row r="432" spans="1:11" ht="18.75">
      <c r="A432" s="49">
        <v>9</v>
      </c>
      <c r="B432" s="21" t="s">
        <v>578</v>
      </c>
      <c r="C432" s="26">
        <v>0.06</v>
      </c>
      <c r="D432" s="26">
        <v>0.06</v>
      </c>
      <c r="E432" s="27">
        <f t="shared" si="82"/>
        <v>0.12</v>
      </c>
      <c r="F432" s="24">
        <v>918</v>
      </c>
      <c r="G432" s="24">
        <v>1650.02</v>
      </c>
      <c r="H432" s="39">
        <f t="shared" si="80"/>
        <v>2568.02</v>
      </c>
      <c r="I432" s="48">
        <v>918</v>
      </c>
      <c r="J432" s="48">
        <v>1650.02</v>
      </c>
      <c r="K432" s="45">
        <f t="shared" si="81"/>
        <v>2568.02</v>
      </c>
    </row>
    <row r="433" spans="1:11" ht="18.75">
      <c r="A433" s="49">
        <v>10</v>
      </c>
      <c r="B433" s="21" t="s">
        <v>579</v>
      </c>
      <c r="C433" s="26">
        <v>3576.41</v>
      </c>
      <c r="D433" s="26"/>
      <c r="E433" s="27">
        <f t="shared" si="82"/>
        <v>3576.41</v>
      </c>
      <c r="F433" s="24">
        <v>3466.41</v>
      </c>
      <c r="G433" s="24">
        <v>0</v>
      </c>
      <c r="H433" s="39">
        <f t="shared" si="80"/>
        <v>3466.41</v>
      </c>
      <c r="I433" s="48">
        <v>3739.32</v>
      </c>
      <c r="J433" s="48"/>
      <c r="K433" s="45">
        <f t="shared" si="81"/>
        <v>3739.32</v>
      </c>
    </row>
    <row r="434" spans="1:11" s="1" customFormat="1" ht="18.75">
      <c r="A434" s="49">
        <v>11</v>
      </c>
      <c r="B434" s="21" t="s">
        <v>580</v>
      </c>
      <c r="C434" s="26">
        <v>583.41999999999996</v>
      </c>
      <c r="D434" s="26">
        <v>350.05</v>
      </c>
      <c r="E434" s="27">
        <f t="shared" si="82"/>
        <v>933.47</v>
      </c>
      <c r="F434" s="24">
        <v>920.02</v>
      </c>
      <c r="G434" s="24">
        <v>1380.02</v>
      </c>
      <c r="H434" s="39">
        <f t="shared" si="80"/>
        <v>2300.04</v>
      </c>
      <c r="I434" s="48">
        <v>1080.02</v>
      </c>
      <c r="J434" s="48">
        <v>1620.02</v>
      </c>
      <c r="K434" s="45">
        <f t="shared" si="81"/>
        <v>2700.04</v>
      </c>
    </row>
    <row r="435" spans="1:11" ht="18.75">
      <c r="A435" s="49">
        <v>12</v>
      </c>
      <c r="B435" s="21" t="s">
        <v>581</v>
      </c>
      <c r="C435" s="26">
        <v>109.14</v>
      </c>
      <c r="D435" s="26"/>
      <c r="E435" s="27">
        <f t="shared" si="82"/>
        <v>109.14</v>
      </c>
      <c r="F435" s="24">
        <v>118.9</v>
      </c>
      <c r="G435" s="24">
        <v>0</v>
      </c>
      <c r="H435" s="39">
        <f t="shared" si="80"/>
        <v>118.9</v>
      </c>
      <c r="I435" s="48">
        <v>158.91</v>
      </c>
      <c r="J435" s="48"/>
      <c r="K435" s="45">
        <f t="shared" si="81"/>
        <v>158.91</v>
      </c>
    </row>
    <row r="436" spans="1:11" ht="18.75">
      <c r="A436" s="49">
        <v>13</v>
      </c>
      <c r="B436" s="21" t="s">
        <v>582</v>
      </c>
      <c r="C436" s="26">
        <v>125.92</v>
      </c>
      <c r="D436" s="26"/>
      <c r="E436" s="27">
        <f t="shared" si="82"/>
        <v>125.92</v>
      </c>
      <c r="F436" s="24">
        <v>132.41999999999999</v>
      </c>
      <c r="G436" s="24">
        <v>0</v>
      </c>
      <c r="H436" s="39">
        <f t="shared" si="80"/>
        <v>132.41999999999999</v>
      </c>
      <c r="I436" s="48">
        <v>152.83000000000001</v>
      </c>
      <c r="J436" s="48"/>
      <c r="K436" s="45">
        <f t="shared" si="81"/>
        <v>152.83000000000001</v>
      </c>
    </row>
    <row r="437" spans="1:11" ht="18.75">
      <c r="B437" s="19" t="s">
        <v>51</v>
      </c>
      <c r="C437" s="27">
        <f>SUM(C425:C436)</f>
        <v>21503.579999999998</v>
      </c>
      <c r="D437" s="27">
        <f>SUM(D425:D436)</f>
        <v>350.11</v>
      </c>
      <c r="E437" s="27">
        <f t="shared" si="82"/>
        <v>21853.69</v>
      </c>
      <c r="F437" s="25">
        <f>SUM(F424:F436)</f>
        <v>18782.330000000002</v>
      </c>
      <c r="G437" s="25">
        <f>SUM(G424:G436)</f>
        <v>3030.1</v>
      </c>
      <c r="H437" s="39">
        <f>SUM(H424:H436)</f>
        <v>21812.43</v>
      </c>
      <c r="I437" s="45">
        <f>SUM(I424:I436)</f>
        <v>20680.740000000005</v>
      </c>
      <c r="J437" s="45">
        <f>SUM(J424:J436)</f>
        <v>3270.1</v>
      </c>
      <c r="K437" s="45">
        <f t="shared" si="81"/>
        <v>23950.840000000004</v>
      </c>
    </row>
    <row r="438" spans="1:11" s="1" customFormat="1" ht="18.75">
      <c r="A438" s="1">
        <v>25</v>
      </c>
      <c r="B438" s="19" t="s">
        <v>583</v>
      </c>
      <c r="C438" s="27"/>
      <c r="D438" s="27"/>
      <c r="E438" s="27"/>
      <c r="F438" s="25"/>
      <c r="G438" s="25"/>
      <c r="H438" s="39"/>
      <c r="I438" s="45"/>
      <c r="J438" s="45"/>
      <c r="K438" s="45"/>
    </row>
    <row r="439" spans="1:11" ht="18.75">
      <c r="A439" s="49">
        <v>1</v>
      </c>
      <c r="B439" s="21" t="s">
        <v>584</v>
      </c>
      <c r="C439" s="22">
        <v>2810</v>
      </c>
      <c r="D439" s="22"/>
      <c r="E439" s="23">
        <f>SUM(C439:D439)</f>
        <v>2810</v>
      </c>
      <c r="F439" s="24">
        <v>4205</v>
      </c>
      <c r="G439" s="24">
        <v>0</v>
      </c>
      <c r="H439" s="39">
        <f>SUM(F439:G439)</f>
        <v>4205</v>
      </c>
      <c r="I439" s="44">
        <v>6205</v>
      </c>
      <c r="J439" s="44"/>
      <c r="K439" s="45">
        <f>SUM(I439:J439)</f>
        <v>6205</v>
      </c>
    </row>
    <row r="440" spans="1:11" ht="18.75">
      <c r="B440" s="19" t="s">
        <v>52</v>
      </c>
      <c r="C440" s="23">
        <f>SUM(C439)</f>
        <v>2810</v>
      </c>
      <c r="D440" s="22"/>
      <c r="E440" s="23">
        <f>SUM(C440:D440)</f>
        <v>2810</v>
      </c>
      <c r="F440" s="25">
        <f>SUM(F439)</f>
        <v>4205</v>
      </c>
      <c r="G440" s="25">
        <f>SUM(G439)</f>
        <v>0</v>
      </c>
      <c r="H440" s="39">
        <f>SUM(H439)</f>
        <v>4205</v>
      </c>
      <c r="I440" s="45">
        <f>SUM(I439)</f>
        <v>6205</v>
      </c>
      <c r="J440" s="44"/>
      <c r="K440" s="45">
        <f>SUM(I440:J440)</f>
        <v>6205</v>
      </c>
    </row>
    <row r="441" spans="1:11" s="1" customFormat="1" ht="18.75">
      <c r="A441" s="1">
        <v>26</v>
      </c>
      <c r="B441" s="19" t="s">
        <v>585</v>
      </c>
      <c r="C441" s="27"/>
      <c r="D441" s="27"/>
      <c r="E441" s="27"/>
      <c r="F441" s="25"/>
      <c r="G441" s="25"/>
      <c r="H441" s="39"/>
      <c r="I441" s="45"/>
      <c r="J441" s="45"/>
      <c r="K441" s="45"/>
    </row>
    <row r="442" spans="1:11" ht="18.75">
      <c r="A442" s="49">
        <v>1</v>
      </c>
      <c r="B442" s="21" t="s">
        <v>586</v>
      </c>
      <c r="C442" s="26">
        <v>4260.01</v>
      </c>
      <c r="D442" s="26"/>
      <c r="E442" s="27">
        <f>SUM(C442:D442)</f>
        <v>4260.01</v>
      </c>
      <c r="F442" s="24">
        <v>1220.01</v>
      </c>
      <c r="G442" s="24">
        <v>1800</v>
      </c>
      <c r="H442" s="39">
        <f>SUM(F442:G442)</f>
        <v>3020.01</v>
      </c>
      <c r="I442" s="44">
        <v>1649.02</v>
      </c>
      <c r="J442" s="44"/>
      <c r="K442" s="45">
        <f>SUM(I442:J442)</f>
        <v>1649.02</v>
      </c>
    </row>
    <row r="443" spans="1:11" s="1" customFormat="1" ht="18.75">
      <c r="B443" s="19" t="s">
        <v>53</v>
      </c>
      <c r="C443" s="27">
        <f>SUM(C442)</f>
        <v>4260.01</v>
      </c>
      <c r="D443" s="27"/>
      <c r="E443" s="27">
        <f>SUM(C443:D443)</f>
        <v>4260.01</v>
      </c>
      <c r="F443" s="25">
        <f>SUM(F442)</f>
        <v>1220.01</v>
      </c>
      <c r="G443" s="25">
        <f>SUM(G442)</f>
        <v>1800</v>
      </c>
      <c r="H443" s="39">
        <f>SUM(H442)</f>
        <v>3020.01</v>
      </c>
      <c r="I443" s="45">
        <f>SUM(I442)</f>
        <v>1649.02</v>
      </c>
      <c r="J443" s="45"/>
      <c r="K443" s="45">
        <f>SUM(I443:J443)</f>
        <v>1649.02</v>
      </c>
    </row>
    <row r="444" spans="1:11" s="1" customFormat="1" ht="18.75">
      <c r="A444" s="1">
        <v>27</v>
      </c>
      <c r="B444" s="19" t="s">
        <v>587</v>
      </c>
      <c r="C444" s="27"/>
      <c r="D444" s="27"/>
      <c r="E444" s="27"/>
      <c r="F444" s="25"/>
      <c r="G444" s="25"/>
      <c r="H444" s="39"/>
      <c r="I444" s="45"/>
      <c r="J444" s="45"/>
      <c r="K444" s="45"/>
    </row>
    <row r="445" spans="1:11" ht="18.75">
      <c r="B445" s="21" t="s">
        <v>2092</v>
      </c>
      <c r="C445" s="26"/>
      <c r="D445" s="26"/>
      <c r="E445" s="26"/>
      <c r="F445" s="24">
        <v>7.0000000000000007E-2</v>
      </c>
      <c r="G445" s="24">
        <v>0</v>
      </c>
      <c r="H445" s="39">
        <f>SUM(F445:G445)</f>
        <v>7.0000000000000007E-2</v>
      </c>
      <c r="I445" s="44">
        <v>772.12</v>
      </c>
      <c r="J445" s="44"/>
      <c r="K445" s="45">
        <f>SUM(I445:J445)</f>
        <v>772.12</v>
      </c>
    </row>
    <row r="446" spans="1:11" ht="18.75">
      <c r="B446" s="19" t="s">
        <v>54</v>
      </c>
      <c r="C446" s="27"/>
      <c r="D446" s="27"/>
      <c r="E446" s="27"/>
      <c r="F446" s="25">
        <f>SUM(F445)</f>
        <v>7.0000000000000007E-2</v>
      </c>
      <c r="G446" s="25">
        <f>SUM(G445)</f>
        <v>0</v>
      </c>
      <c r="H446" s="39">
        <f>SUM(H445)</f>
        <v>7.0000000000000007E-2</v>
      </c>
      <c r="I446" s="45">
        <f>SUM(I445)</f>
        <v>772.12</v>
      </c>
      <c r="J446" s="44"/>
      <c r="K446" s="45">
        <f>SUM(I446:J446)</f>
        <v>772.12</v>
      </c>
    </row>
    <row r="447" spans="1:11" s="1" customFormat="1" ht="18.75">
      <c r="A447" s="1">
        <v>28</v>
      </c>
      <c r="B447" s="19" t="s">
        <v>588</v>
      </c>
      <c r="C447" s="27"/>
      <c r="D447" s="27"/>
      <c r="E447" s="27"/>
      <c r="F447" s="25"/>
      <c r="G447" s="25"/>
      <c r="H447" s="39"/>
      <c r="I447" s="45"/>
      <c r="J447" s="45"/>
      <c r="K447" s="45"/>
    </row>
    <row r="448" spans="1:11" ht="18.75">
      <c r="A448" s="49">
        <v>1</v>
      </c>
      <c r="B448" s="21" t="s">
        <v>589</v>
      </c>
      <c r="C448" s="26">
        <v>10357</v>
      </c>
      <c r="D448" s="26">
        <v>2543</v>
      </c>
      <c r="E448" s="27">
        <f>SUM(C448:D448)</f>
        <v>12900</v>
      </c>
      <c r="F448" s="24">
        <v>10203</v>
      </c>
      <c r="G448" s="24">
        <v>2797</v>
      </c>
      <c r="H448" s="39">
        <f>SUM(F448:G448)</f>
        <v>13000</v>
      </c>
      <c r="I448" s="44">
        <v>5500</v>
      </c>
      <c r="J448" s="44">
        <v>9749.7900000000009</v>
      </c>
      <c r="K448" s="45">
        <f>SUM(I448:J448)</f>
        <v>15249.79</v>
      </c>
    </row>
    <row r="449" spans="1:11" ht="18.75">
      <c r="A449" s="49">
        <v>2</v>
      </c>
      <c r="B449" s="21" t="s">
        <v>450</v>
      </c>
      <c r="C449" s="26">
        <v>43234.38</v>
      </c>
      <c r="D449" s="26">
        <v>100637.62</v>
      </c>
      <c r="E449" s="27">
        <f>SUM(C449:D449)</f>
        <v>143872</v>
      </c>
      <c r="F449" s="24">
        <v>67500</v>
      </c>
      <c r="G449" s="24">
        <v>101200</v>
      </c>
      <c r="H449" s="39">
        <f>SUM(F449:G449)</f>
        <v>168700</v>
      </c>
      <c r="I449" s="44">
        <v>131087.01999999999</v>
      </c>
      <c r="J449" s="44">
        <v>199093.42</v>
      </c>
      <c r="K449" s="45">
        <f>SUM(I449:J449)</f>
        <v>330180.44</v>
      </c>
    </row>
    <row r="450" spans="1:11" ht="18.75">
      <c r="A450" s="49">
        <v>3</v>
      </c>
      <c r="B450" s="21" t="s">
        <v>2093</v>
      </c>
      <c r="C450" s="26">
        <v>2467.9</v>
      </c>
      <c r="D450" s="26">
        <v>3703</v>
      </c>
      <c r="E450" s="27">
        <f>SUM(C450:D450)</f>
        <v>6170.9</v>
      </c>
      <c r="F450" s="24">
        <v>2600</v>
      </c>
      <c r="G450" s="24">
        <v>3900</v>
      </c>
      <c r="H450" s="39">
        <f>SUM(F450:G450)</f>
        <v>6500</v>
      </c>
      <c r="I450" s="44">
        <v>3543.12</v>
      </c>
      <c r="J450" s="44">
        <v>4447.32</v>
      </c>
      <c r="K450" s="45">
        <f>SUM(I450:J450)</f>
        <v>7990.44</v>
      </c>
    </row>
    <row r="451" spans="1:11" ht="18.75">
      <c r="B451" s="19" t="s">
        <v>55</v>
      </c>
      <c r="C451" s="27">
        <f>SUM(C448:C450)</f>
        <v>56059.28</v>
      </c>
      <c r="D451" s="27">
        <f>SUM(D448:D450)</f>
        <v>106883.62</v>
      </c>
      <c r="E451" s="27">
        <f>SUM(C451:D451)</f>
        <v>162942.9</v>
      </c>
      <c r="F451" s="25">
        <f>SUM(F448:F450)</f>
        <v>80303</v>
      </c>
      <c r="G451" s="25">
        <f>SUM(G448:G450)</f>
        <v>107897</v>
      </c>
      <c r="H451" s="39">
        <f>SUM(H448:H450)</f>
        <v>188200</v>
      </c>
      <c r="I451" s="45">
        <f>SUM(I448:I450)</f>
        <v>140130.13999999998</v>
      </c>
      <c r="J451" s="45">
        <f>SUM(J448:J450)</f>
        <v>213290.53000000003</v>
      </c>
      <c r="K451" s="45">
        <f>SUM(I451:J451)</f>
        <v>353420.67000000004</v>
      </c>
    </row>
    <row r="452" spans="1:11" s="1" customFormat="1" ht="18.75">
      <c r="A452" s="1">
        <v>29</v>
      </c>
      <c r="B452" s="19" t="s">
        <v>590</v>
      </c>
      <c r="C452" s="27"/>
      <c r="D452" s="27"/>
      <c r="E452" s="27"/>
      <c r="F452" s="25"/>
      <c r="G452" s="25"/>
      <c r="H452" s="39"/>
      <c r="I452" s="45"/>
      <c r="J452" s="45"/>
      <c r="K452" s="45"/>
    </row>
    <row r="453" spans="1:11" ht="18.75">
      <c r="A453" s="49">
        <v>1</v>
      </c>
      <c r="B453" s="21" t="s">
        <v>455</v>
      </c>
      <c r="C453" s="26"/>
      <c r="D453" s="26"/>
      <c r="E453" s="26"/>
      <c r="F453" s="24">
        <v>0.02</v>
      </c>
      <c r="G453" s="24">
        <v>0</v>
      </c>
      <c r="H453" s="39">
        <f>SUM(F453:G453)</f>
        <v>0.02</v>
      </c>
      <c r="I453" s="44">
        <v>0.02</v>
      </c>
      <c r="J453" s="44"/>
      <c r="K453" s="45">
        <f>SUM(I453:J453)</f>
        <v>0.02</v>
      </c>
    </row>
    <row r="454" spans="1:11" ht="18.75">
      <c r="A454" s="49">
        <v>2</v>
      </c>
      <c r="B454" s="21" t="s">
        <v>2094</v>
      </c>
      <c r="C454" s="26"/>
      <c r="D454" s="26"/>
      <c r="E454" s="26"/>
      <c r="F454" s="24">
        <v>7.0000000000000007E-2</v>
      </c>
      <c r="G454" s="24">
        <v>0</v>
      </c>
      <c r="H454" s="39">
        <f>SUM(F454:G454)</f>
        <v>7.0000000000000007E-2</v>
      </c>
      <c r="I454" s="44">
        <v>7.0000000000000007E-2</v>
      </c>
      <c r="J454" s="44"/>
      <c r="K454" s="45">
        <f>SUM(I454:J454)</f>
        <v>7.0000000000000007E-2</v>
      </c>
    </row>
    <row r="455" spans="1:11" ht="18.75">
      <c r="B455" s="19" t="s">
        <v>56</v>
      </c>
      <c r="C455" s="27"/>
      <c r="D455" s="27"/>
      <c r="E455" s="27"/>
      <c r="F455" s="25">
        <f>SUM(F453:F454)</f>
        <v>9.0000000000000011E-2</v>
      </c>
      <c r="G455" s="25">
        <f>SUM(G453:G454)</f>
        <v>0</v>
      </c>
      <c r="H455" s="39">
        <f>SUM(H453:H454)</f>
        <v>9.0000000000000011E-2</v>
      </c>
      <c r="I455" s="45">
        <f>SUM(I453:I454)</f>
        <v>9.0000000000000011E-2</v>
      </c>
      <c r="J455" s="44"/>
      <c r="K455" s="45">
        <f>SUM(I455:J455)</f>
        <v>9.0000000000000011E-2</v>
      </c>
    </row>
    <row r="456" spans="1:11" s="1" customFormat="1" ht="18.75">
      <c r="A456" s="1">
        <v>30</v>
      </c>
      <c r="B456" s="19" t="s">
        <v>591</v>
      </c>
      <c r="C456" s="27"/>
      <c r="D456" s="27"/>
      <c r="E456" s="27"/>
      <c r="F456" s="25"/>
      <c r="G456" s="25"/>
      <c r="H456" s="39"/>
      <c r="I456" s="45"/>
      <c r="J456" s="45"/>
      <c r="K456" s="45"/>
    </row>
    <row r="457" spans="1:11" ht="18.75">
      <c r="A457" s="49">
        <v>1</v>
      </c>
      <c r="B457" s="21" t="s">
        <v>536</v>
      </c>
      <c r="C457" s="26"/>
      <c r="D457" s="26"/>
      <c r="E457" s="26"/>
      <c r="F457" s="24">
        <v>0</v>
      </c>
      <c r="G457" s="24">
        <v>0.06</v>
      </c>
      <c r="H457" s="39">
        <f>SUM(F457:G457)</f>
        <v>0.06</v>
      </c>
      <c r="I457" s="48">
        <v>0.06</v>
      </c>
      <c r="J457" s="48">
        <v>0.06</v>
      </c>
      <c r="K457" s="45">
        <f t="shared" ref="K457:K471" si="83">SUM(I457:J457)</f>
        <v>0.12</v>
      </c>
    </row>
    <row r="458" spans="1:11" s="1" customFormat="1" ht="18.75">
      <c r="A458" s="49">
        <v>2</v>
      </c>
      <c r="B458" s="21" t="s">
        <v>592</v>
      </c>
      <c r="C458" s="26">
        <v>21.53</v>
      </c>
      <c r="D458" s="26"/>
      <c r="E458" s="27">
        <f t="shared" ref="E458:E471" si="84">SUM(C458:D458)</f>
        <v>21.53</v>
      </c>
      <c r="F458" s="24">
        <v>24.23</v>
      </c>
      <c r="G458" s="24">
        <v>0</v>
      </c>
      <c r="H458" s="39">
        <f t="shared" ref="H458:H470" si="85">SUM(F458:G458)</f>
        <v>24.23</v>
      </c>
      <c r="I458" s="48">
        <v>30.63</v>
      </c>
      <c r="J458" s="48"/>
      <c r="K458" s="45">
        <f t="shared" si="83"/>
        <v>30.63</v>
      </c>
    </row>
    <row r="459" spans="1:11" ht="18.75">
      <c r="A459" s="49">
        <v>3</v>
      </c>
      <c r="B459" s="21" t="s">
        <v>593</v>
      </c>
      <c r="C459" s="26">
        <v>4965.5</v>
      </c>
      <c r="D459" s="26"/>
      <c r="E459" s="27">
        <f t="shared" si="84"/>
        <v>4965.5</v>
      </c>
      <c r="F459" s="24">
        <v>5804</v>
      </c>
      <c r="G459" s="24">
        <v>0</v>
      </c>
      <c r="H459" s="39">
        <f t="shared" si="85"/>
        <v>5804</v>
      </c>
      <c r="I459" s="48">
        <v>6102.02</v>
      </c>
      <c r="J459" s="48"/>
      <c r="K459" s="45">
        <f t="shared" si="83"/>
        <v>6102.02</v>
      </c>
    </row>
    <row r="460" spans="1:11" ht="18.75">
      <c r="A460" s="49">
        <v>4</v>
      </c>
      <c r="B460" s="21" t="s">
        <v>594</v>
      </c>
      <c r="C460" s="26">
        <v>2544</v>
      </c>
      <c r="D460" s="26"/>
      <c r="E460" s="27">
        <f t="shared" si="84"/>
        <v>2544</v>
      </c>
      <c r="F460" s="24">
        <v>950</v>
      </c>
      <c r="G460" s="24">
        <v>0</v>
      </c>
      <c r="H460" s="39">
        <f t="shared" si="85"/>
        <v>950</v>
      </c>
      <c r="I460" s="48">
        <v>1050.01</v>
      </c>
      <c r="J460" s="48"/>
      <c r="K460" s="45">
        <f t="shared" si="83"/>
        <v>1050.01</v>
      </c>
    </row>
    <row r="461" spans="1:11" s="1" customFormat="1" ht="18.75">
      <c r="A461" s="49">
        <v>5</v>
      </c>
      <c r="B461" s="21" t="s">
        <v>595</v>
      </c>
      <c r="C461" s="26">
        <v>147.91999999999999</v>
      </c>
      <c r="D461" s="26"/>
      <c r="E461" s="27">
        <f t="shared" si="84"/>
        <v>147.91999999999999</v>
      </c>
      <c r="F461" s="24">
        <v>169.9</v>
      </c>
      <c r="G461" s="24">
        <v>0</v>
      </c>
      <c r="H461" s="39">
        <f t="shared" si="85"/>
        <v>169.9</v>
      </c>
      <c r="I461" s="48">
        <v>184.9</v>
      </c>
      <c r="J461" s="48"/>
      <c r="K461" s="45">
        <f t="shared" si="83"/>
        <v>184.9</v>
      </c>
    </row>
    <row r="462" spans="1:11" ht="18.75">
      <c r="A462" s="49">
        <v>6</v>
      </c>
      <c r="B462" s="21" t="s">
        <v>596</v>
      </c>
      <c r="C462" s="26">
        <v>30.01</v>
      </c>
      <c r="D462" s="26"/>
      <c r="E462" s="27">
        <f t="shared" si="84"/>
        <v>30.01</v>
      </c>
      <c r="F462" s="24">
        <v>35.01</v>
      </c>
      <c r="G462" s="24">
        <v>0</v>
      </c>
      <c r="H462" s="39">
        <f t="shared" si="85"/>
        <v>35.01</v>
      </c>
      <c r="I462" s="48">
        <v>40.01</v>
      </c>
      <c r="J462" s="48"/>
      <c r="K462" s="45">
        <f t="shared" si="83"/>
        <v>40.01</v>
      </c>
    </row>
    <row r="463" spans="1:11" ht="18.75">
      <c r="A463" s="49">
        <v>7</v>
      </c>
      <c r="B463" s="21" t="s">
        <v>2095</v>
      </c>
      <c r="C463" s="26">
        <v>365.02</v>
      </c>
      <c r="D463" s="26">
        <v>376</v>
      </c>
      <c r="E463" s="27">
        <f t="shared" si="84"/>
        <v>741.02</v>
      </c>
      <c r="F463" s="24">
        <v>360</v>
      </c>
      <c r="G463" s="24">
        <v>540</v>
      </c>
      <c r="H463" s="39">
        <f t="shared" si="85"/>
        <v>900</v>
      </c>
      <c r="I463" s="48">
        <v>558</v>
      </c>
      <c r="J463" s="48">
        <v>759</v>
      </c>
      <c r="K463" s="45">
        <f t="shared" si="83"/>
        <v>1317</v>
      </c>
    </row>
    <row r="464" spans="1:11" s="1" customFormat="1" ht="18.75">
      <c r="A464" s="49">
        <v>8</v>
      </c>
      <c r="B464" s="21" t="s">
        <v>597</v>
      </c>
      <c r="C464" s="26">
        <v>1240</v>
      </c>
      <c r="D464" s="26"/>
      <c r="E464" s="27">
        <f t="shared" si="84"/>
        <v>1240</v>
      </c>
      <c r="F464" s="24">
        <v>1310</v>
      </c>
      <c r="G464" s="24">
        <v>0</v>
      </c>
      <c r="H464" s="39">
        <f t="shared" si="85"/>
        <v>1310</v>
      </c>
      <c r="I464" s="48">
        <v>1605</v>
      </c>
      <c r="J464" s="48"/>
      <c r="K464" s="45">
        <f t="shared" si="83"/>
        <v>1605</v>
      </c>
    </row>
    <row r="465" spans="1:11" ht="18.75">
      <c r="A465" s="49">
        <v>9</v>
      </c>
      <c r="B465" s="21" t="s">
        <v>598</v>
      </c>
      <c r="C465" s="26">
        <v>40.01</v>
      </c>
      <c r="D465" s="26"/>
      <c r="E465" s="27">
        <f t="shared" si="84"/>
        <v>40.01</v>
      </c>
      <c r="F465" s="24">
        <v>45.01</v>
      </c>
      <c r="G465" s="24">
        <v>0</v>
      </c>
      <c r="H465" s="39">
        <f t="shared" si="85"/>
        <v>45.01</v>
      </c>
      <c r="I465" s="48">
        <v>40.01</v>
      </c>
      <c r="J465" s="48"/>
      <c r="K465" s="45">
        <f t="shared" si="83"/>
        <v>40.01</v>
      </c>
    </row>
    <row r="466" spans="1:11" ht="18.75">
      <c r="A466" s="49">
        <v>10</v>
      </c>
      <c r="B466" s="21" t="s">
        <v>599</v>
      </c>
      <c r="C466" s="26">
        <v>2785.3</v>
      </c>
      <c r="D466" s="26"/>
      <c r="E466" s="27">
        <f t="shared" si="84"/>
        <v>2785.3</v>
      </c>
      <c r="F466" s="24">
        <v>2973.8</v>
      </c>
      <c r="G466" s="24">
        <v>0</v>
      </c>
      <c r="H466" s="39">
        <f t="shared" si="85"/>
        <v>2973.8</v>
      </c>
      <c r="I466" s="48">
        <v>2935.71</v>
      </c>
      <c r="J466" s="48"/>
      <c r="K466" s="45">
        <f t="shared" si="83"/>
        <v>2935.71</v>
      </c>
    </row>
    <row r="467" spans="1:11" s="1" customFormat="1" ht="18.75">
      <c r="A467" s="49">
        <v>11</v>
      </c>
      <c r="B467" s="21" t="s">
        <v>600</v>
      </c>
      <c r="C467" s="26">
        <v>1500.01</v>
      </c>
      <c r="D467" s="26"/>
      <c r="E467" s="27">
        <f t="shared" si="84"/>
        <v>1500.01</v>
      </c>
      <c r="F467" s="24">
        <v>500</v>
      </c>
      <c r="G467" s="24">
        <v>0</v>
      </c>
      <c r="H467" s="39">
        <f t="shared" si="85"/>
        <v>500</v>
      </c>
      <c r="I467" s="48">
        <v>0.03</v>
      </c>
      <c r="J467" s="48"/>
      <c r="K467" s="45">
        <f t="shared" si="83"/>
        <v>0.03</v>
      </c>
    </row>
    <row r="468" spans="1:11" ht="18.75">
      <c r="A468" s="49">
        <v>12</v>
      </c>
      <c r="B468" s="21" t="s">
        <v>601</v>
      </c>
      <c r="C468" s="26">
        <v>0.06</v>
      </c>
      <c r="D468" s="26">
        <v>500.04</v>
      </c>
      <c r="E468" s="27">
        <f t="shared" si="84"/>
        <v>500.1</v>
      </c>
      <c r="F468" s="24">
        <v>1600</v>
      </c>
      <c r="G468" s="24">
        <v>2400</v>
      </c>
      <c r="H468" s="39">
        <f t="shared" si="85"/>
        <v>4000</v>
      </c>
      <c r="I468" s="48">
        <v>1480</v>
      </c>
      <c r="J468" s="48">
        <v>2240</v>
      </c>
      <c r="K468" s="45">
        <f t="shared" si="83"/>
        <v>3720</v>
      </c>
    </row>
    <row r="469" spans="1:11" ht="18.75">
      <c r="A469" s="49">
        <v>13</v>
      </c>
      <c r="B469" s="21" t="s">
        <v>602</v>
      </c>
      <c r="C469" s="26">
        <v>20.51</v>
      </c>
      <c r="D469" s="26"/>
      <c r="E469" s="27">
        <f t="shared" si="84"/>
        <v>20.51</v>
      </c>
      <c r="F469" s="24">
        <v>25.51</v>
      </c>
      <c r="G469" s="24">
        <v>0</v>
      </c>
      <c r="H469" s="39">
        <f t="shared" si="85"/>
        <v>25.51</v>
      </c>
      <c r="I469" s="48">
        <v>30.31</v>
      </c>
      <c r="J469" s="48"/>
      <c r="K469" s="45">
        <f t="shared" si="83"/>
        <v>30.31</v>
      </c>
    </row>
    <row r="470" spans="1:11" ht="18.75">
      <c r="A470" s="49">
        <v>14</v>
      </c>
      <c r="B470" s="21" t="s">
        <v>603</v>
      </c>
      <c r="C470" s="26">
        <v>401.4</v>
      </c>
      <c r="D470" s="26">
        <v>279.11</v>
      </c>
      <c r="E470" s="27">
        <f t="shared" si="84"/>
        <v>680.51</v>
      </c>
      <c r="F470" s="24">
        <v>200</v>
      </c>
      <c r="G470" s="24">
        <v>307.8</v>
      </c>
      <c r="H470" s="39">
        <f t="shared" si="85"/>
        <v>507.8</v>
      </c>
      <c r="I470" s="48">
        <v>164</v>
      </c>
      <c r="J470" s="48">
        <v>249.5</v>
      </c>
      <c r="K470" s="45">
        <f t="shared" si="83"/>
        <v>413.5</v>
      </c>
    </row>
    <row r="471" spans="1:11" ht="18.75">
      <c r="B471" s="19" t="s">
        <v>57</v>
      </c>
      <c r="C471" s="27">
        <f>SUM(C458:C470)</f>
        <v>14061.27</v>
      </c>
      <c r="D471" s="27">
        <f>SUM(D458:D470)</f>
        <v>1155.1500000000001</v>
      </c>
      <c r="E471" s="27">
        <f t="shared" si="84"/>
        <v>15216.42</v>
      </c>
      <c r="F471" s="25">
        <f>SUM(F457:F470)</f>
        <v>13997.460000000001</v>
      </c>
      <c r="G471" s="25">
        <f>SUM(G457:G470)</f>
        <v>3247.86</v>
      </c>
      <c r="H471" s="39">
        <f>SUM(H457:H470)</f>
        <v>17245.32</v>
      </c>
      <c r="I471" s="45">
        <f>SUM(I457:I470)</f>
        <v>14220.690000000002</v>
      </c>
      <c r="J471" s="45">
        <f>SUM(J457:J470)</f>
        <v>3248.56</v>
      </c>
      <c r="K471" s="45">
        <f t="shared" si="83"/>
        <v>17469.250000000004</v>
      </c>
    </row>
    <row r="472" spans="1:11" s="1" customFormat="1" ht="18.75">
      <c r="A472" s="1">
        <v>31</v>
      </c>
      <c r="B472" s="19" t="s">
        <v>604</v>
      </c>
      <c r="C472" s="27"/>
      <c r="D472" s="27"/>
      <c r="E472" s="27"/>
      <c r="F472" s="25"/>
      <c r="G472" s="25"/>
      <c r="H472" s="39"/>
      <c r="I472" s="45"/>
      <c r="J472" s="45"/>
      <c r="K472" s="45"/>
    </row>
    <row r="473" spans="1:11" ht="18.75">
      <c r="A473" s="49">
        <v>1</v>
      </c>
      <c r="B473" s="21" t="s">
        <v>605</v>
      </c>
      <c r="C473" s="26">
        <v>272.54000000000002</v>
      </c>
      <c r="D473" s="26"/>
      <c r="E473" s="27">
        <f>SUM(C473:D473)</f>
        <v>272.54000000000002</v>
      </c>
      <c r="F473" s="24">
        <v>316.58999999999997</v>
      </c>
      <c r="G473" s="24">
        <v>0</v>
      </c>
      <c r="H473" s="39">
        <f t="shared" ref="H473:H491" si="86">SUM(F473:G473)</f>
        <v>316.58999999999997</v>
      </c>
      <c r="I473" s="44">
        <v>343.4</v>
      </c>
      <c r="J473" s="44"/>
      <c r="K473" s="45">
        <f t="shared" ref="K473:K492" si="87">SUM(I473:J473)</f>
        <v>343.4</v>
      </c>
    </row>
    <row r="474" spans="1:11" ht="18.75">
      <c r="A474" s="49">
        <v>2</v>
      </c>
      <c r="B474" s="21" t="s">
        <v>536</v>
      </c>
      <c r="C474" s="26"/>
      <c r="D474" s="26"/>
      <c r="E474" s="26"/>
      <c r="F474" s="24">
        <v>0</v>
      </c>
      <c r="G474" s="24">
        <v>0.06</v>
      </c>
      <c r="H474" s="39">
        <f t="shared" si="86"/>
        <v>0.06</v>
      </c>
      <c r="I474" s="44"/>
      <c r="J474" s="44">
        <v>0.06</v>
      </c>
      <c r="K474" s="45">
        <f t="shared" si="87"/>
        <v>0.06</v>
      </c>
    </row>
    <row r="475" spans="1:11" ht="18.75">
      <c r="A475" s="49">
        <v>3</v>
      </c>
      <c r="B475" s="21" t="s">
        <v>606</v>
      </c>
      <c r="C475" s="26">
        <v>47.52</v>
      </c>
      <c r="D475" s="26"/>
      <c r="E475" s="27">
        <f t="shared" ref="E475:E491" si="88">SUM(C475:D475)</f>
        <v>47.52</v>
      </c>
      <c r="F475" s="24">
        <v>50.02</v>
      </c>
      <c r="G475" s="24">
        <v>0</v>
      </c>
      <c r="H475" s="39">
        <f t="shared" si="86"/>
        <v>50.02</v>
      </c>
      <c r="I475" s="44">
        <v>39.020000000000003</v>
      </c>
      <c r="J475" s="44"/>
      <c r="K475" s="45">
        <f t="shared" si="87"/>
        <v>39.020000000000003</v>
      </c>
    </row>
    <row r="476" spans="1:11" s="1" customFormat="1" ht="18.75">
      <c r="A476" s="49">
        <v>4</v>
      </c>
      <c r="B476" s="21" t="s">
        <v>607</v>
      </c>
      <c r="C476" s="26">
        <v>17960.04</v>
      </c>
      <c r="D476" s="26"/>
      <c r="E476" s="27">
        <f t="shared" si="88"/>
        <v>17960.04</v>
      </c>
      <c r="F476" s="24">
        <v>21479.83</v>
      </c>
      <c r="G476" s="24">
        <v>0</v>
      </c>
      <c r="H476" s="39">
        <f t="shared" si="86"/>
        <v>21479.83</v>
      </c>
      <c r="I476" s="48">
        <v>25060.36</v>
      </c>
      <c r="J476" s="45"/>
      <c r="K476" s="45">
        <f t="shared" si="87"/>
        <v>25060.36</v>
      </c>
    </row>
    <row r="477" spans="1:11" ht="18.75">
      <c r="A477" s="49">
        <v>5</v>
      </c>
      <c r="B477" s="21" t="s">
        <v>608</v>
      </c>
      <c r="C477" s="26">
        <v>1620.01</v>
      </c>
      <c r="D477" s="26"/>
      <c r="E477" s="27">
        <f t="shared" si="88"/>
        <v>1620.01</v>
      </c>
      <c r="F477" s="24">
        <v>963.03</v>
      </c>
      <c r="G477" s="24">
        <v>0</v>
      </c>
      <c r="H477" s="39">
        <f t="shared" si="86"/>
        <v>963.03</v>
      </c>
      <c r="I477" s="44">
        <v>1000.02</v>
      </c>
      <c r="J477" s="44"/>
      <c r="K477" s="45">
        <f t="shared" si="87"/>
        <v>1000.02</v>
      </c>
    </row>
    <row r="478" spans="1:11" ht="18.75">
      <c r="A478" s="49">
        <v>6</v>
      </c>
      <c r="B478" s="21" t="s">
        <v>609</v>
      </c>
      <c r="C478" s="26">
        <v>1400.04</v>
      </c>
      <c r="D478" s="26">
        <v>10.02</v>
      </c>
      <c r="E478" s="27">
        <f t="shared" si="88"/>
        <v>1410.06</v>
      </c>
      <c r="F478" s="24">
        <v>1400.04</v>
      </c>
      <c r="G478" s="24">
        <v>0.01</v>
      </c>
      <c r="H478" s="39">
        <f t="shared" si="86"/>
        <v>1400.05</v>
      </c>
      <c r="I478" s="44">
        <v>1795.02</v>
      </c>
      <c r="J478" s="44">
        <v>0.01</v>
      </c>
      <c r="K478" s="45">
        <f t="shared" si="87"/>
        <v>1795.03</v>
      </c>
    </row>
    <row r="479" spans="1:11" ht="18.75">
      <c r="A479" s="49">
        <v>7</v>
      </c>
      <c r="B479" s="21" t="s">
        <v>610</v>
      </c>
      <c r="C479" s="26">
        <v>125</v>
      </c>
      <c r="D479" s="26"/>
      <c r="E479" s="27">
        <f t="shared" si="88"/>
        <v>125</v>
      </c>
      <c r="F479" s="24">
        <v>158</v>
      </c>
      <c r="G479" s="24">
        <v>0</v>
      </c>
      <c r="H479" s="39">
        <f t="shared" si="86"/>
        <v>158</v>
      </c>
      <c r="I479" s="44">
        <v>175</v>
      </c>
      <c r="J479" s="44"/>
      <c r="K479" s="45">
        <f t="shared" si="87"/>
        <v>175</v>
      </c>
    </row>
    <row r="480" spans="1:11" ht="18.75">
      <c r="A480" s="49">
        <v>8</v>
      </c>
      <c r="B480" s="21" t="s">
        <v>611</v>
      </c>
      <c r="C480" s="26">
        <v>3085.91</v>
      </c>
      <c r="D480" s="26"/>
      <c r="E480" s="27">
        <f t="shared" si="88"/>
        <v>3085.91</v>
      </c>
      <c r="F480" s="24">
        <v>3155.9</v>
      </c>
      <c r="G480" s="24">
        <v>0</v>
      </c>
      <c r="H480" s="39">
        <f t="shared" si="86"/>
        <v>3155.9</v>
      </c>
      <c r="I480" s="44">
        <v>3365.9</v>
      </c>
      <c r="J480" s="44"/>
      <c r="K480" s="45">
        <f t="shared" si="87"/>
        <v>3365.9</v>
      </c>
    </row>
    <row r="481" spans="1:11" ht="18.75">
      <c r="A481" s="49">
        <v>9</v>
      </c>
      <c r="B481" s="21" t="s">
        <v>612</v>
      </c>
      <c r="C481" s="26">
        <v>1160.01</v>
      </c>
      <c r="D481" s="26"/>
      <c r="E481" s="27">
        <f t="shared" si="88"/>
        <v>1160.01</v>
      </c>
      <c r="F481" s="24">
        <v>1231.96</v>
      </c>
      <c r="G481" s="24">
        <v>0</v>
      </c>
      <c r="H481" s="39">
        <f t="shared" si="86"/>
        <v>1231.96</v>
      </c>
      <c r="I481" s="44">
        <v>1406.87</v>
      </c>
      <c r="J481" s="44"/>
      <c r="K481" s="45">
        <f t="shared" si="87"/>
        <v>1406.87</v>
      </c>
    </row>
    <row r="482" spans="1:11" ht="18.75">
      <c r="A482" s="49">
        <v>10</v>
      </c>
      <c r="B482" s="21" t="s">
        <v>613</v>
      </c>
      <c r="C482" s="26">
        <v>500.03</v>
      </c>
      <c r="D482" s="26"/>
      <c r="E482" s="27">
        <f t="shared" si="88"/>
        <v>500.03</v>
      </c>
      <c r="F482" s="24">
        <v>2648</v>
      </c>
      <c r="G482" s="24">
        <v>0</v>
      </c>
      <c r="H482" s="39">
        <f t="shared" si="86"/>
        <v>2648</v>
      </c>
      <c r="I482" s="44">
        <v>0.06</v>
      </c>
      <c r="J482" s="44"/>
      <c r="K482" s="45">
        <f t="shared" si="87"/>
        <v>0.06</v>
      </c>
    </row>
    <row r="483" spans="1:11" ht="18.75">
      <c r="A483" s="49">
        <v>11</v>
      </c>
      <c r="B483" s="21" t="s">
        <v>614</v>
      </c>
      <c r="C483" s="26">
        <v>1190</v>
      </c>
      <c r="D483" s="26">
        <v>5035</v>
      </c>
      <c r="E483" s="27">
        <f t="shared" si="88"/>
        <v>6225</v>
      </c>
      <c r="F483" s="24">
        <v>3126</v>
      </c>
      <c r="G483" s="24">
        <v>2867.13</v>
      </c>
      <c r="H483" s="39">
        <f t="shared" si="86"/>
        <v>5993.13</v>
      </c>
      <c r="I483" s="44">
        <v>2066.21</v>
      </c>
      <c r="J483" s="44">
        <v>3027.28</v>
      </c>
      <c r="K483" s="45">
        <f t="shared" si="87"/>
        <v>5093.49</v>
      </c>
    </row>
    <row r="484" spans="1:11" ht="18.75">
      <c r="A484" s="49">
        <v>12</v>
      </c>
      <c r="B484" s="21" t="s">
        <v>615</v>
      </c>
      <c r="C484" s="26">
        <v>20.010000000000002</v>
      </c>
      <c r="D484" s="26"/>
      <c r="E484" s="27">
        <f t="shared" si="88"/>
        <v>20.010000000000002</v>
      </c>
      <c r="F484" s="24">
        <v>5.01</v>
      </c>
      <c r="G484" s="24">
        <v>0</v>
      </c>
      <c r="H484" s="39">
        <f t="shared" si="86"/>
        <v>5.01</v>
      </c>
      <c r="I484" s="44">
        <v>5.01</v>
      </c>
      <c r="J484" s="44"/>
      <c r="K484" s="45">
        <f t="shared" si="87"/>
        <v>5.01</v>
      </c>
    </row>
    <row r="485" spans="1:11" ht="18.75">
      <c r="A485" s="49">
        <v>13</v>
      </c>
      <c r="B485" s="21" t="s">
        <v>616</v>
      </c>
      <c r="C485" s="26">
        <v>169.66</v>
      </c>
      <c r="D485" s="26"/>
      <c r="E485" s="27">
        <f t="shared" si="88"/>
        <v>169.66</v>
      </c>
      <c r="F485" s="24">
        <v>172.63</v>
      </c>
      <c r="G485" s="24">
        <v>0</v>
      </c>
      <c r="H485" s="39">
        <f t="shared" si="86"/>
        <v>172.63</v>
      </c>
      <c r="I485" s="44">
        <v>192.64</v>
      </c>
      <c r="J485" s="44"/>
      <c r="K485" s="45">
        <f t="shared" si="87"/>
        <v>192.64</v>
      </c>
    </row>
    <row r="486" spans="1:11" ht="18.75">
      <c r="A486" s="49">
        <v>14</v>
      </c>
      <c r="B486" s="21" t="s">
        <v>617</v>
      </c>
      <c r="C486" s="26">
        <v>115.02</v>
      </c>
      <c r="D486" s="26"/>
      <c r="E486" s="27">
        <f t="shared" si="88"/>
        <v>115.02</v>
      </c>
      <c r="F486" s="24">
        <v>124.02</v>
      </c>
      <c r="G486" s="24">
        <v>0</v>
      </c>
      <c r="H486" s="39">
        <f t="shared" si="86"/>
        <v>124.02</v>
      </c>
      <c r="I486" s="44">
        <v>145.02000000000001</v>
      </c>
      <c r="J486" s="44"/>
      <c r="K486" s="45">
        <f t="shared" si="87"/>
        <v>145.02000000000001</v>
      </c>
    </row>
    <row r="487" spans="1:11" ht="18.75">
      <c r="A487" s="49">
        <v>15</v>
      </c>
      <c r="B487" s="21" t="s">
        <v>618</v>
      </c>
      <c r="C487" s="26">
        <v>240.03</v>
      </c>
      <c r="D487" s="26"/>
      <c r="E487" s="27">
        <f t="shared" si="88"/>
        <v>240.03</v>
      </c>
      <c r="F487" s="24">
        <v>330.03</v>
      </c>
      <c r="G487" s="24">
        <v>0</v>
      </c>
      <c r="H487" s="39">
        <f t="shared" si="86"/>
        <v>330.03</v>
      </c>
      <c r="I487" s="44">
        <v>360.03</v>
      </c>
      <c r="J487" s="44"/>
      <c r="K487" s="45">
        <f t="shared" si="87"/>
        <v>360.03</v>
      </c>
    </row>
    <row r="488" spans="1:11" ht="18.75">
      <c r="A488" s="49">
        <v>16</v>
      </c>
      <c r="B488" s="21" t="s">
        <v>619</v>
      </c>
      <c r="C488" s="26">
        <v>790.07</v>
      </c>
      <c r="D488" s="26"/>
      <c r="E488" s="27">
        <f t="shared" si="88"/>
        <v>790.07</v>
      </c>
      <c r="F488" s="24">
        <v>1070.07</v>
      </c>
      <c r="G488" s="24">
        <v>0</v>
      </c>
      <c r="H488" s="39">
        <f t="shared" si="86"/>
        <v>1070.07</v>
      </c>
      <c r="I488" s="44">
        <v>1177.52</v>
      </c>
      <c r="J488" s="44"/>
      <c r="K488" s="45">
        <f t="shared" si="87"/>
        <v>1177.52</v>
      </c>
    </row>
    <row r="489" spans="1:11" ht="18.75">
      <c r="A489" s="49">
        <v>17</v>
      </c>
      <c r="B489" s="21" t="s">
        <v>620</v>
      </c>
      <c r="C489" s="26">
        <v>1400.02</v>
      </c>
      <c r="D489" s="26"/>
      <c r="E489" s="27">
        <f t="shared" si="88"/>
        <v>1400.02</v>
      </c>
      <c r="F489" s="24">
        <v>1725.02</v>
      </c>
      <c r="G489" s="24">
        <v>0</v>
      </c>
      <c r="H489" s="39">
        <f t="shared" si="86"/>
        <v>1725.02</v>
      </c>
      <c r="I489" s="44">
        <v>2000.02</v>
      </c>
      <c r="J489" s="44"/>
      <c r="K489" s="45">
        <f t="shared" si="87"/>
        <v>2000.02</v>
      </c>
    </row>
    <row r="490" spans="1:11" ht="18.75">
      <c r="A490" s="49">
        <v>18</v>
      </c>
      <c r="B490" s="21" t="s">
        <v>621</v>
      </c>
      <c r="C490" s="26">
        <v>160.58000000000001</v>
      </c>
      <c r="D490" s="26"/>
      <c r="E490" s="27">
        <f t="shared" si="88"/>
        <v>160.58000000000001</v>
      </c>
      <c r="F490" s="24">
        <v>169.25</v>
      </c>
      <c r="G490" s="24">
        <v>0</v>
      </c>
      <c r="H490" s="39">
        <f t="shared" si="86"/>
        <v>169.25</v>
      </c>
      <c r="I490" s="44">
        <v>186.1</v>
      </c>
      <c r="J490" s="44"/>
      <c r="K490" s="45">
        <f t="shared" si="87"/>
        <v>186.1</v>
      </c>
    </row>
    <row r="491" spans="1:11" ht="18.75">
      <c r="A491" s="49">
        <v>19</v>
      </c>
      <c r="B491" s="21" t="s">
        <v>622</v>
      </c>
      <c r="C491" s="26">
        <v>1783.01</v>
      </c>
      <c r="D491" s="26">
        <v>2675.01</v>
      </c>
      <c r="E491" s="27">
        <f t="shared" si="88"/>
        <v>4458.0200000000004</v>
      </c>
      <c r="F491" s="24">
        <v>1116.78</v>
      </c>
      <c r="G491" s="24">
        <v>514.24</v>
      </c>
      <c r="H491" s="39">
        <f t="shared" si="86"/>
        <v>1631.02</v>
      </c>
      <c r="I491" s="44">
        <v>2186.4899999999998</v>
      </c>
      <c r="J491" s="44">
        <v>2353.7199999999998</v>
      </c>
      <c r="K491" s="45">
        <f t="shared" si="87"/>
        <v>4540.2099999999991</v>
      </c>
    </row>
    <row r="492" spans="1:11" s="1" customFormat="1" ht="18.75">
      <c r="B492" s="19" t="s">
        <v>58</v>
      </c>
      <c r="C492" s="27">
        <f>SUM(C473:C491)</f>
        <v>32039.499999999996</v>
      </c>
      <c r="D492" s="27">
        <f>SUM(D473:D491)</f>
        <v>7720.0300000000007</v>
      </c>
      <c r="E492" s="27">
        <v>39759.53</v>
      </c>
      <c r="F492" s="25">
        <f>SUM(F473:F491)</f>
        <v>39242.179999999993</v>
      </c>
      <c r="G492" s="25">
        <f>SUM(G473:G491)</f>
        <v>3381.4400000000005</v>
      </c>
      <c r="H492" s="39">
        <f>SUM(H473:H491)</f>
        <v>42623.619999999988</v>
      </c>
      <c r="I492" s="45">
        <f>SUM(I473:I491)</f>
        <v>41504.689999999988</v>
      </c>
      <c r="J492" s="45">
        <f>SUM(J473:J491)</f>
        <v>5381.07</v>
      </c>
      <c r="K492" s="45">
        <f t="shared" si="87"/>
        <v>46885.759999999987</v>
      </c>
    </row>
    <row r="493" spans="1:11" s="1" customFormat="1" ht="18.75">
      <c r="A493" s="1">
        <v>32</v>
      </c>
      <c r="B493" s="19" t="s">
        <v>623</v>
      </c>
      <c r="C493" s="27"/>
      <c r="D493" s="27"/>
      <c r="E493" s="27"/>
      <c r="F493" s="25"/>
      <c r="G493" s="25"/>
      <c r="H493" s="39"/>
      <c r="I493" s="45"/>
      <c r="J493" s="45"/>
      <c r="K493" s="45"/>
    </row>
    <row r="494" spans="1:11" ht="18.75">
      <c r="A494" s="49">
        <v>1</v>
      </c>
      <c r="B494" s="21" t="s">
        <v>624</v>
      </c>
      <c r="C494" s="26">
        <v>0.01</v>
      </c>
      <c r="D494" s="26">
        <v>284</v>
      </c>
      <c r="E494" s="27">
        <f>SUM(C494:D494)</f>
        <v>284.01</v>
      </c>
      <c r="F494" s="24">
        <v>0.01</v>
      </c>
      <c r="G494" s="24">
        <v>112.5</v>
      </c>
      <c r="H494" s="39">
        <f>SUM(F494:G494)</f>
        <v>112.51</v>
      </c>
      <c r="I494" s="44">
        <v>0.01</v>
      </c>
      <c r="J494" s="44">
        <v>112.5</v>
      </c>
      <c r="K494" s="45">
        <f>SUM(I494:J494)</f>
        <v>112.51</v>
      </c>
    </row>
    <row r="495" spans="1:11" ht="18.75">
      <c r="A495" s="49">
        <v>2</v>
      </c>
      <c r="B495" s="21" t="s">
        <v>625</v>
      </c>
      <c r="C495" s="26">
        <v>267554.28000000003</v>
      </c>
      <c r="D495" s="26"/>
      <c r="E495" s="27">
        <f>SUM(C495:D495)</f>
        <v>267554.28000000003</v>
      </c>
      <c r="F495" s="24">
        <v>0.01</v>
      </c>
      <c r="G495" s="24">
        <v>0</v>
      </c>
      <c r="H495" s="39">
        <f>SUM(F495:G495)</f>
        <v>0.01</v>
      </c>
      <c r="I495" s="44">
        <v>0.01</v>
      </c>
      <c r="J495" s="44"/>
      <c r="K495" s="45">
        <f>SUM(I495:J495)</f>
        <v>0.01</v>
      </c>
    </row>
    <row r="496" spans="1:11" ht="18.75">
      <c r="A496" s="49">
        <v>3</v>
      </c>
      <c r="B496" s="21" t="s">
        <v>626</v>
      </c>
      <c r="C496" s="26">
        <v>18221.29</v>
      </c>
      <c r="D496" s="26"/>
      <c r="E496" s="27">
        <f>SUM(C496:D496)</f>
        <v>18221.29</v>
      </c>
      <c r="F496" s="24">
        <v>377500</v>
      </c>
      <c r="G496" s="24">
        <v>0</v>
      </c>
      <c r="H496" s="39">
        <f>SUM(F496:G496)</f>
        <v>377500</v>
      </c>
      <c r="I496" s="44">
        <v>420500</v>
      </c>
      <c r="J496" s="44"/>
      <c r="K496" s="45">
        <f>SUM(I496:J496)</f>
        <v>420500</v>
      </c>
    </row>
    <row r="497" spans="1:11" ht="18.75">
      <c r="A497" s="49">
        <v>4</v>
      </c>
      <c r="B497" s="21" t="s">
        <v>627</v>
      </c>
      <c r="C497" s="27"/>
      <c r="D497" s="27"/>
      <c r="E497" s="27"/>
      <c r="F497" s="24">
        <v>32100</v>
      </c>
      <c r="G497" s="24">
        <v>0</v>
      </c>
      <c r="H497" s="39">
        <f>SUM(F497:G497)</f>
        <v>32100</v>
      </c>
      <c r="I497" s="44">
        <v>30700</v>
      </c>
      <c r="J497" s="44"/>
      <c r="K497" s="45">
        <f>SUM(I497:J497)</f>
        <v>30700</v>
      </c>
    </row>
    <row r="498" spans="1:11" ht="18.75">
      <c r="A498" s="49">
        <v>5</v>
      </c>
      <c r="B498" s="21" t="s">
        <v>15</v>
      </c>
      <c r="C498" s="27">
        <f t="shared" ref="C498:J498" si="89">SUM(C494:C497)</f>
        <v>285775.58</v>
      </c>
      <c r="D498" s="27">
        <f t="shared" si="89"/>
        <v>284</v>
      </c>
      <c r="E498" s="27">
        <f t="shared" si="89"/>
        <v>286059.58</v>
      </c>
      <c r="F498" s="25">
        <f t="shared" si="89"/>
        <v>409600.02</v>
      </c>
      <c r="G498" s="25">
        <f t="shared" si="89"/>
        <v>112.5</v>
      </c>
      <c r="H498" s="39">
        <f t="shared" si="89"/>
        <v>409712.52</v>
      </c>
      <c r="I498" s="45">
        <f t="shared" si="89"/>
        <v>451200.02</v>
      </c>
      <c r="J498" s="45">
        <f t="shared" si="89"/>
        <v>112.5</v>
      </c>
      <c r="K498" s="45">
        <f>SUM(I498:J498)</f>
        <v>451312.52</v>
      </c>
    </row>
    <row r="499" spans="1:11" ht="18.75">
      <c r="A499" s="49">
        <v>6</v>
      </c>
      <c r="B499" s="21" t="s">
        <v>628</v>
      </c>
      <c r="C499" s="26"/>
      <c r="D499" s="26"/>
      <c r="E499" s="26"/>
      <c r="F499" s="24"/>
      <c r="G499" s="24"/>
      <c r="H499" s="39"/>
      <c r="I499" s="44"/>
      <c r="J499" s="44"/>
      <c r="K499" s="45"/>
    </row>
    <row r="500" spans="1:11" ht="18.75">
      <c r="A500" s="49">
        <v>7</v>
      </c>
      <c r="B500" s="21" t="s">
        <v>629</v>
      </c>
      <c r="C500" s="26">
        <v>267.89</v>
      </c>
      <c r="D500" s="26"/>
      <c r="E500" s="27">
        <f t="shared" ref="E500:E505" si="90">SUM(C500:D500)</f>
        <v>267.89</v>
      </c>
      <c r="F500" s="24">
        <v>249.44</v>
      </c>
      <c r="G500" s="24">
        <v>0</v>
      </c>
      <c r="H500" s="39">
        <f>SUM(F500:G500)</f>
        <v>249.44</v>
      </c>
      <c r="I500" s="44">
        <v>307.54000000000002</v>
      </c>
      <c r="J500" s="44"/>
      <c r="K500" s="45">
        <f t="shared" ref="K500:K505" si="91">SUM(I500:J500)</f>
        <v>307.54000000000002</v>
      </c>
    </row>
    <row r="501" spans="1:11" ht="18.75">
      <c r="A501" s="49">
        <v>8</v>
      </c>
      <c r="B501" s="21" t="s">
        <v>630</v>
      </c>
      <c r="C501" s="26">
        <v>783.75</v>
      </c>
      <c r="D501" s="26"/>
      <c r="E501" s="27">
        <f t="shared" si="90"/>
        <v>783.75</v>
      </c>
      <c r="F501" s="24">
        <v>766.86</v>
      </c>
      <c r="G501" s="24">
        <v>0</v>
      </c>
      <c r="H501" s="39">
        <f>SUM(F501:G501)</f>
        <v>766.86</v>
      </c>
      <c r="I501" s="44">
        <v>856.87</v>
      </c>
      <c r="J501" s="44"/>
      <c r="K501" s="45">
        <f t="shared" si="91"/>
        <v>856.87</v>
      </c>
    </row>
    <row r="502" spans="1:11" ht="18.75">
      <c r="A502" s="49">
        <v>9</v>
      </c>
      <c r="B502" s="21" t="s">
        <v>631</v>
      </c>
      <c r="C502" s="26">
        <v>1038.3499999999999</v>
      </c>
      <c r="D502" s="26"/>
      <c r="E502" s="27">
        <f t="shared" si="90"/>
        <v>1038.3499999999999</v>
      </c>
      <c r="F502" s="24">
        <v>1047.75</v>
      </c>
      <c r="G502" s="24">
        <v>0</v>
      </c>
      <c r="H502" s="39">
        <f>SUM(F502:G502)</f>
        <v>1047.75</v>
      </c>
      <c r="I502" s="44">
        <v>1157.82</v>
      </c>
      <c r="J502" s="44"/>
      <c r="K502" s="45">
        <f t="shared" si="91"/>
        <v>1157.82</v>
      </c>
    </row>
    <row r="503" spans="1:11" ht="18.75">
      <c r="A503" s="49">
        <v>10</v>
      </c>
      <c r="B503" s="21" t="s">
        <v>632</v>
      </c>
      <c r="C503" s="26">
        <v>49.82</v>
      </c>
      <c r="D503" s="26"/>
      <c r="E503" s="27">
        <f t="shared" si="90"/>
        <v>49.82</v>
      </c>
      <c r="F503" s="24">
        <v>5.76</v>
      </c>
      <c r="G503" s="24">
        <v>0</v>
      </c>
      <c r="H503" s="39">
        <f>SUM(F503:G503)</f>
        <v>5.76</v>
      </c>
      <c r="I503" s="44">
        <v>0.02</v>
      </c>
      <c r="J503" s="44"/>
      <c r="K503" s="45">
        <f t="shared" si="91"/>
        <v>0.02</v>
      </c>
    </row>
    <row r="504" spans="1:11" ht="18.75">
      <c r="A504" s="49">
        <v>11</v>
      </c>
      <c r="B504" s="21" t="s">
        <v>633</v>
      </c>
      <c r="C504" s="26">
        <v>44.89</v>
      </c>
      <c r="D504" s="26"/>
      <c r="E504" s="27">
        <f t="shared" si="90"/>
        <v>44.89</v>
      </c>
      <c r="F504" s="24">
        <v>0.06</v>
      </c>
      <c r="G504" s="24">
        <v>0</v>
      </c>
      <c r="H504" s="39">
        <f>SUM(F504:G504)</f>
        <v>0.06</v>
      </c>
      <c r="I504" s="44">
        <v>0.06</v>
      </c>
      <c r="J504" s="44"/>
      <c r="K504" s="45">
        <f t="shared" si="91"/>
        <v>0.06</v>
      </c>
    </row>
    <row r="505" spans="1:11" ht="18.75">
      <c r="B505" s="19" t="s">
        <v>59</v>
      </c>
      <c r="C505" s="27">
        <f>SUM(C500:C504)</f>
        <v>2184.6999999999998</v>
      </c>
      <c r="D505" s="26"/>
      <c r="E505" s="27">
        <f t="shared" si="90"/>
        <v>2184.6999999999998</v>
      </c>
      <c r="F505" s="25">
        <f>SUM(F500:F504)</f>
        <v>2069.8700000000003</v>
      </c>
      <c r="G505" s="25">
        <f>SUM(G500:G504)</f>
        <v>0</v>
      </c>
      <c r="H505" s="39">
        <f>SUM(H500:H504)</f>
        <v>2069.8700000000003</v>
      </c>
      <c r="I505" s="45">
        <f>SUM(I500:I504)</f>
        <v>2322.31</v>
      </c>
      <c r="J505" s="44"/>
      <c r="K505" s="45">
        <f t="shared" si="91"/>
        <v>2322.31</v>
      </c>
    </row>
    <row r="506" spans="1:11" s="123" customFormat="1" ht="18.75">
      <c r="A506" s="119">
        <v>3</v>
      </c>
      <c r="B506" s="120" t="s">
        <v>60</v>
      </c>
      <c r="C506" s="121">
        <f t="shared" ref="C506:H506" si="92">C505+C498+C492+C471+C455+C451+C446+C443+C440+C437+C422+C413+C417+C406+C410+C402+C382+C376+C379+C373+C366+C362+C358+C338+C327+C311+C277+C270+C266+C263+C248+C234</f>
        <v>962549.0900000002</v>
      </c>
      <c r="D506" s="121">
        <f t="shared" si="92"/>
        <v>231974.21</v>
      </c>
      <c r="E506" s="121">
        <f t="shared" si="92"/>
        <v>1194523.3</v>
      </c>
      <c r="F506" s="121">
        <f t="shared" si="92"/>
        <v>1239779.69</v>
      </c>
      <c r="G506" s="121">
        <f t="shared" si="92"/>
        <v>242969.01</v>
      </c>
      <c r="H506" s="122">
        <f t="shared" si="92"/>
        <v>1482748.7</v>
      </c>
      <c r="I506" s="122">
        <f>I505+I498+I492+I471+I455+I451+I446+I443+I440+I437+I422+I413+I417+I406+I410+I402+I382+I376+I379+I373+I366+I362+I358+I338+I327+I311+I277+I270+I266+I263+I248+I234+I273</f>
        <v>1420027.2600000005</v>
      </c>
      <c r="J506" s="122">
        <f>J505+J498+J492+J471+J455+J451+J446+J443+J440+J437+J422+J413+J417+J406+J410+J402+J382+J376+J379+J373+J366+J362+J358+J338+J327+J311+J277+J270+J266+J263+J248+J234+J273</f>
        <v>441234.77000000014</v>
      </c>
      <c r="K506" s="122">
        <f>K505+K498+K492+K471+K455+K451+K446+K443+K440+K437+K422+K413+K417+K406+K410+K402+K382+K376+K379+K373+K366+K362+K358+K338+K327+K311+K277+K270+K266+K263+K248+K234+K273</f>
        <v>1861262.0300000003</v>
      </c>
    </row>
    <row r="507" spans="1:11" s="113" customFormat="1" ht="12" customHeight="1">
      <c r="B507" s="114"/>
      <c r="C507" s="115"/>
      <c r="D507" s="115"/>
      <c r="E507" s="115"/>
      <c r="F507" s="115"/>
      <c r="G507" s="115"/>
      <c r="H507" s="116"/>
      <c r="I507" s="117"/>
      <c r="J507" s="117"/>
      <c r="K507" s="118"/>
    </row>
    <row r="508" spans="1:11" s="124" customFormat="1" ht="42.75" customHeight="1">
      <c r="A508" s="124">
        <v>4</v>
      </c>
      <c r="B508" s="125" t="s">
        <v>634</v>
      </c>
      <c r="C508" s="126"/>
      <c r="D508" s="126"/>
      <c r="E508" s="126"/>
      <c r="F508" s="127"/>
      <c r="G508" s="127"/>
      <c r="H508" s="128"/>
      <c r="I508" s="129"/>
      <c r="J508" s="129"/>
      <c r="K508" s="129"/>
    </row>
    <row r="509" spans="1:11" s="1" customFormat="1" ht="18.75">
      <c r="A509" s="1">
        <v>1</v>
      </c>
      <c r="B509" s="19" t="s">
        <v>635</v>
      </c>
      <c r="C509" s="27"/>
      <c r="D509" s="27"/>
      <c r="E509" s="27"/>
      <c r="F509" s="25"/>
      <c r="G509" s="25"/>
      <c r="H509" s="39"/>
      <c r="I509" s="45"/>
      <c r="J509" s="45"/>
      <c r="K509" s="45"/>
    </row>
    <row r="510" spans="1:11" ht="18.75">
      <c r="A510" s="49">
        <v>1</v>
      </c>
      <c r="B510" s="21" t="s">
        <v>636</v>
      </c>
      <c r="C510" s="26">
        <v>0.03</v>
      </c>
      <c r="D510" s="26"/>
      <c r="E510" s="27">
        <f>SUM(C510:D510)</f>
        <v>0.03</v>
      </c>
      <c r="F510" s="24">
        <v>0.01</v>
      </c>
      <c r="G510" s="24">
        <v>0</v>
      </c>
      <c r="H510" s="39">
        <f>SUM(F510:G510)</f>
        <v>0.01</v>
      </c>
      <c r="I510" s="44">
        <v>0.01</v>
      </c>
      <c r="J510" s="44"/>
      <c r="K510" s="45">
        <f>SUM(I510:J510)</f>
        <v>0.01</v>
      </c>
    </row>
    <row r="511" spans="1:11" ht="18.75">
      <c r="A511" s="49">
        <v>2</v>
      </c>
      <c r="B511" s="21" t="s">
        <v>1539</v>
      </c>
      <c r="C511" s="26"/>
      <c r="D511" s="26"/>
      <c r="E511" s="27"/>
      <c r="F511" s="24"/>
      <c r="G511" s="24"/>
      <c r="H511" s="39"/>
      <c r="I511" s="44">
        <v>0.01</v>
      </c>
      <c r="J511" s="44"/>
      <c r="K511" s="45">
        <f>SUM(I511:J511)</f>
        <v>0.01</v>
      </c>
    </row>
    <row r="512" spans="1:11" ht="18.75">
      <c r="B512" s="19" t="s">
        <v>61</v>
      </c>
      <c r="C512" s="27">
        <f>SUM(C510)</f>
        <v>0.03</v>
      </c>
      <c r="D512" s="26"/>
      <c r="E512" s="27">
        <f>SUM(C512:D512)</f>
        <v>0.03</v>
      </c>
      <c r="F512" s="25">
        <f>SUM(F510)</f>
        <v>0.01</v>
      </c>
      <c r="G512" s="25">
        <f>SUM(G510)</f>
        <v>0</v>
      </c>
      <c r="H512" s="39">
        <f>SUM(H510)</f>
        <v>0.01</v>
      </c>
      <c r="I512" s="45">
        <f>SUM(I510:I511)</f>
        <v>0.02</v>
      </c>
      <c r="J512" s="44"/>
      <c r="K512" s="45">
        <f>SUM(I512:J512)</f>
        <v>0.02</v>
      </c>
    </row>
    <row r="513" spans="1:11" s="1" customFormat="1" ht="18.75">
      <c r="A513" s="1">
        <v>2</v>
      </c>
      <c r="B513" s="19" t="s">
        <v>637</v>
      </c>
      <c r="C513" s="27"/>
      <c r="D513" s="27"/>
      <c r="E513" s="27"/>
      <c r="F513" s="25"/>
      <c r="G513" s="25"/>
      <c r="H513" s="39"/>
      <c r="I513" s="45"/>
      <c r="J513" s="45"/>
      <c r="K513" s="45"/>
    </row>
    <row r="514" spans="1:11" s="1" customFormat="1" ht="18.75">
      <c r="A514" s="1">
        <v>1</v>
      </c>
      <c r="B514" s="21" t="s">
        <v>638</v>
      </c>
      <c r="C514" s="26">
        <v>0.03</v>
      </c>
      <c r="D514" s="26"/>
      <c r="E514" s="27">
        <f>SUM(C514:D514)</f>
        <v>0.03</v>
      </c>
      <c r="F514" s="24">
        <v>0.01</v>
      </c>
      <c r="G514" s="24">
        <v>0</v>
      </c>
      <c r="H514" s="39">
        <f>SUM(F514:G514)</f>
        <v>0.01</v>
      </c>
      <c r="I514" s="48">
        <v>0.01</v>
      </c>
      <c r="J514" s="45"/>
      <c r="K514" s="45">
        <f>SUM(I514:J514)</f>
        <v>0.01</v>
      </c>
    </row>
    <row r="515" spans="1:11" s="1" customFormat="1" ht="18.75">
      <c r="A515" s="49">
        <v>2</v>
      </c>
      <c r="B515" s="21" t="s">
        <v>1539</v>
      </c>
      <c r="C515" s="26"/>
      <c r="D515" s="26"/>
      <c r="E515" s="27"/>
      <c r="F515" s="24"/>
      <c r="G515" s="24"/>
      <c r="H515" s="39"/>
      <c r="I515" s="48">
        <v>0.01</v>
      </c>
      <c r="J515" s="45"/>
      <c r="K515" s="45">
        <f>SUM(I515:J515)</f>
        <v>0.01</v>
      </c>
    </row>
    <row r="516" spans="1:11" ht="18.75">
      <c r="B516" s="19" t="s">
        <v>62</v>
      </c>
      <c r="C516" s="27">
        <f>SUM(C514)</f>
        <v>0.03</v>
      </c>
      <c r="D516" s="26"/>
      <c r="E516" s="27">
        <f>SUM(C516:D516)</f>
        <v>0.03</v>
      </c>
      <c r="F516" s="25">
        <f>SUM(F514)</f>
        <v>0.01</v>
      </c>
      <c r="G516" s="25">
        <f>SUM(G514)</f>
        <v>0</v>
      </c>
      <c r="H516" s="39">
        <f>SUM(H514)</f>
        <v>0.01</v>
      </c>
      <c r="I516" s="45">
        <f>SUM(I514:I515)</f>
        <v>0.02</v>
      </c>
      <c r="J516" s="44"/>
      <c r="K516" s="45">
        <f>SUM(I516:J516)</f>
        <v>0.02</v>
      </c>
    </row>
    <row r="517" spans="1:11" s="1" customFormat="1" ht="18.75">
      <c r="A517" s="1">
        <v>3</v>
      </c>
      <c r="B517" s="19" t="s">
        <v>639</v>
      </c>
      <c r="C517" s="27"/>
      <c r="D517" s="27"/>
      <c r="E517" s="27"/>
      <c r="F517" s="25"/>
      <c r="G517" s="25"/>
      <c r="H517" s="39"/>
      <c r="I517" s="45"/>
      <c r="J517" s="45"/>
      <c r="K517" s="45"/>
    </row>
    <row r="518" spans="1:11" ht="18.75">
      <c r="B518" s="21" t="s">
        <v>63</v>
      </c>
      <c r="C518" s="26">
        <v>75</v>
      </c>
      <c r="D518" s="26"/>
      <c r="E518" s="27">
        <f>SUM(C518:D518)</f>
        <v>75</v>
      </c>
      <c r="F518" s="24">
        <v>0.01</v>
      </c>
      <c r="G518" s="24">
        <v>0</v>
      </c>
      <c r="H518" s="39">
        <f>SUM(F518:G518)</f>
        <v>0.01</v>
      </c>
      <c r="I518" s="44">
        <v>61.2</v>
      </c>
      <c r="J518" s="44"/>
      <c r="K518" s="45">
        <f>SUM(I518:J518)</f>
        <v>61.2</v>
      </c>
    </row>
    <row r="519" spans="1:11" ht="18.75">
      <c r="A519" s="49">
        <v>2</v>
      </c>
      <c r="B519" s="21" t="s">
        <v>1539</v>
      </c>
      <c r="C519" s="26"/>
      <c r="D519" s="26"/>
      <c r="E519" s="27"/>
      <c r="F519" s="24"/>
      <c r="G519" s="24"/>
      <c r="H519" s="39"/>
      <c r="I519" s="44">
        <v>0.01</v>
      </c>
      <c r="J519" s="44"/>
      <c r="K519" s="45">
        <f>SUM(I519:J519)</f>
        <v>0.01</v>
      </c>
    </row>
    <row r="520" spans="1:11" ht="18.75">
      <c r="B520" s="19" t="s">
        <v>64</v>
      </c>
      <c r="C520" s="27">
        <f>SUM(C518)</f>
        <v>75</v>
      </c>
      <c r="D520" s="26"/>
      <c r="E520" s="27">
        <f>SUM(C520:D520)</f>
        <v>75</v>
      </c>
      <c r="F520" s="25">
        <f>SUM(F518)</f>
        <v>0.01</v>
      </c>
      <c r="G520" s="25">
        <f>SUM(G518)</f>
        <v>0</v>
      </c>
      <c r="H520" s="39">
        <f>SUM(H518)</f>
        <v>0.01</v>
      </c>
      <c r="I520" s="45">
        <f>SUM(I518:I519)</f>
        <v>61.21</v>
      </c>
      <c r="J520" s="44"/>
      <c r="K520" s="45">
        <f>SUM(I520:J520)</f>
        <v>61.21</v>
      </c>
    </row>
    <row r="521" spans="1:11" s="1" customFormat="1" ht="18.75">
      <c r="A521" s="1">
        <v>4</v>
      </c>
      <c r="B521" s="19" t="s">
        <v>640</v>
      </c>
      <c r="C521" s="27"/>
      <c r="D521" s="27"/>
      <c r="E521" s="27"/>
      <c r="F521" s="25"/>
      <c r="G521" s="25"/>
      <c r="H521" s="39"/>
      <c r="I521" s="45"/>
      <c r="J521" s="45"/>
      <c r="K521" s="45"/>
    </row>
    <row r="522" spans="1:11" ht="18.75">
      <c r="A522" s="49">
        <v>1</v>
      </c>
      <c r="B522" s="21" t="s">
        <v>641</v>
      </c>
      <c r="C522" s="26">
        <v>100</v>
      </c>
      <c r="D522" s="26"/>
      <c r="E522" s="27">
        <f>SUM(C522:D522)</f>
        <v>100</v>
      </c>
      <c r="F522" s="24">
        <v>650</v>
      </c>
      <c r="G522" s="24">
        <v>0</v>
      </c>
      <c r="H522" s="39">
        <f>SUM(F522:G522)</f>
        <v>650</v>
      </c>
      <c r="I522" s="44">
        <v>1000</v>
      </c>
      <c r="J522" s="44"/>
      <c r="K522" s="45">
        <f>SUM(I522:J522)</f>
        <v>1000</v>
      </c>
    </row>
    <row r="523" spans="1:11" ht="18.75">
      <c r="A523" s="49">
        <v>2</v>
      </c>
      <c r="B523" s="21" t="s">
        <v>1539</v>
      </c>
      <c r="C523" s="26"/>
      <c r="D523" s="26"/>
      <c r="E523" s="27"/>
      <c r="F523" s="24"/>
      <c r="G523" s="24"/>
      <c r="H523" s="39"/>
      <c r="I523" s="44">
        <v>16</v>
      </c>
      <c r="J523" s="44"/>
      <c r="K523" s="45">
        <f>SUM(I523:J523)</f>
        <v>16</v>
      </c>
    </row>
    <row r="524" spans="1:11" ht="18.75">
      <c r="B524" s="19" t="s">
        <v>65</v>
      </c>
      <c r="C524" s="27">
        <f>SUM(C522)</f>
        <v>100</v>
      </c>
      <c r="D524" s="26"/>
      <c r="E524" s="27">
        <f>SUM(C524:D524)</f>
        <v>100</v>
      </c>
      <c r="F524" s="25">
        <f>SUM(F522)</f>
        <v>650</v>
      </c>
      <c r="G524" s="25">
        <f>SUM(G522)</f>
        <v>0</v>
      </c>
      <c r="H524" s="39">
        <f>SUM(H522)</f>
        <v>650</v>
      </c>
      <c r="I524" s="45">
        <f>SUM(I522:I523)</f>
        <v>1016</v>
      </c>
      <c r="J524" s="44"/>
      <c r="K524" s="45">
        <f>SUM(I524:J524)</f>
        <v>1016</v>
      </c>
    </row>
    <row r="525" spans="1:11" s="1" customFormat="1" ht="18.75">
      <c r="A525" s="1">
        <v>5</v>
      </c>
      <c r="B525" s="19" t="s">
        <v>642</v>
      </c>
      <c r="C525" s="27"/>
      <c r="D525" s="27"/>
      <c r="E525" s="27"/>
      <c r="F525" s="25"/>
      <c r="G525" s="25"/>
      <c r="H525" s="39"/>
      <c r="I525" s="45"/>
      <c r="J525" s="45"/>
      <c r="K525" s="45"/>
    </row>
    <row r="526" spans="1:11" ht="18.75">
      <c r="A526" s="49">
        <v>1</v>
      </c>
      <c r="B526" s="21" t="s">
        <v>643</v>
      </c>
      <c r="C526" s="26">
        <v>200</v>
      </c>
      <c r="D526" s="26"/>
      <c r="E526" s="27">
        <f>SUM(C526:D526)</f>
        <v>200</v>
      </c>
      <c r="F526" s="24">
        <v>108</v>
      </c>
      <c r="G526" s="24">
        <v>0</v>
      </c>
      <c r="H526" s="39">
        <f>SUM(F526:G526)</f>
        <v>108</v>
      </c>
      <c r="I526" s="44">
        <v>450</v>
      </c>
      <c r="J526" s="44"/>
      <c r="K526" s="45">
        <f>SUM(I526:J526)</f>
        <v>450</v>
      </c>
    </row>
    <row r="527" spans="1:11" ht="18.75">
      <c r="A527" s="49">
        <v>2</v>
      </c>
      <c r="B527" s="21" t="s">
        <v>1539</v>
      </c>
      <c r="C527" s="26"/>
      <c r="D527" s="26"/>
      <c r="E527" s="27"/>
      <c r="F527" s="24"/>
      <c r="G527" s="24"/>
      <c r="H527" s="39"/>
      <c r="I527" s="44">
        <v>75</v>
      </c>
      <c r="J527" s="44"/>
      <c r="K527" s="45">
        <f>SUM(I527:J527)</f>
        <v>75</v>
      </c>
    </row>
    <row r="528" spans="1:11" ht="18.75">
      <c r="B528" s="19" t="s">
        <v>66</v>
      </c>
      <c r="C528" s="27">
        <f>SUM(C526)</f>
        <v>200</v>
      </c>
      <c r="D528" s="26"/>
      <c r="E528" s="27">
        <f>SUM(C528:D528)</f>
        <v>200</v>
      </c>
      <c r="F528" s="25">
        <f>SUM(F526)</f>
        <v>108</v>
      </c>
      <c r="G528" s="25">
        <f>SUM(G526)</f>
        <v>0</v>
      </c>
      <c r="H528" s="39">
        <f>SUM(H526)</f>
        <v>108</v>
      </c>
      <c r="I528" s="45">
        <f>SUM(I526:I527)</f>
        <v>525</v>
      </c>
      <c r="J528" s="44"/>
      <c r="K528" s="45">
        <f>SUM(I528:J528)</f>
        <v>525</v>
      </c>
    </row>
    <row r="529" spans="1:11" ht="18.75">
      <c r="A529" s="1">
        <v>6</v>
      </c>
      <c r="B529" s="19" t="s">
        <v>1537</v>
      </c>
      <c r="C529" s="27"/>
      <c r="D529" s="26"/>
      <c r="E529" s="27"/>
      <c r="F529" s="25"/>
      <c r="G529" s="25"/>
      <c r="H529" s="39"/>
      <c r="I529" s="44"/>
      <c r="J529" s="44"/>
      <c r="K529" s="45"/>
    </row>
    <row r="530" spans="1:11" ht="18.75">
      <c r="A530" s="49">
        <v>1</v>
      </c>
      <c r="B530" s="21" t="s">
        <v>1538</v>
      </c>
      <c r="C530" s="27"/>
      <c r="D530" s="26"/>
      <c r="E530" s="27"/>
      <c r="F530" s="25"/>
      <c r="G530" s="25"/>
      <c r="H530" s="39"/>
      <c r="I530" s="44">
        <v>1900</v>
      </c>
      <c r="J530" s="44"/>
      <c r="K530" s="45">
        <f>SUM(I530:J530)</f>
        <v>1900</v>
      </c>
    </row>
    <row r="531" spans="1:11" ht="18.75">
      <c r="A531" s="49">
        <v>2</v>
      </c>
      <c r="B531" s="21" t="s">
        <v>1539</v>
      </c>
      <c r="C531" s="27"/>
      <c r="D531" s="26"/>
      <c r="E531" s="27"/>
      <c r="F531" s="25"/>
      <c r="G531" s="25"/>
      <c r="H531" s="39"/>
      <c r="I531" s="44">
        <v>0.01</v>
      </c>
      <c r="J531" s="44"/>
      <c r="K531" s="45">
        <f>SUM(I531:J531)</f>
        <v>0.01</v>
      </c>
    </row>
    <row r="532" spans="1:11" ht="18.75">
      <c r="A532" s="1"/>
      <c r="B532" s="19" t="s">
        <v>67</v>
      </c>
      <c r="C532" s="27"/>
      <c r="D532" s="26"/>
      <c r="E532" s="27"/>
      <c r="F532" s="25"/>
      <c r="G532" s="25"/>
      <c r="H532" s="39"/>
      <c r="I532" s="45">
        <f>SUM(I530:I531)</f>
        <v>1900.01</v>
      </c>
      <c r="J532" s="44"/>
      <c r="K532" s="45">
        <f>SUM(I532:J532)</f>
        <v>1900.01</v>
      </c>
    </row>
    <row r="533" spans="1:11" s="1" customFormat="1" ht="18.75">
      <c r="A533" s="1">
        <v>7</v>
      </c>
      <c r="B533" s="19" t="s">
        <v>644</v>
      </c>
      <c r="C533" s="27"/>
      <c r="D533" s="27"/>
      <c r="E533" s="27"/>
      <c r="F533" s="25"/>
      <c r="G533" s="25"/>
      <c r="H533" s="39"/>
      <c r="I533" s="45"/>
      <c r="J533" s="45"/>
      <c r="K533" s="45"/>
    </row>
    <row r="534" spans="1:11" ht="18.75">
      <c r="A534" s="49">
        <v>1</v>
      </c>
      <c r="B534" s="21" t="s">
        <v>645</v>
      </c>
      <c r="C534" s="26">
        <v>100</v>
      </c>
      <c r="D534" s="26"/>
      <c r="E534" s="27">
        <f>SUM(C534:D534)</f>
        <v>100</v>
      </c>
      <c r="F534" s="24">
        <v>410</v>
      </c>
      <c r="G534" s="24">
        <v>0</v>
      </c>
      <c r="H534" s="39">
        <f>SUM(F534:G534)</f>
        <v>410</v>
      </c>
      <c r="I534" s="44">
        <v>350</v>
      </c>
      <c r="J534" s="44"/>
      <c r="K534" s="45">
        <f>SUM(I534:J534)</f>
        <v>350</v>
      </c>
    </row>
    <row r="535" spans="1:11" ht="18.75">
      <c r="A535" s="49">
        <v>2</v>
      </c>
      <c r="B535" s="21" t="s">
        <v>1539</v>
      </c>
      <c r="C535" s="26"/>
      <c r="D535" s="26"/>
      <c r="E535" s="27"/>
      <c r="F535" s="24"/>
      <c r="G535" s="24"/>
      <c r="H535" s="39"/>
      <c r="I535" s="44">
        <v>61.39</v>
      </c>
      <c r="J535" s="44"/>
      <c r="K535" s="45">
        <f>SUM(I535:J535)</f>
        <v>61.39</v>
      </c>
    </row>
    <row r="536" spans="1:11" s="1" customFormat="1" ht="18.75">
      <c r="B536" s="19" t="s">
        <v>67</v>
      </c>
      <c r="C536" s="27">
        <f>SUM(C534)</f>
        <v>100</v>
      </c>
      <c r="D536" s="26"/>
      <c r="E536" s="27">
        <f>SUM(C536:D536)</f>
        <v>100</v>
      </c>
      <c r="F536" s="25">
        <f>SUM(F534)</f>
        <v>410</v>
      </c>
      <c r="G536" s="25">
        <f>SUM(G534)</f>
        <v>0</v>
      </c>
      <c r="H536" s="39">
        <f>SUM(H534)</f>
        <v>410</v>
      </c>
      <c r="I536" s="45">
        <f>SUM(I534:I535)</f>
        <v>411.39</v>
      </c>
      <c r="J536" s="45"/>
      <c r="K536" s="45">
        <f>SUM(I536:J536)</f>
        <v>411.39</v>
      </c>
    </row>
    <row r="537" spans="1:11" s="1" customFormat="1" ht="18.75">
      <c r="A537" s="1">
        <v>8</v>
      </c>
      <c r="B537" s="19" t="s">
        <v>646</v>
      </c>
      <c r="C537" s="27"/>
      <c r="D537" s="27"/>
      <c r="E537" s="27"/>
      <c r="F537" s="25"/>
      <c r="G537" s="25"/>
      <c r="H537" s="39"/>
      <c r="I537" s="45"/>
      <c r="J537" s="45"/>
      <c r="K537" s="45"/>
    </row>
    <row r="538" spans="1:11" ht="18.75">
      <c r="A538" s="49">
        <v>1</v>
      </c>
      <c r="B538" s="21" t="s">
        <v>647</v>
      </c>
      <c r="C538" s="26">
        <v>100</v>
      </c>
      <c r="D538" s="26"/>
      <c r="E538" s="27">
        <f>SUM(C538:D538)</f>
        <v>100</v>
      </c>
      <c r="F538" s="24">
        <v>100</v>
      </c>
      <c r="G538" s="24">
        <v>0</v>
      </c>
      <c r="H538" s="39">
        <f>SUM(F538:G538)</f>
        <v>100</v>
      </c>
      <c r="I538" s="44">
        <v>35</v>
      </c>
      <c r="J538" s="44"/>
      <c r="K538" s="45">
        <f>SUM(I538:J538)</f>
        <v>35</v>
      </c>
    </row>
    <row r="539" spans="1:11" ht="18.75">
      <c r="A539" s="49">
        <v>2</v>
      </c>
      <c r="B539" s="21" t="s">
        <v>1539</v>
      </c>
      <c r="C539" s="26"/>
      <c r="D539" s="26"/>
      <c r="E539" s="27"/>
      <c r="F539" s="24"/>
      <c r="G539" s="24"/>
      <c r="H539" s="39"/>
      <c r="I539" s="44">
        <v>0.01</v>
      </c>
      <c r="J539" s="44"/>
      <c r="K539" s="45">
        <f>SUM(I539:J539)</f>
        <v>0.01</v>
      </c>
    </row>
    <row r="540" spans="1:11" ht="18.75">
      <c r="B540" s="19" t="s">
        <v>68</v>
      </c>
      <c r="C540" s="27">
        <f>SUM(C538)</f>
        <v>100</v>
      </c>
      <c r="D540" s="26"/>
      <c r="E540" s="27">
        <f>SUM(C540:D540)</f>
        <v>100</v>
      </c>
      <c r="F540" s="25">
        <f>SUM(F538)</f>
        <v>100</v>
      </c>
      <c r="G540" s="25">
        <f>SUM(G538)</f>
        <v>0</v>
      </c>
      <c r="H540" s="39">
        <f>SUM(H538)</f>
        <v>100</v>
      </c>
      <c r="I540" s="45">
        <f>SUM(I538:I539)</f>
        <v>35.01</v>
      </c>
      <c r="J540" s="44"/>
      <c r="K540" s="45">
        <f>SUM(I540:J540)</f>
        <v>35.01</v>
      </c>
    </row>
    <row r="541" spans="1:11" s="1" customFormat="1" ht="18.75">
      <c r="A541" s="1">
        <v>9</v>
      </c>
      <c r="B541" s="19" t="s">
        <v>648</v>
      </c>
      <c r="C541" s="27"/>
      <c r="D541" s="27"/>
      <c r="E541" s="27"/>
      <c r="F541" s="25"/>
      <c r="G541" s="25"/>
      <c r="H541" s="39"/>
      <c r="I541" s="45"/>
      <c r="J541" s="45"/>
      <c r="K541" s="45"/>
    </row>
    <row r="542" spans="1:11" ht="18.75">
      <c r="A542" s="49">
        <v>1</v>
      </c>
      <c r="B542" s="21" t="s">
        <v>649</v>
      </c>
      <c r="C542" s="26">
        <v>75</v>
      </c>
      <c r="D542" s="26"/>
      <c r="E542" s="27">
        <f>SUM(C542:D542)</f>
        <v>75</v>
      </c>
      <c r="F542" s="24">
        <v>75.010000000000005</v>
      </c>
      <c r="G542" s="24">
        <v>0</v>
      </c>
      <c r="H542" s="39">
        <f>SUM(F542:G542)</f>
        <v>75.010000000000005</v>
      </c>
      <c r="I542" s="44">
        <v>150</v>
      </c>
      <c r="J542" s="44"/>
      <c r="K542" s="45">
        <f>SUM(I542:J542)</f>
        <v>150</v>
      </c>
    </row>
    <row r="543" spans="1:11" ht="18.75">
      <c r="A543" s="49">
        <v>2</v>
      </c>
      <c r="B543" s="21" t="s">
        <v>1539</v>
      </c>
      <c r="C543" s="26"/>
      <c r="D543" s="26"/>
      <c r="E543" s="27"/>
      <c r="F543" s="24"/>
      <c r="G543" s="24"/>
      <c r="H543" s="39"/>
      <c r="I543" s="44">
        <v>68</v>
      </c>
      <c r="J543" s="44"/>
      <c r="K543" s="45">
        <f>SUM(I543:J543)</f>
        <v>68</v>
      </c>
    </row>
    <row r="544" spans="1:11" s="1" customFormat="1" ht="18.75">
      <c r="B544" s="19" t="s">
        <v>69</v>
      </c>
      <c r="C544" s="27">
        <f>SUM(C542)</f>
        <v>75</v>
      </c>
      <c r="D544" s="26"/>
      <c r="E544" s="27">
        <f>SUM(C544:D544)</f>
        <v>75</v>
      </c>
      <c r="F544" s="25">
        <f>SUM(F542)</f>
        <v>75.010000000000005</v>
      </c>
      <c r="G544" s="25">
        <f>SUM(G542)</f>
        <v>0</v>
      </c>
      <c r="H544" s="39">
        <f>SUM(H542)</f>
        <v>75.010000000000005</v>
      </c>
      <c r="I544" s="45">
        <f>SUM(I542:I543)</f>
        <v>218</v>
      </c>
      <c r="J544" s="45"/>
      <c r="K544" s="45">
        <f>SUM(I544:J544)</f>
        <v>218</v>
      </c>
    </row>
    <row r="545" spans="1:11" s="1" customFormat="1" ht="18.75">
      <c r="A545" s="1">
        <v>10</v>
      </c>
      <c r="B545" s="19" t="s">
        <v>256</v>
      </c>
      <c r="C545" s="27"/>
      <c r="D545" s="27"/>
      <c r="E545" s="27"/>
      <c r="F545" s="25"/>
      <c r="G545" s="25"/>
      <c r="H545" s="39"/>
      <c r="I545" s="45"/>
      <c r="J545" s="45"/>
      <c r="K545" s="45"/>
    </row>
    <row r="546" spans="1:11" ht="18.75">
      <c r="A546" s="49">
        <v>1</v>
      </c>
      <c r="B546" s="21" t="s">
        <v>650</v>
      </c>
      <c r="C546" s="26">
        <v>276.27</v>
      </c>
      <c r="D546" s="26"/>
      <c r="E546" s="27">
        <f t="shared" ref="E546:E552" si="93">SUM(C546:D546)</f>
        <v>276.27</v>
      </c>
      <c r="F546" s="24">
        <v>301.17</v>
      </c>
      <c r="G546" s="24">
        <v>0</v>
      </c>
      <c r="H546" s="39">
        <f>SUM(F546:G546)</f>
        <v>301.17</v>
      </c>
      <c r="I546" s="44">
        <v>767.11</v>
      </c>
      <c r="J546" s="44"/>
      <c r="K546" s="45">
        <f t="shared" ref="K546:K557" si="94">SUM(I546:J546)</f>
        <v>767.11</v>
      </c>
    </row>
    <row r="547" spans="1:11" s="1" customFormat="1" ht="18.75">
      <c r="A547" s="49">
        <v>2</v>
      </c>
      <c r="B547" s="21" t="s">
        <v>651</v>
      </c>
      <c r="C547" s="26"/>
      <c r="D547" s="26">
        <v>9.16</v>
      </c>
      <c r="E547" s="27">
        <f t="shared" si="93"/>
        <v>9.16</v>
      </c>
      <c r="F547" s="24">
        <v>0.01</v>
      </c>
      <c r="G547" s="24">
        <f>SUM(G546)</f>
        <v>0</v>
      </c>
      <c r="H547" s="39">
        <f>SUM(H546)</f>
        <v>301.17</v>
      </c>
      <c r="I547" s="48">
        <v>775</v>
      </c>
      <c r="J547" s="45"/>
      <c r="K547" s="45">
        <f t="shared" si="94"/>
        <v>775</v>
      </c>
    </row>
    <row r="548" spans="1:11" ht="18.75">
      <c r="A548" s="49">
        <v>3</v>
      </c>
      <c r="B548" s="21" t="s">
        <v>652</v>
      </c>
      <c r="C548" s="26">
        <v>224.26</v>
      </c>
      <c r="D548" s="26"/>
      <c r="E548" s="27">
        <f t="shared" si="93"/>
        <v>224.26</v>
      </c>
      <c r="F548" s="24">
        <v>0</v>
      </c>
      <c r="G548" s="24">
        <v>30.5</v>
      </c>
      <c r="H548" s="39">
        <f>SUM(F548:G548)</f>
        <v>30.5</v>
      </c>
      <c r="I548" s="48"/>
      <c r="J548" s="44">
        <v>19.39</v>
      </c>
      <c r="K548" s="45">
        <f t="shared" si="94"/>
        <v>19.39</v>
      </c>
    </row>
    <row r="549" spans="1:11" ht="18.75">
      <c r="A549" s="49">
        <v>4</v>
      </c>
      <c r="B549" s="21" t="s">
        <v>653</v>
      </c>
      <c r="C549" s="26">
        <v>400</v>
      </c>
      <c r="D549" s="26"/>
      <c r="E549" s="27">
        <f t="shared" si="93"/>
        <v>400</v>
      </c>
      <c r="F549" s="24">
        <v>336.21</v>
      </c>
      <c r="G549" s="24">
        <v>0</v>
      </c>
      <c r="H549" s="39">
        <f t="shared" ref="H549:H557" si="95">SUM(F549:G549)</f>
        <v>336.21</v>
      </c>
      <c r="I549" s="48">
        <v>443.31</v>
      </c>
      <c r="J549" s="44"/>
      <c r="K549" s="45">
        <f t="shared" si="94"/>
        <v>443.31</v>
      </c>
    </row>
    <row r="550" spans="1:11" s="1" customFormat="1" ht="40.5" customHeight="1">
      <c r="A550" s="49">
        <v>5</v>
      </c>
      <c r="B550" s="29" t="s">
        <v>654</v>
      </c>
      <c r="C550" s="26">
        <v>25</v>
      </c>
      <c r="D550" s="26"/>
      <c r="E550" s="27">
        <f t="shared" si="93"/>
        <v>25</v>
      </c>
      <c r="F550" s="24">
        <v>0.08</v>
      </c>
      <c r="G550" s="24">
        <v>0</v>
      </c>
      <c r="H550" s="39">
        <f t="shared" si="95"/>
        <v>0.08</v>
      </c>
      <c r="I550" s="48">
        <v>2032.26</v>
      </c>
      <c r="J550" s="45"/>
      <c r="K550" s="45">
        <f t="shared" si="94"/>
        <v>2032.26</v>
      </c>
    </row>
    <row r="551" spans="1:11" ht="18.75">
      <c r="A551" s="49">
        <v>6</v>
      </c>
      <c r="B551" s="21" t="s">
        <v>655</v>
      </c>
      <c r="C551" s="26">
        <v>2559.52</v>
      </c>
      <c r="D551" s="26">
        <v>3843</v>
      </c>
      <c r="E551" s="27">
        <f t="shared" si="93"/>
        <v>6402.52</v>
      </c>
      <c r="F551" s="24">
        <v>200</v>
      </c>
      <c r="G551" s="24">
        <v>0</v>
      </c>
      <c r="H551" s="39">
        <f t="shared" si="95"/>
        <v>200</v>
      </c>
      <c r="I551" s="48">
        <v>500</v>
      </c>
      <c r="J551" s="44"/>
      <c r="K551" s="45">
        <f t="shared" si="94"/>
        <v>500</v>
      </c>
    </row>
    <row r="552" spans="1:11" ht="18.75">
      <c r="A552" s="49">
        <v>7</v>
      </c>
      <c r="B552" s="21" t="s">
        <v>656</v>
      </c>
      <c r="C552" s="26">
        <v>50</v>
      </c>
      <c r="D552" s="26"/>
      <c r="E552" s="27">
        <f t="shared" si="93"/>
        <v>50</v>
      </c>
      <c r="F552" s="24">
        <v>25</v>
      </c>
      <c r="G552" s="24">
        <v>0</v>
      </c>
      <c r="H552" s="39">
        <f t="shared" si="95"/>
        <v>25</v>
      </c>
      <c r="I552" s="48">
        <v>1650</v>
      </c>
      <c r="J552" s="44"/>
      <c r="K552" s="45">
        <f t="shared" si="94"/>
        <v>1650</v>
      </c>
    </row>
    <row r="553" spans="1:11" ht="18.75">
      <c r="A553" s="49">
        <v>8</v>
      </c>
      <c r="B553" s="21" t="s">
        <v>1541</v>
      </c>
      <c r="C553" s="26"/>
      <c r="D553" s="26"/>
      <c r="E553" s="27"/>
      <c r="F553" s="24"/>
      <c r="G553" s="24"/>
      <c r="H553" s="39"/>
      <c r="I553" s="48">
        <v>0.01</v>
      </c>
      <c r="J553" s="44"/>
      <c r="K553" s="45">
        <f t="shared" si="94"/>
        <v>0.01</v>
      </c>
    </row>
    <row r="554" spans="1:11" s="1" customFormat="1" ht="18.75">
      <c r="A554" s="49">
        <v>9</v>
      </c>
      <c r="B554" s="21" t="s">
        <v>657</v>
      </c>
      <c r="C554" s="27"/>
      <c r="D554" s="27"/>
      <c r="E554" s="27"/>
      <c r="F554" s="24">
        <v>0.01</v>
      </c>
      <c r="G554" s="24">
        <v>0</v>
      </c>
      <c r="H554" s="39">
        <f t="shared" si="95"/>
        <v>0.01</v>
      </c>
      <c r="I554" s="44">
        <v>0.01</v>
      </c>
      <c r="J554" s="45"/>
      <c r="K554" s="45">
        <f t="shared" si="94"/>
        <v>0.01</v>
      </c>
    </row>
    <row r="555" spans="1:11" ht="18.75">
      <c r="A555" s="49">
        <v>10</v>
      </c>
      <c r="B555" s="21" t="s">
        <v>1540</v>
      </c>
      <c r="C555" s="26"/>
      <c r="D555" s="26"/>
      <c r="E555" s="26"/>
      <c r="F555" s="24">
        <v>2577.58</v>
      </c>
      <c r="G555" s="24">
        <v>3293</v>
      </c>
      <c r="H555" s="39">
        <f t="shared" si="95"/>
        <v>5870.58</v>
      </c>
      <c r="I555" s="44">
        <v>2310.4699999999998</v>
      </c>
      <c r="J555" s="44">
        <v>3466.96</v>
      </c>
      <c r="K555" s="45">
        <f t="shared" si="94"/>
        <v>5777.43</v>
      </c>
    </row>
    <row r="556" spans="1:11" ht="18.75">
      <c r="A556" s="49">
        <v>11</v>
      </c>
      <c r="B556" s="21" t="s">
        <v>658</v>
      </c>
      <c r="C556" s="26"/>
      <c r="D556" s="26"/>
      <c r="E556" s="26"/>
      <c r="F556" s="24">
        <v>50</v>
      </c>
      <c r="G556" s="24">
        <v>0</v>
      </c>
      <c r="H556" s="39">
        <f t="shared" si="95"/>
        <v>50</v>
      </c>
      <c r="I556" s="48">
        <v>30</v>
      </c>
      <c r="J556" s="44"/>
      <c r="K556" s="45">
        <f t="shared" si="94"/>
        <v>30</v>
      </c>
    </row>
    <row r="557" spans="1:11" s="1" customFormat="1" ht="18.75">
      <c r="A557" s="49"/>
      <c r="B557" s="19" t="s">
        <v>70</v>
      </c>
      <c r="C557" s="27">
        <f>SUM(C546:C556)</f>
        <v>3535.05</v>
      </c>
      <c r="D557" s="27">
        <f>SUM(D546:D556)</f>
        <v>3852.16</v>
      </c>
      <c r="E557" s="27">
        <f>SUM(E546:E556)</f>
        <v>7387.2100000000009</v>
      </c>
      <c r="F557" s="25">
        <f>SUM(F546:F556)</f>
        <v>3490.06</v>
      </c>
      <c r="G557" s="25">
        <f>SUM(G548:G556)</f>
        <v>3323.5</v>
      </c>
      <c r="H557" s="39">
        <f t="shared" si="95"/>
        <v>6813.5599999999995</v>
      </c>
      <c r="I557" s="45">
        <f>SUM(I546:I556)</f>
        <v>8508.17</v>
      </c>
      <c r="J557" s="45">
        <f>SUM(J546:J556)</f>
        <v>3486.35</v>
      </c>
      <c r="K557" s="45">
        <f t="shared" si="94"/>
        <v>11994.52</v>
      </c>
    </row>
    <row r="558" spans="1:11" s="1" customFormat="1" ht="18.75">
      <c r="A558" s="1">
        <v>11</v>
      </c>
      <c r="B558" s="19" t="s">
        <v>659</v>
      </c>
      <c r="C558" s="27"/>
      <c r="D558" s="27"/>
      <c r="E558" s="27"/>
      <c r="F558" s="25"/>
      <c r="G558" s="25"/>
      <c r="H558" s="39"/>
      <c r="I558" s="45"/>
      <c r="J558" s="45"/>
      <c r="K558" s="45"/>
    </row>
    <row r="559" spans="1:11" ht="18.75">
      <c r="A559" s="49">
        <v>1</v>
      </c>
      <c r="B559" s="21" t="s">
        <v>536</v>
      </c>
      <c r="C559" s="26"/>
      <c r="D559" s="26"/>
      <c r="E559" s="26"/>
      <c r="F559" s="24">
        <v>0</v>
      </c>
      <c r="G559" s="24">
        <v>0.03</v>
      </c>
      <c r="H559" s="39">
        <f>SUM(F559:G559)</f>
        <v>0.03</v>
      </c>
      <c r="I559" s="44"/>
      <c r="J559" s="44">
        <v>0.03</v>
      </c>
      <c r="K559" s="45">
        <f>SUM(J559)</f>
        <v>0.03</v>
      </c>
    </row>
    <row r="560" spans="1:11" s="1" customFormat="1" ht="18.75">
      <c r="B560" s="19" t="s">
        <v>71</v>
      </c>
      <c r="C560" s="27"/>
      <c r="D560" s="27"/>
      <c r="E560" s="27"/>
      <c r="F560" s="25">
        <f>SUM(F559)</f>
        <v>0</v>
      </c>
      <c r="G560" s="25">
        <f>SUM(G559)</f>
        <v>0.03</v>
      </c>
      <c r="H560" s="39">
        <f>SUM(F560:G560)</f>
        <v>0.03</v>
      </c>
      <c r="I560" s="45"/>
      <c r="J560" s="45">
        <f>SUM(J559)</f>
        <v>0.03</v>
      </c>
      <c r="K560" s="45">
        <f>SUM(J560)</f>
        <v>0.03</v>
      </c>
    </row>
    <row r="561" spans="1:11" s="1" customFormat="1" ht="18.75">
      <c r="A561" s="1">
        <v>12</v>
      </c>
      <c r="B561" s="19" t="s">
        <v>660</v>
      </c>
      <c r="C561" s="27"/>
      <c r="D561" s="27"/>
      <c r="E561" s="27"/>
      <c r="F561" s="25"/>
      <c r="G561" s="25"/>
      <c r="H561" s="39"/>
      <c r="I561" s="45"/>
      <c r="J561" s="45"/>
      <c r="K561" s="45"/>
    </row>
    <row r="562" spans="1:11" ht="18.75">
      <c r="A562" s="1">
        <v>1</v>
      </c>
      <c r="B562" s="21" t="s">
        <v>661</v>
      </c>
      <c r="C562" s="26"/>
      <c r="D562" s="26"/>
      <c r="E562" s="26"/>
      <c r="F562" s="24">
        <v>1300.01</v>
      </c>
      <c r="G562" s="24">
        <v>0</v>
      </c>
      <c r="H562" s="39">
        <f>SUM(F562:G562)</f>
        <v>1300.01</v>
      </c>
      <c r="I562" s="44"/>
      <c r="J562" s="44"/>
      <c r="K562" s="45"/>
    </row>
    <row r="563" spans="1:11" s="1" customFormat="1" ht="18.75">
      <c r="B563" s="19" t="s">
        <v>72</v>
      </c>
      <c r="C563" s="27"/>
      <c r="D563" s="27"/>
      <c r="E563" s="27"/>
      <c r="F563" s="25">
        <f>SUM(F562)</f>
        <v>1300.01</v>
      </c>
      <c r="G563" s="25">
        <f>SUM(G562)</f>
        <v>0</v>
      </c>
      <c r="H563" s="39">
        <f>SUM(F563:G563)</f>
        <v>1300.01</v>
      </c>
      <c r="I563" s="45"/>
      <c r="J563" s="45"/>
      <c r="K563" s="45"/>
    </row>
    <row r="564" spans="1:11" s="1" customFormat="1" ht="18.75">
      <c r="A564" s="1">
        <v>13</v>
      </c>
      <c r="B564" s="19" t="s">
        <v>662</v>
      </c>
      <c r="C564" s="27"/>
      <c r="D564" s="27"/>
      <c r="E564" s="27"/>
      <c r="F564" s="25"/>
      <c r="G564" s="25"/>
      <c r="H564" s="39"/>
      <c r="I564" s="45"/>
      <c r="J564" s="45"/>
      <c r="K564" s="45"/>
    </row>
    <row r="565" spans="1:11" ht="18.75">
      <c r="A565" s="49">
        <v>1</v>
      </c>
      <c r="B565" s="21" t="s">
        <v>2096</v>
      </c>
      <c r="C565" s="26"/>
      <c r="D565" s="26"/>
      <c r="E565" s="26"/>
      <c r="F565" s="24"/>
      <c r="G565" s="24"/>
      <c r="H565" s="39"/>
      <c r="I565" s="44">
        <v>1000</v>
      </c>
      <c r="J565" s="44"/>
      <c r="K565" s="45">
        <f t="shared" ref="K565:K581" si="96">SUM(I565:J565)</f>
        <v>1000</v>
      </c>
    </row>
    <row r="566" spans="1:11" ht="18.75">
      <c r="A566" s="49">
        <v>2</v>
      </c>
      <c r="B566" s="21" t="s">
        <v>663</v>
      </c>
      <c r="C566" s="26">
        <v>1922.71</v>
      </c>
      <c r="D566" s="26"/>
      <c r="E566" s="27">
        <f>SUM(C566:D566)</f>
        <v>1922.71</v>
      </c>
      <c r="F566" s="24">
        <v>5500</v>
      </c>
      <c r="G566" s="24">
        <v>0</v>
      </c>
      <c r="H566" s="39">
        <f>SUM(F566:G566)</f>
        <v>5500</v>
      </c>
      <c r="I566" s="48">
        <v>15150</v>
      </c>
      <c r="J566" s="45"/>
      <c r="K566" s="45">
        <f t="shared" si="96"/>
        <v>15150</v>
      </c>
    </row>
    <row r="567" spans="1:11" s="1" customFormat="1" ht="18.75">
      <c r="A567" s="49">
        <v>3</v>
      </c>
      <c r="B567" s="21" t="s">
        <v>664</v>
      </c>
      <c r="C567" s="27"/>
      <c r="D567" s="27"/>
      <c r="E567" s="27"/>
      <c r="F567" s="24">
        <v>0</v>
      </c>
      <c r="G567" s="24">
        <v>0.01</v>
      </c>
      <c r="H567" s="39">
        <f t="shared" ref="H567:H581" si="97">SUM(F567:G567)</f>
        <v>0.01</v>
      </c>
      <c r="I567" s="44"/>
      <c r="J567" s="44">
        <v>0.01</v>
      </c>
      <c r="K567" s="45">
        <f t="shared" si="96"/>
        <v>0.01</v>
      </c>
    </row>
    <row r="568" spans="1:11" ht="18.75">
      <c r="A568" s="49">
        <v>4</v>
      </c>
      <c r="B568" s="21" t="s">
        <v>665</v>
      </c>
      <c r="C568" s="26">
        <v>0.01</v>
      </c>
      <c r="D568" s="26"/>
      <c r="E568" s="27">
        <f t="shared" ref="E568:E581" si="98">SUM(C568:D568)</f>
        <v>0.01</v>
      </c>
      <c r="F568" s="24">
        <v>200.01</v>
      </c>
      <c r="G568" s="24">
        <v>0</v>
      </c>
      <c r="H568" s="39">
        <f t="shared" si="97"/>
        <v>200.01</v>
      </c>
      <c r="I568" s="44">
        <v>180.01</v>
      </c>
      <c r="K568" s="45">
        <f t="shared" si="96"/>
        <v>180.01</v>
      </c>
    </row>
    <row r="569" spans="1:11" ht="18.75">
      <c r="A569" s="49">
        <v>5</v>
      </c>
      <c r="B569" s="21" t="s">
        <v>666</v>
      </c>
      <c r="C569" s="26">
        <v>64.8</v>
      </c>
      <c r="D569" s="26"/>
      <c r="E569" s="27">
        <f t="shared" si="98"/>
        <v>64.8</v>
      </c>
      <c r="F569" s="24">
        <v>81.8</v>
      </c>
      <c r="G569" s="24">
        <v>0</v>
      </c>
      <c r="H569" s="39">
        <f t="shared" si="97"/>
        <v>81.8</v>
      </c>
      <c r="I569" s="44">
        <v>127.62</v>
      </c>
      <c r="J569" s="44"/>
      <c r="K569" s="45">
        <f t="shared" si="96"/>
        <v>127.62</v>
      </c>
    </row>
    <row r="570" spans="1:11" ht="18.75">
      <c r="A570" s="49">
        <v>6</v>
      </c>
      <c r="B570" s="21" t="s">
        <v>667</v>
      </c>
      <c r="C570" s="26">
        <v>11185.95</v>
      </c>
      <c r="D570" s="26"/>
      <c r="E570" s="27">
        <f t="shared" si="98"/>
        <v>11185.95</v>
      </c>
      <c r="F570" s="24">
        <v>12992.33</v>
      </c>
      <c r="G570" s="24">
        <v>0</v>
      </c>
      <c r="H570" s="39">
        <f t="shared" si="97"/>
        <v>12992.33</v>
      </c>
      <c r="I570" s="44">
        <v>16368.25</v>
      </c>
      <c r="J570" s="44"/>
      <c r="K570" s="45">
        <f t="shared" si="96"/>
        <v>16368.25</v>
      </c>
    </row>
    <row r="571" spans="1:11" ht="18.75">
      <c r="A571" s="49">
        <v>7</v>
      </c>
      <c r="B571" s="21" t="s">
        <v>668</v>
      </c>
      <c r="C571" s="26">
        <v>3806.66</v>
      </c>
      <c r="D571" s="26"/>
      <c r="E571" s="27">
        <f t="shared" si="98"/>
        <v>3806.66</v>
      </c>
      <c r="F571" s="24">
        <v>3734.6</v>
      </c>
      <c r="G571" s="24">
        <v>0</v>
      </c>
      <c r="H571" s="39">
        <f t="shared" si="97"/>
        <v>3734.6</v>
      </c>
      <c r="I571" s="44">
        <v>4236.1099999999997</v>
      </c>
      <c r="J571" s="44"/>
      <c r="K571" s="45">
        <f t="shared" si="96"/>
        <v>4236.1099999999997</v>
      </c>
    </row>
    <row r="572" spans="1:11" ht="18.75">
      <c r="A572" s="49">
        <v>8</v>
      </c>
      <c r="B572" s="21" t="s">
        <v>1542</v>
      </c>
      <c r="C572" s="26"/>
      <c r="D572" s="26"/>
      <c r="E572" s="27"/>
      <c r="F572" s="24"/>
      <c r="G572" s="24"/>
      <c r="H572" s="39"/>
      <c r="I572" s="44">
        <v>5129</v>
      </c>
      <c r="J572" s="44"/>
      <c r="K572" s="45">
        <f t="shared" si="96"/>
        <v>5129</v>
      </c>
    </row>
    <row r="573" spans="1:11" ht="18.75">
      <c r="A573" s="49">
        <v>9</v>
      </c>
      <c r="B573" s="21" t="s">
        <v>669</v>
      </c>
      <c r="C573" s="26">
        <v>463.3</v>
      </c>
      <c r="D573" s="26"/>
      <c r="E573" s="27">
        <f t="shared" si="98"/>
        <v>463.3</v>
      </c>
      <c r="F573" s="24">
        <v>500</v>
      </c>
      <c r="G573" s="24">
        <v>0</v>
      </c>
      <c r="H573" s="39">
        <f t="shared" si="97"/>
        <v>500</v>
      </c>
      <c r="I573" s="44">
        <v>2600</v>
      </c>
      <c r="J573" s="44"/>
      <c r="K573" s="45">
        <f t="shared" si="96"/>
        <v>2600</v>
      </c>
    </row>
    <row r="574" spans="1:11" ht="18.75">
      <c r="A574" s="49">
        <v>10</v>
      </c>
      <c r="B574" s="21" t="s">
        <v>670</v>
      </c>
      <c r="C574" s="26">
        <v>3450</v>
      </c>
      <c r="D574" s="26"/>
      <c r="E574" s="27">
        <f t="shared" si="98"/>
        <v>3450</v>
      </c>
      <c r="F574" s="24">
        <v>5050</v>
      </c>
      <c r="G574" s="24">
        <v>0</v>
      </c>
      <c r="H574" s="39">
        <f t="shared" si="97"/>
        <v>5050</v>
      </c>
      <c r="I574" s="44">
        <v>5050</v>
      </c>
      <c r="J574" s="44"/>
      <c r="K574" s="45">
        <f t="shared" si="96"/>
        <v>5050</v>
      </c>
    </row>
    <row r="575" spans="1:11" ht="18.75">
      <c r="A575" s="49">
        <v>11</v>
      </c>
      <c r="B575" s="21" t="s">
        <v>675</v>
      </c>
      <c r="C575" s="26">
        <v>0.02</v>
      </c>
      <c r="D575" s="26"/>
      <c r="E575" s="27">
        <f t="shared" si="98"/>
        <v>0.02</v>
      </c>
      <c r="F575" s="24">
        <v>0.02</v>
      </c>
      <c r="G575" s="24">
        <v>0</v>
      </c>
      <c r="H575" s="39">
        <f t="shared" si="97"/>
        <v>0.02</v>
      </c>
      <c r="I575" s="44">
        <v>0.02</v>
      </c>
      <c r="J575" s="44"/>
      <c r="K575" s="45">
        <f t="shared" si="96"/>
        <v>0.02</v>
      </c>
    </row>
    <row r="576" spans="1:11" ht="18.75">
      <c r="A576" s="49">
        <v>12</v>
      </c>
      <c r="B576" s="21" t="s">
        <v>671</v>
      </c>
      <c r="C576" s="26">
        <v>100.05</v>
      </c>
      <c r="D576" s="26"/>
      <c r="E576" s="27">
        <f t="shared" si="98"/>
        <v>100.05</v>
      </c>
      <c r="F576" s="24">
        <v>100.05</v>
      </c>
      <c r="G576" s="24">
        <v>0</v>
      </c>
      <c r="H576" s="39">
        <f t="shared" si="97"/>
        <v>100.05</v>
      </c>
      <c r="I576" s="44">
        <v>0.03</v>
      </c>
      <c r="J576" s="44"/>
      <c r="K576" s="45">
        <f t="shared" si="96"/>
        <v>0.03</v>
      </c>
    </row>
    <row r="577" spans="1:11" ht="18.75">
      <c r="A577" s="49">
        <v>13</v>
      </c>
      <c r="B577" s="21" t="s">
        <v>674</v>
      </c>
      <c r="C577" s="26">
        <v>650</v>
      </c>
      <c r="D577" s="26"/>
      <c r="E577" s="27">
        <f t="shared" si="98"/>
        <v>650</v>
      </c>
      <c r="F577" s="24">
        <v>990</v>
      </c>
      <c r="G577" s="24">
        <v>0</v>
      </c>
      <c r="H577" s="39">
        <f t="shared" si="97"/>
        <v>990</v>
      </c>
      <c r="I577" s="44">
        <v>2028</v>
      </c>
      <c r="J577" s="44"/>
      <c r="K577" s="45">
        <f t="shared" si="96"/>
        <v>2028</v>
      </c>
    </row>
    <row r="578" spans="1:11" ht="18.75">
      <c r="A578" s="49">
        <v>14</v>
      </c>
      <c r="B578" s="21" t="s">
        <v>672</v>
      </c>
      <c r="C578" s="26">
        <v>4254.07</v>
      </c>
      <c r="D578" s="26">
        <v>6360.06</v>
      </c>
      <c r="E578" s="27">
        <f t="shared" si="98"/>
        <v>10614.130000000001</v>
      </c>
      <c r="F578" s="24">
        <v>3400.05</v>
      </c>
      <c r="G578" s="24">
        <v>5188.8599999999997</v>
      </c>
      <c r="H578" s="39">
        <f t="shared" si="97"/>
        <v>8588.91</v>
      </c>
      <c r="I578" s="43">
        <v>1820.02</v>
      </c>
      <c r="J578" s="44">
        <v>2818.8</v>
      </c>
      <c r="K578" s="45">
        <f t="shared" si="96"/>
        <v>4638.82</v>
      </c>
    </row>
    <row r="579" spans="1:11" ht="18.75">
      <c r="A579" s="49">
        <v>15</v>
      </c>
      <c r="B579" s="21" t="s">
        <v>673</v>
      </c>
      <c r="C579" s="26">
        <v>40</v>
      </c>
      <c r="D579" s="26"/>
      <c r="E579" s="27">
        <f t="shared" si="98"/>
        <v>40</v>
      </c>
      <c r="F579" s="24">
        <v>20</v>
      </c>
      <c r="G579" s="24">
        <v>0</v>
      </c>
      <c r="H579" s="39">
        <f t="shared" si="97"/>
        <v>20</v>
      </c>
      <c r="I579" s="43">
        <v>30</v>
      </c>
      <c r="J579" s="44"/>
      <c r="K579" s="45">
        <f t="shared" si="96"/>
        <v>30</v>
      </c>
    </row>
    <row r="580" spans="1:11" ht="18.75">
      <c r="A580" s="49">
        <v>16</v>
      </c>
      <c r="B580" s="21" t="s">
        <v>1543</v>
      </c>
      <c r="C580" s="26"/>
      <c r="D580" s="26"/>
      <c r="E580" s="27"/>
      <c r="F580" s="24"/>
      <c r="G580" s="24"/>
      <c r="H580" s="39"/>
      <c r="I580" s="44">
        <v>5080</v>
      </c>
      <c r="J580" s="44"/>
      <c r="K580" s="45">
        <f t="shared" si="96"/>
        <v>5080</v>
      </c>
    </row>
    <row r="581" spans="1:11" s="1" customFormat="1" ht="18.75">
      <c r="B581" s="19" t="s">
        <v>35</v>
      </c>
      <c r="C581" s="27">
        <f>SUM(C566:C579)</f>
        <v>25937.57</v>
      </c>
      <c r="D581" s="27">
        <f>SUM(D566:D579)</f>
        <v>6360.06</v>
      </c>
      <c r="E581" s="27">
        <f t="shared" si="98"/>
        <v>32297.63</v>
      </c>
      <c r="F581" s="25">
        <f>SUM(F566:F579)</f>
        <v>32568.859999999997</v>
      </c>
      <c r="G581" s="25">
        <f>SUM(G566:G579)</f>
        <v>5188.87</v>
      </c>
      <c r="H581" s="39">
        <f t="shared" si="97"/>
        <v>37757.729999999996</v>
      </c>
      <c r="I581" s="45">
        <f>SUM(I565:I580)</f>
        <v>58799.06</v>
      </c>
      <c r="J581" s="45">
        <f>SUM(J565:J580)</f>
        <v>2818.8100000000004</v>
      </c>
      <c r="K581" s="45">
        <f t="shared" si="96"/>
        <v>61617.869999999995</v>
      </c>
    </row>
    <row r="582" spans="1:11" s="1" customFormat="1" ht="18.75">
      <c r="A582" s="1">
        <v>14</v>
      </c>
      <c r="B582" s="19" t="s">
        <v>676</v>
      </c>
      <c r="C582" s="27"/>
      <c r="D582" s="27"/>
      <c r="E582" s="27"/>
      <c r="F582" s="25"/>
      <c r="G582" s="25"/>
      <c r="H582" s="39"/>
      <c r="I582" s="45"/>
      <c r="J582" s="45"/>
      <c r="K582" s="45"/>
    </row>
    <row r="583" spans="1:11" ht="18.75">
      <c r="A583" s="49">
        <v>1</v>
      </c>
      <c r="B583" s="21" t="s">
        <v>677</v>
      </c>
      <c r="C583" s="26">
        <v>1340</v>
      </c>
      <c r="D583" s="26"/>
      <c r="E583" s="27">
        <f>SUM(C583:D583)</f>
        <v>1340</v>
      </c>
      <c r="F583" s="24">
        <v>2505</v>
      </c>
      <c r="G583" s="24">
        <v>0</v>
      </c>
      <c r="H583" s="39">
        <f>SUM(F583:G583)</f>
        <v>2505</v>
      </c>
      <c r="I583" s="44">
        <v>2800</v>
      </c>
      <c r="J583" s="44"/>
      <c r="K583" s="45">
        <f>SUM(I583:J583)</f>
        <v>2800</v>
      </c>
    </row>
    <row r="584" spans="1:11" s="1" customFormat="1" ht="18.75">
      <c r="A584" s="49">
        <v>2</v>
      </c>
      <c r="B584" s="21" t="s">
        <v>678</v>
      </c>
      <c r="C584" s="26">
        <v>220.51</v>
      </c>
      <c r="D584" s="26"/>
      <c r="E584" s="27">
        <f>SUM(C584:D584)</f>
        <v>220.51</v>
      </c>
      <c r="F584" s="24">
        <v>160</v>
      </c>
      <c r="G584" s="24">
        <v>0</v>
      </c>
      <c r="H584" s="39">
        <f>SUM(F584:G584)</f>
        <v>160</v>
      </c>
      <c r="I584" s="48">
        <v>180</v>
      </c>
      <c r="J584" s="45"/>
      <c r="K584" s="45">
        <f>SUM(I584:J584)</f>
        <v>180</v>
      </c>
    </row>
    <row r="585" spans="1:11" ht="18.75">
      <c r="B585" s="19" t="s">
        <v>73</v>
      </c>
      <c r="C585" s="27">
        <f>SUM(C583:C584)</f>
        <v>1560.51</v>
      </c>
      <c r="D585" s="26"/>
      <c r="E585" s="27">
        <f>SUM(C585:D585)</f>
        <v>1560.51</v>
      </c>
      <c r="F585" s="25">
        <f>SUM(F583:F584)</f>
        <v>2665</v>
      </c>
      <c r="G585" s="25">
        <f>SUM(G583:G584)</f>
        <v>0</v>
      </c>
      <c r="H585" s="39">
        <f>SUM(H583:H584)</f>
        <v>2665</v>
      </c>
      <c r="I585" s="45">
        <f>SUM(I583:I584)</f>
        <v>2980</v>
      </c>
      <c r="J585" s="44"/>
      <c r="K585" s="45">
        <f>SUM(I585:J585)</f>
        <v>2980</v>
      </c>
    </row>
    <row r="586" spans="1:11" s="1" customFormat="1" ht="18.75">
      <c r="A586" s="1">
        <v>4</v>
      </c>
      <c r="B586" s="19" t="s">
        <v>679</v>
      </c>
      <c r="C586" s="27"/>
      <c r="D586" s="27"/>
      <c r="E586" s="27"/>
      <c r="F586" s="25"/>
      <c r="G586" s="25"/>
      <c r="H586" s="39"/>
      <c r="I586" s="45"/>
      <c r="J586" s="45"/>
      <c r="K586" s="45"/>
    </row>
    <row r="587" spans="1:11" s="1" customFormat="1" ht="18.75">
      <c r="A587" s="1">
        <v>15</v>
      </c>
      <c r="B587" s="19" t="s">
        <v>680</v>
      </c>
      <c r="C587" s="27"/>
      <c r="D587" s="27"/>
      <c r="E587" s="27"/>
      <c r="F587" s="25"/>
      <c r="G587" s="25"/>
      <c r="H587" s="39"/>
      <c r="I587" s="45"/>
      <c r="J587" s="45"/>
      <c r="K587" s="45"/>
    </row>
    <row r="588" spans="1:11" ht="18.75">
      <c r="A588" s="49">
        <v>1</v>
      </c>
      <c r="B588" s="21" t="s">
        <v>682</v>
      </c>
      <c r="C588" s="26">
        <v>2583.23</v>
      </c>
      <c r="D588" s="26"/>
      <c r="E588" s="27">
        <f>SUM(C588:D588)</f>
        <v>2583.23</v>
      </c>
      <c r="F588" s="24">
        <v>3040</v>
      </c>
      <c r="G588" s="24">
        <v>0</v>
      </c>
      <c r="H588" s="39">
        <f>SUM(F588:G588)</f>
        <v>3040</v>
      </c>
      <c r="I588" s="44">
        <v>5090</v>
      </c>
      <c r="J588" s="44"/>
      <c r="K588" s="45">
        <f>SUM(I588:J588)</f>
        <v>5090</v>
      </c>
    </row>
    <row r="589" spans="1:11" ht="18.75">
      <c r="A589" s="49">
        <v>2</v>
      </c>
      <c r="B589" s="21" t="s">
        <v>681</v>
      </c>
      <c r="C589" s="26">
        <v>51.92</v>
      </c>
      <c r="D589" s="26"/>
      <c r="E589" s="27">
        <f>SUM(C589:D589)</f>
        <v>51.92</v>
      </c>
      <c r="F589" s="24">
        <v>60</v>
      </c>
      <c r="G589" s="24">
        <v>0</v>
      </c>
      <c r="H589" s="39">
        <f>SUM(F589:G589)</f>
        <v>60</v>
      </c>
      <c r="I589" s="44">
        <v>71</v>
      </c>
      <c r="J589" s="44"/>
      <c r="K589" s="45">
        <f>SUM(I589:J589)</f>
        <v>71</v>
      </c>
    </row>
    <row r="590" spans="1:11" ht="18.75">
      <c r="B590" s="19" t="s">
        <v>74</v>
      </c>
      <c r="C590" s="27">
        <f>SUM(C588:C589)</f>
        <v>2635.15</v>
      </c>
      <c r="D590" s="26"/>
      <c r="E590" s="27">
        <f>SUM(C590:D590)</f>
        <v>2635.15</v>
      </c>
      <c r="F590" s="25">
        <f>SUM(F588:F589)</f>
        <v>3100</v>
      </c>
      <c r="G590" s="25">
        <f>SUM(G588:G589)</f>
        <v>0</v>
      </c>
      <c r="H590" s="39">
        <f>SUM(H588:H589)</f>
        <v>3100</v>
      </c>
      <c r="I590" s="45">
        <f>SUM(I588:I589)</f>
        <v>5161</v>
      </c>
      <c r="J590" s="44"/>
      <c r="K590" s="45">
        <f>SUM(I590:J590)</f>
        <v>5161</v>
      </c>
    </row>
    <row r="591" spans="1:11" s="1" customFormat="1" ht="18.75">
      <c r="A591" s="1">
        <v>16</v>
      </c>
      <c r="B591" s="19" t="s">
        <v>683</v>
      </c>
      <c r="C591" s="27"/>
      <c r="D591" s="27"/>
      <c r="E591" s="27"/>
      <c r="F591" s="25"/>
      <c r="G591" s="25"/>
      <c r="H591" s="39"/>
      <c r="I591" s="45"/>
      <c r="J591" s="45"/>
      <c r="K591" s="45"/>
    </row>
    <row r="592" spans="1:11" ht="18.75">
      <c r="A592" s="49">
        <v>1</v>
      </c>
      <c r="B592" s="21" t="s">
        <v>684</v>
      </c>
      <c r="C592" s="22">
        <v>3954</v>
      </c>
      <c r="D592" s="22"/>
      <c r="E592" s="23">
        <f>SUM(C592:D592)</f>
        <v>3954</v>
      </c>
      <c r="F592" s="24">
        <v>6731</v>
      </c>
      <c r="G592" s="24">
        <v>0</v>
      </c>
      <c r="H592" s="39">
        <f>SUM(F592:G592)</f>
        <v>6731</v>
      </c>
      <c r="I592" s="44"/>
      <c r="J592" s="44"/>
      <c r="K592" s="45"/>
    </row>
    <row r="593" spans="1:11" ht="18.75">
      <c r="A593" s="49">
        <v>2</v>
      </c>
      <c r="B593" s="21" t="s">
        <v>685</v>
      </c>
      <c r="C593" s="22">
        <v>665</v>
      </c>
      <c r="D593" s="22"/>
      <c r="E593" s="23">
        <f>SUM(C593:D593)</f>
        <v>665</v>
      </c>
      <c r="F593" s="24">
        <v>624.64</v>
      </c>
      <c r="G593" s="24">
        <v>0</v>
      </c>
      <c r="H593" s="39">
        <f>SUM(F593:G593)</f>
        <v>624.64</v>
      </c>
      <c r="I593" s="44"/>
      <c r="J593" s="44"/>
      <c r="K593" s="45"/>
    </row>
    <row r="594" spans="1:11" ht="18.75">
      <c r="B594" s="19" t="s">
        <v>75</v>
      </c>
      <c r="C594" s="23">
        <f>SUM(C592:C593)</f>
        <v>4619</v>
      </c>
      <c r="D594" s="22"/>
      <c r="E594" s="23">
        <f>SUM(C594:D594)</f>
        <v>4619</v>
      </c>
      <c r="F594" s="25">
        <f>SUM(F592:F593)</f>
        <v>7355.64</v>
      </c>
      <c r="G594" s="25">
        <f>SUM(G592:G593)</f>
        <v>0</v>
      </c>
      <c r="H594" s="39">
        <f>SUM(H592:H593)</f>
        <v>7355.64</v>
      </c>
      <c r="I594" s="44"/>
      <c r="J594" s="44"/>
      <c r="K594" s="45"/>
    </row>
    <row r="595" spans="1:11" s="1" customFormat="1" ht="18.75">
      <c r="A595" s="1">
        <v>17</v>
      </c>
      <c r="B595" s="19" t="s">
        <v>686</v>
      </c>
      <c r="C595" s="27"/>
      <c r="D595" s="27"/>
      <c r="E595" s="27"/>
      <c r="F595" s="25"/>
      <c r="G595" s="25"/>
      <c r="H595" s="39"/>
      <c r="I595" s="45"/>
      <c r="J595" s="45"/>
      <c r="K595" s="45"/>
    </row>
    <row r="596" spans="1:11" ht="18.75">
      <c r="A596" s="49">
        <v>1</v>
      </c>
      <c r="B596" s="21" t="s">
        <v>687</v>
      </c>
      <c r="C596" s="22">
        <v>135</v>
      </c>
      <c r="D596" s="22"/>
      <c r="E596" s="23">
        <f>SUM(C596:D596)</f>
        <v>135</v>
      </c>
      <c r="F596" s="24">
        <v>0.03</v>
      </c>
      <c r="G596" s="24">
        <v>0</v>
      </c>
      <c r="H596" s="39">
        <f>SUM(F596:G596)</f>
        <v>0.03</v>
      </c>
      <c r="I596" s="44">
        <v>0.02</v>
      </c>
      <c r="J596" s="44"/>
      <c r="K596" s="45">
        <f>SUM(I596:J596)</f>
        <v>0.02</v>
      </c>
    </row>
    <row r="597" spans="1:11" ht="18.75">
      <c r="B597" s="19" t="s">
        <v>76</v>
      </c>
      <c r="C597" s="23">
        <f>SUM(C596)</f>
        <v>135</v>
      </c>
      <c r="D597" s="22"/>
      <c r="E597" s="23">
        <f>SUM(C597:D597)</f>
        <v>135</v>
      </c>
      <c r="F597" s="25">
        <f>SUM(F596)</f>
        <v>0.03</v>
      </c>
      <c r="G597" s="25">
        <f>SUM(G596)</f>
        <v>0</v>
      </c>
      <c r="H597" s="39">
        <f>SUM(F597:G597)</f>
        <v>0.03</v>
      </c>
      <c r="I597" s="45">
        <f>SUM(I596)</f>
        <v>0.02</v>
      </c>
      <c r="J597" s="44"/>
      <c r="K597" s="45">
        <f>SUM(I597:J597)</f>
        <v>0.02</v>
      </c>
    </row>
    <row r="598" spans="1:11" s="1" customFormat="1" ht="18.75">
      <c r="A598" s="1">
        <v>18</v>
      </c>
      <c r="B598" s="19" t="s">
        <v>688</v>
      </c>
      <c r="C598" s="27"/>
      <c r="D598" s="27"/>
      <c r="E598" s="27"/>
      <c r="F598" s="25"/>
      <c r="G598" s="25"/>
      <c r="H598" s="39"/>
      <c r="I598" s="45"/>
      <c r="J598" s="45"/>
      <c r="K598" s="45"/>
    </row>
    <row r="599" spans="1:11" s="1" customFormat="1" ht="18.75">
      <c r="A599" s="49">
        <v>1</v>
      </c>
      <c r="B599" s="21" t="s">
        <v>1544</v>
      </c>
      <c r="C599" s="27"/>
      <c r="D599" s="27"/>
      <c r="E599" s="27"/>
      <c r="F599" s="25"/>
      <c r="G599" s="25"/>
      <c r="H599" s="39"/>
      <c r="I599" s="48">
        <v>500.02</v>
      </c>
      <c r="J599" s="48"/>
      <c r="K599" s="45">
        <f>SUM(I599:J599)</f>
        <v>500.02</v>
      </c>
    </row>
    <row r="600" spans="1:11" s="1" customFormat="1" ht="18.75">
      <c r="A600" s="49">
        <v>2</v>
      </c>
      <c r="B600" s="21" t="s">
        <v>1545</v>
      </c>
      <c r="C600" s="27"/>
      <c r="D600" s="27"/>
      <c r="E600" s="27"/>
      <c r="F600" s="25"/>
      <c r="G600" s="25"/>
      <c r="H600" s="39"/>
      <c r="I600" s="48">
        <v>1000.02</v>
      </c>
      <c r="J600" s="48"/>
      <c r="K600" s="45">
        <f>SUM(I600:J600)</f>
        <v>1000.02</v>
      </c>
    </row>
    <row r="601" spans="1:11" s="1" customFormat="1" ht="18.75">
      <c r="A601" s="49">
        <v>3</v>
      </c>
      <c r="B601" s="21" t="s">
        <v>1546</v>
      </c>
      <c r="C601" s="27"/>
      <c r="D601" s="27"/>
      <c r="E601" s="27"/>
      <c r="F601" s="25"/>
      <c r="G601" s="25"/>
      <c r="H601" s="39"/>
      <c r="I601" s="48">
        <v>500.02</v>
      </c>
      <c r="J601" s="48"/>
      <c r="K601" s="45">
        <f>SUM(I601:J601)</f>
        <v>500.02</v>
      </c>
    </row>
    <row r="602" spans="1:11" ht="18.75">
      <c r="A602" s="49">
        <v>4</v>
      </c>
      <c r="B602" s="21" t="s">
        <v>689</v>
      </c>
      <c r="C602" s="22">
        <v>1000</v>
      </c>
      <c r="D602" s="22"/>
      <c r="E602" s="23">
        <f>SUM(C602:D602)</f>
        <v>1000</v>
      </c>
      <c r="F602" s="24">
        <v>5880</v>
      </c>
      <c r="G602" s="24">
        <v>0</v>
      </c>
      <c r="H602" s="39">
        <f>SUM(F602:G602)</f>
        <v>5880</v>
      </c>
      <c r="I602" s="48">
        <v>3600</v>
      </c>
      <c r="J602" s="48"/>
      <c r="K602" s="45">
        <f>SUM(I602:J602)</f>
        <v>3600</v>
      </c>
    </row>
    <row r="603" spans="1:11" ht="18.75">
      <c r="B603" s="19" t="s">
        <v>36</v>
      </c>
      <c r="C603" s="23">
        <f>SUM(C602)</f>
        <v>1000</v>
      </c>
      <c r="D603" s="22"/>
      <c r="E603" s="23">
        <f>SUM(C603:D603)</f>
        <v>1000</v>
      </c>
      <c r="F603" s="25">
        <f>SUM(F602)</f>
        <v>5880</v>
      </c>
      <c r="G603" s="25">
        <f>SUM(G602)</f>
        <v>0</v>
      </c>
      <c r="H603" s="39">
        <f>SUM(F603:G603)</f>
        <v>5880</v>
      </c>
      <c r="I603" s="45">
        <f>SUM(I599:I602)</f>
        <v>5600.0599999999995</v>
      </c>
      <c r="J603" s="44"/>
      <c r="K603" s="45">
        <f>SUM(I603:J603)</f>
        <v>5600.0599999999995</v>
      </c>
    </row>
    <row r="604" spans="1:11" s="1" customFormat="1" ht="18.75">
      <c r="A604" s="1">
        <v>19</v>
      </c>
      <c r="B604" s="19" t="s">
        <v>690</v>
      </c>
      <c r="C604" s="27"/>
      <c r="D604" s="27"/>
      <c r="E604" s="27"/>
      <c r="F604" s="25"/>
      <c r="G604" s="25"/>
      <c r="H604" s="39"/>
      <c r="I604" s="45"/>
      <c r="J604" s="45"/>
      <c r="K604" s="45"/>
    </row>
    <row r="605" spans="1:11" s="1" customFormat="1" ht="18.75">
      <c r="A605" s="1">
        <v>1</v>
      </c>
      <c r="B605" s="21" t="s">
        <v>691</v>
      </c>
      <c r="C605" s="22">
        <v>10</v>
      </c>
      <c r="D605" s="22"/>
      <c r="E605" s="23">
        <f>SUM(C605:D605)</f>
        <v>10</v>
      </c>
      <c r="F605" s="24">
        <v>0.01</v>
      </c>
      <c r="G605" s="24">
        <v>0</v>
      </c>
      <c r="H605" s="39">
        <f>SUM(F605:G605)</f>
        <v>0.01</v>
      </c>
      <c r="I605" s="48">
        <v>0.01</v>
      </c>
      <c r="J605" s="45"/>
      <c r="K605" s="45">
        <f>SUM(I605:J605)</f>
        <v>0.01</v>
      </c>
    </row>
    <row r="606" spans="1:11" ht="18.75">
      <c r="B606" s="19" t="s">
        <v>77</v>
      </c>
      <c r="C606" s="23">
        <f>SUM(C605)</f>
        <v>10</v>
      </c>
      <c r="D606" s="22"/>
      <c r="E606" s="23">
        <f>SUM(C606:D606)</f>
        <v>10</v>
      </c>
      <c r="F606" s="25">
        <f>SUM(F605)</f>
        <v>0.01</v>
      </c>
      <c r="G606" s="25">
        <f>SUM(G605)</f>
        <v>0</v>
      </c>
      <c r="H606" s="39">
        <f>SUM(F606:G606)</f>
        <v>0.01</v>
      </c>
      <c r="I606" s="45">
        <f>SUM(I605)</f>
        <v>0.01</v>
      </c>
      <c r="J606" s="44"/>
      <c r="K606" s="45">
        <f>SUM(I606:J606)</f>
        <v>0.01</v>
      </c>
    </row>
    <row r="607" spans="1:11" s="1" customFormat="1" ht="18.75">
      <c r="A607" s="1">
        <v>20</v>
      </c>
      <c r="B607" s="19" t="s">
        <v>692</v>
      </c>
      <c r="C607" s="27"/>
      <c r="D607" s="27"/>
      <c r="E607" s="27"/>
      <c r="F607" s="25"/>
      <c r="G607" s="25"/>
      <c r="H607" s="39"/>
      <c r="I607" s="45"/>
      <c r="J607" s="45"/>
      <c r="K607" s="45"/>
    </row>
    <row r="608" spans="1:11" ht="18.75">
      <c r="A608" s="49">
        <v>1</v>
      </c>
      <c r="B608" s="21" t="s">
        <v>693</v>
      </c>
      <c r="C608" s="22">
        <v>471</v>
      </c>
      <c r="D608" s="22"/>
      <c r="E608" s="23">
        <f>SUM(C608:D608)</f>
        <v>471</v>
      </c>
      <c r="F608" s="24">
        <v>0.03</v>
      </c>
      <c r="G608" s="24">
        <v>0</v>
      </c>
      <c r="H608" s="39">
        <f>SUM(F608:G608)</f>
        <v>0.03</v>
      </c>
      <c r="I608" s="44">
        <v>730</v>
      </c>
      <c r="J608" s="44"/>
      <c r="K608" s="45">
        <f>SUM(I608:J608)</f>
        <v>730</v>
      </c>
    </row>
    <row r="609" spans="1:11" s="1" customFormat="1" ht="18.75">
      <c r="B609" s="19" t="s">
        <v>78</v>
      </c>
      <c r="C609" s="23">
        <f>SUM(C608)</f>
        <v>471</v>
      </c>
      <c r="D609" s="22"/>
      <c r="E609" s="23">
        <f>SUM(C609:D609)</f>
        <v>471</v>
      </c>
      <c r="F609" s="25">
        <f>SUM(F608)</f>
        <v>0.03</v>
      </c>
      <c r="G609" s="25">
        <f>SUM(G608)</f>
        <v>0</v>
      </c>
      <c r="H609" s="39">
        <f>SUM(F609:G609)</f>
        <v>0.03</v>
      </c>
      <c r="I609" s="45">
        <f>SUM(I608)</f>
        <v>730</v>
      </c>
      <c r="J609" s="45"/>
      <c r="K609" s="45">
        <f>SUM(I609:J609)</f>
        <v>730</v>
      </c>
    </row>
    <row r="610" spans="1:11" s="1" customFormat="1" ht="18.75">
      <c r="A610" s="1">
        <v>21</v>
      </c>
      <c r="B610" s="19" t="s">
        <v>694</v>
      </c>
      <c r="C610" s="27"/>
      <c r="D610" s="27"/>
      <c r="E610" s="27"/>
      <c r="F610" s="25"/>
      <c r="G610" s="25"/>
      <c r="H610" s="39"/>
      <c r="I610" s="45"/>
      <c r="J610" s="45"/>
      <c r="K610" s="45"/>
    </row>
    <row r="611" spans="1:11" ht="18.75">
      <c r="A611" s="49">
        <v>1</v>
      </c>
      <c r="B611" s="21" t="s">
        <v>695</v>
      </c>
      <c r="C611" s="26"/>
      <c r="D611" s="26"/>
      <c r="E611" s="26"/>
      <c r="F611" s="24">
        <v>12200</v>
      </c>
      <c r="G611" s="24">
        <v>0</v>
      </c>
      <c r="H611" s="39">
        <f>SUM(F611:G611)</f>
        <v>12200</v>
      </c>
      <c r="I611" s="44">
        <v>11400</v>
      </c>
      <c r="J611" s="44"/>
      <c r="K611" s="45">
        <f>SUM(I611:J611)</f>
        <v>11400</v>
      </c>
    </row>
    <row r="612" spans="1:11" ht="18.75">
      <c r="B612" s="19" t="s">
        <v>79</v>
      </c>
      <c r="C612" s="26"/>
      <c r="D612" s="26"/>
      <c r="E612" s="26"/>
      <c r="F612" s="25">
        <f>SUM(F611)</f>
        <v>12200</v>
      </c>
      <c r="G612" s="25">
        <f>SUM(G611)</f>
        <v>0</v>
      </c>
      <c r="H612" s="39">
        <f>SUM(F612:G612)</f>
        <v>12200</v>
      </c>
      <c r="I612" s="45">
        <f>SUM(I611)</f>
        <v>11400</v>
      </c>
      <c r="J612" s="44"/>
      <c r="K612" s="45">
        <f>SUM(I612:J612)</f>
        <v>11400</v>
      </c>
    </row>
    <row r="613" spans="1:11" s="1" customFormat="1" ht="18.75">
      <c r="A613" s="1">
        <v>21</v>
      </c>
      <c r="B613" s="19" t="s">
        <v>696</v>
      </c>
      <c r="C613" s="27"/>
      <c r="D613" s="27"/>
      <c r="E613" s="27"/>
      <c r="F613" s="25"/>
      <c r="G613" s="25"/>
      <c r="H613" s="39"/>
      <c r="I613" s="45"/>
      <c r="J613" s="45"/>
      <c r="K613" s="45"/>
    </row>
    <row r="614" spans="1:11" s="1" customFormat="1" ht="18.75">
      <c r="A614" s="49">
        <v>1</v>
      </c>
      <c r="B614" s="21" t="s">
        <v>697</v>
      </c>
      <c r="C614" s="26">
        <v>0.03</v>
      </c>
      <c r="D614" s="26"/>
      <c r="E614" s="27">
        <f>SUM(C614:D614)</f>
        <v>0.03</v>
      </c>
      <c r="F614" s="24">
        <v>102</v>
      </c>
      <c r="G614" s="24">
        <v>0</v>
      </c>
      <c r="H614" s="39">
        <f>SUM(F614:G614)</f>
        <v>102</v>
      </c>
      <c r="I614" s="48">
        <v>1510</v>
      </c>
      <c r="J614" s="45"/>
      <c r="K614" s="45">
        <f>SUM(I614:J614)</f>
        <v>1510</v>
      </c>
    </row>
    <row r="615" spans="1:11" ht="18.75">
      <c r="B615" s="19" t="s">
        <v>80</v>
      </c>
      <c r="C615" s="27">
        <v>0.03</v>
      </c>
      <c r="D615" s="26"/>
      <c r="E615" s="27">
        <f>SUM(C615:D615)</f>
        <v>0.03</v>
      </c>
      <c r="F615" s="25">
        <f>SUM(F614)</f>
        <v>102</v>
      </c>
      <c r="G615" s="25">
        <f>SUM(G614)</f>
        <v>0</v>
      </c>
      <c r="H615" s="39">
        <f>SUM(F615:G615)</f>
        <v>102</v>
      </c>
      <c r="I615" s="45">
        <f>SUM(I614)</f>
        <v>1510</v>
      </c>
      <c r="J615" s="44"/>
      <c r="K615" s="45">
        <f>SUM(I615:J615)</f>
        <v>1510</v>
      </c>
    </row>
    <row r="616" spans="1:11" s="1" customFormat="1" ht="18.75">
      <c r="A616" s="1">
        <v>22</v>
      </c>
      <c r="B616" s="19" t="s">
        <v>698</v>
      </c>
      <c r="C616" s="27"/>
      <c r="D616" s="27"/>
      <c r="E616" s="27"/>
      <c r="F616" s="25"/>
      <c r="G616" s="25"/>
      <c r="H616" s="39"/>
      <c r="I616" s="45"/>
      <c r="J616" s="45"/>
      <c r="K616" s="45"/>
    </row>
    <row r="617" spans="1:11" ht="18.75">
      <c r="A617" s="49">
        <v>1</v>
      </c>
      <c r="B617" s="21" t="s">
        <v>699</v>
      </c>
      <c r="C617" s="26">
        <v>832.85</v>
      </c>
      <c r="D617" s="26"/>
      <c r="E617" s="27">
        <f t="shared" ref="E617:E626" si="99">SUM(C617:D617)</f>
        <v>832.85</v>
      </c>
      <c r="F617" s="24">
        <v>1140.73</v>
      </c>
      <c r="G617" s="24">
        <v>0</v>
      </c>
      <c r="H617" s="39">
        <f>SUM(F617:G617)</f>
        <v>1140.73</v>
      </c>
      <c r="I617" s="48">
        <v>906.59</v>
      </c>
      <c r="J617" s="48"/>
      <c r="K617" s="45">
        <f t="shared" ref="K617:K624" si="100">SUM(I617:J617)</f>
        <v>906.59</v>
      </c>
    </row>
    <row r="618" spans="1:11" s="1" customFormat="1" ht="18.75">
      <c r="A618" s="49">
        <v>2</v>
      </c>
      <c r="B618" s="21" t="s">
        <v>700</v>
      </c>
      <c r="C618" s="26">
        <v>6766</v>
      </c>
      <c r="D618" s="26"/>
      <c r="E618" s="27">
        <f t="shared" si="99"/>
        <v>6766</v>
      </c>
      <c r="F618" s="24">
        <v>8400</v>
      </c>
      <c r="G618" s="24">
        <v>0</v>
      </c>
      <c r="H618" s="39">
        <f t="shared" ref="H618:H624" si="101">SUM(F618:G618)</f>
        <v>8400</v>
      </c>
      <c r="I618" s="48">
        <v>7063</v>
      </c>
      <c r="J618" s="48"/>
      <c r="K618" s="45">
        <f t="shared" si="100"/>
        <v>7063</v>
      </c>
    </row>
    <row r="619" spans="1:11" ht="18.75">
      <c r="A619" s="49">
        <v>3</v>
      </c>
      <c r="B619" s="21" t="s">
        <v>701</v>
      </c>
      <c r="C619" s="26">
        <v>1050</v>
      </c>
      <c r="D619" s="26"/>
      <c r="E619" s="27">
        <f t="shared" si="99"/>
        <v>1050</v>
      </c>
      <c r="F619" s="24">
        <v>1000</v>
      </c>
      <c r="G619" s="24">
        <v>0</v>
      </c>
      <c r="H619" s="39">
        <f t="shared" si="101"/>
        <v>1000</v>
      </c>
      <c r="I619" s="48">
        <v>2200</v>
      </c>
      <c r="J619" s="48"/>
      <c r="K619" s="45">
        <f t="shared" si="100"/>
        <v>2200</v>
      </c>
    </row>
    <row r="620" spans="1:11" ht="18.75">
      <c r="A620" s="49">
        <v>4</v>
      </c>
      <c r="B620" s="21" t="s">
        <v>702</v>
      </c>
      <c r="C620" s="26">
        <v>1600</v>
      </c>
      <c r="D620" s="26"/>
      <c r="E620" s="27">
        <f t="shared" si="99"/>
        <v>1600</v>
      </c>
      <c r="F620" s="24">
        <v>1600</v>
      </c>
      <c r="G620" s="24">
        <v>0</v>
      </c>
      <c r="H620" s="39">
        <f t="shared" si="101"/>
        <v>1600</v>
      </c>
      <c r="I620" s="48">
        <v>500</v>
      </c>
      <c r="J620" s="48"/>
      <c r="K620" s="45">
        <f t="shared" si="100"/>
        <v>500</v>
      </c>
    </row>
    <row r="621" spans="1:11" s="1" customFormat="1" ht="18.75">
      <c r="A621" s="49">
        <v>5</v>
      </c>
      <c r="B621" s="21" t="s">
        <v>703</v>
      </c>
      <c r="C621" s="26">
        <v>160</v>
      </c>
      <c r="D621" s="26"/>
      <c r="E621" s="27">
        <f t="shared" si="99"/>
        <v>160</v>
      </c>
      <c r="F621" s="24">
        <v>269.17</v>
      </c>
      <c r="G621" s="24">
        <v>0</v>
      </c>
      <c r="H621" s="39">
        <f t="shared" si="101"/>
        <v>269.17</v>
      </c>
      <c r="I621" s="48">
        <v>308.06</v>
      </c>
      <c r="J621" s="48"/>
      <c r="K621" s="45">
        <f t="shared" si="100"/>
        <v>308.06</v>
      </c>
    </row>
    <row r="622" spans="1:11" ht="18.75">
      <c r="A622" s="49">
        <v>6</v>
      </c>
      <c r="B622" s="21" t="s">
        <v>704</v>
      </c>
      <c r="C622" s="26">
        <v>281.91000000000003</v>
      </c>
      <c r="D622" s="26"/>
      <c r="E622" s="27">
        <f t="shared" si="99"/>
        <v>281.91000000000003</v>
      </c>
      <c r="F622" s="24">
        <v>3623.56</v>
      </c>
      <c r="G622" s="24">
        <v>0</v>
      </c>
      <c r="H622" s="39">
        <f t="shared" si="101"/>
        <v>3623.56</v>
      </c>
      <c r="I622" s="48">
        <v>3796.25</v>
      </c>
      <c r="J622" s="48"/>
      <c r="K622" s="45">
        <f t="shared" si="100"/>
        <v>3796.25</v>
      </c>
    </row>
    <row r="623" spans="1:11" ht="18.75">
      <c r="A623" s="49">
        <v>7</v>
      </c>
      <c r="B623" s="21" t="s">
        <v>707</v>
      </c>
      <c r="C623" s="26">
        <v>1941.08</v>
      </c>
      <c r="D623" s="26"/>
      <c r="E623" s="27">
        <f t="shared" si="99"/>
        <v>1941.08</v>
      </c>
      <c r="F623" s="24">
        <v>15</v>
      </c>
      <c r="G623" s="24">
        <v>35.020000000000003</v>
      </c>
      <c r="H623" s="39">
        <f t="shared" si="101"/>
        <v>50.02</v>
      </c>
      <c r="I623" s="48">
        <v>15</v>
      </c>
      <c r="J623" s="48">
        <v>35</v>
      </c>
      <c r="K623" s="45">
        <f t="shared" si="100"/>
        <v>50</v>
      </c>
    </row>
    <row r="624" spans="1:11" s="1" customFormat="1" ht="18.75">
      <c r="A624" s="49">
        <v>8</v>
      </c>
      <c r="B624" s="21" t="s">
        <v>705</v>
      </c>
      <c r="C624" s="26">
        <v>15</v>
      </c>
      <c r="D624" s="26">
        <v>35.020000000000003</v>
      </c>
      <c r="E624" s="27">
        <f t="shared" si="99"/>
        <v>50.02</v>
      </c>
      <c r="F624" s="24">
        <v>0</v>
      </c>
      <c r="G624" s="24">
        <v>2000</v>
      </c>
      <c r="H624" s="39">
        <f t="shared" si="101"/>
        <v>2000</v>
      </c>
      <c r="I624" s="48"/>
      <c r="J624" s="48">
        <v>2600</v>
      </c>
      <c r="K624" s="45">
        <f t="shared" si="100"/>
        <v>2600</v>
      </c>
    </row>
    <row r="625" spans="1:11" s="1" customFormat="1" ht="18.75">
      <c r="A625" s="49">
        <v>9</v>
      </c>
      <c r="B625" s="21" t="s">
        <v>706</v>
      </c>
      <c r="C625" s="26"/>
      <c r="D625" s="26">
        <v>999.98</v>
      </c>
      <c r="E625" s="27">
        <f t="shared" si="99"/>
        <v>999.98</v>
      </c>
      <c r="F625" s="24"/>
      <c r="G625" s="24"/>
      <c r="H625" s="39"/>
      <c r="I625" s="48"/>
      <c r="J625" s="48"/>
      <c r="K625" s="45"/>
    </row>
    <row r="626" spans="1:11" ht="18.75">
      <c r="B626" s="19" t="s">
        <v>1547</v>
      </c>
      <c r="C626" s="27">
        <f>SUM(C617:C625)</f>
        <v>12646.84</v>
      </c>
      <c r="D626" s="27">
        <f>SUM(D617:D625)</f>
        <v>1035</v>
      </c>
      <c r="E626" s="27">
        <f t="shared" si="99"/>
        <v>13681.84</v>
      </c>
      <c r="F626" s="25">
        <f>SUM(F617:F624)</f>
        <v>16048.46</v>
      </c>
      <c r="G626" s="25">
        <f>SUM(G617:G624)</f>
        <v>2035.02</v>
      </c>
      <c r="H626" s="39">
        <f>SUM(H617:H624)</f>
        <v>18083.48</v>
      </c>
      <c r="I626" s="45">
        <f>SUM(I617:I625)</f>
        <v>14788.9</v>
      </c>
      <c r="J626" s="45">
        <f>SUM(J617:J625)</f>
        <v>2635</v>
      </c>
      <c r="K626" s="45">
        <f>SUM(I626:J626)</f>
        <v>17423.900000000001</v>
      </c>
    </row>
    <row r="627" spans="1:11" s="1" customFormat="1" ht="18.75">
      <c r="A627" s="1">
        <v>23</v>
      </c>
      <c r="B627" s="19" t="s">
        <v>708</v>
      </c>
      <c r="C627" s="27"/>
      <c r="D627" s="27"/>
      <c r="E627" s="27"/>
      <c r="F627" s="25"/>
      <c r="G627" s="25"/>
      <c r="H627" s="39"/>
      <c r="I627" s="45"/>
      <c r="J627" s="45"/>
      <c r="K627" s="45"/>
    </row>
    <row r="628" spans="1:11" s="1" customFormat="1" ht="18.75">
      <c r="A628" s="49">
        <v>1</v>
      </c>
      <c r="B628" s="21" t="s">
        <v>709</v>
      </c>
      <c r="C628" s="26"/>
      <c r="D628" s="26"/>
      <c r="E628" s="26"/>
      <c r="F628" s="24">
        <v>0.02</v>
      </c>
      <c r="G628" s="24">
        <v>0</v>
      </c>
      <c r="H628" s="39">
        <f>SUM(F628:G628)</f>
        <v>0.02</v>
      </c>
      <c r="I628" s="48">
        <v>500</v>
      </c>
      <c r="J628" s="45"/>
      <c r="K628" s="45">
        <f>SUM(I628:J628)</f>
        <v>500</v>
      </c>
    </row>
    <row r="629" spans="1:11" ht="18.75">
      <c r="A629" s="49">
        <v>2</v>
      </c>
      <c r="B629" s="21" t="s">
        <v>710</v>
      </c>
      <c r="C629" s="26">
        <v>0.01</v>
      </c>
      <c r="D629" s="26"/>
      <c r="E629" s="27">
        <f>SUM(C629:D629)</f>
        <v>0.01</v>
      </c>
      <c r="F629" s="24">
        <v>0.01</v>
      </c>
      <c r="G629" s="24">
        <v>0</v>
      </c>
      <c r="H629" s="39">
        <f>SUM(F629:G629)</f>
        <v>0.01</v>
      </c>
      <c r="I629" s="44"/>
      <c r="J629" s="44"/>
      <c r="K629" s="45"/>
    </row>
    <row r="630" spans="1:11" ht="18.75">
      <c r="B630" s="19" t="s">
        <v>82</v>
      </c>
      <c r="C630" s="27">
        <f>SUM(C629)</f>
        <v>0.01</v>
      </c>
      <c r="D630" s="26"/>
      <c r="E630" s="27">
        <f>SUM(C630:D630)</f>
        <v>0.01</v>
      </c>
      <c r="F630" s="25">
        <f>SUM(F628:F629)</f>
        <v>0.03</v>
      </c>
      <c r="G630" s="25">
        <f>SUM(G628:G629)</f>
        <v>0</v>
      </c>
      <c r="H630" s="39">
        <f>SUM(H628:H629)</f>
        <v>0.03</v>
      </c>
      <c r="I630" s="45">
        <f>SUM(I628:I629)</f>
        <v>500</v>
      </c>
      <c r="J630" s="44"/>
      <c r="K630" s="45">
        <f>SUM(I630:J630)</f>
        <v>500</v>
      </c>
    </row>
    <row r="631" spans="1:11" s="1" customFormat="1" ht="18.75">
      <c r="A631" s="1">
        <v>24</v>
      </c>
      <c r="B631" s="19" t="s">
        <v>524</v>
      </c>
      <c r="C631" s="27"/>
      <c r="D631" s="27"/>
      <c r="E631" s="27"/>
      <c r="F631" s="25"/>
      <c r="G631" s="25"/>
      <c r="H631" s="39"/>
      <c r="I631" s="45"/>
      <c r="J631" s="45"/>
      <c r="K631" s="45"/>
    </row>
    <row r="632" spans="1:11" ht="18.75">
      <c r="A632" s="49">
        <v>1</v>
      </c>
      <c r="B632" s="21" t="s">
        <v>711</v>
      </c>
      <c r="C632" s="26">
        <v>301.10000000000002</v>
      </c>
      <c r="D632" s="26"/>
      <c r="E632" s="27">
        <f t="shared" ref="E632:E645" si="102">SUM(C632:D632)</f>
        <v>301.10000000000002</v>
      </c>
      <c r="F632" s="24">
        <v>290.3</v>
      </c>
      <c r="G632" s="24">
        <v>0</v>
      </c>
      <c r="H632" s="39">
        <f>SUM(F632:G632)</f>
        <v>290.3</v>
      </c>
      <c r="I632" s="48">
        <v>400.31</v>
      </c>
      <c r="J632" s="48"/>
      <c r="K632" s="45">
        <f t="shared" ref="K632:K642" si="103">SUM(I632:J632)</f>
        <v>400.31</v>
      </c>
    </row>
    <row r="633" spans="1:11" ht="18.75">
      <c r="A633" s="49">
        <v>2</v>
      </c>
      <c r="B633" s="21" t="s">
        <v>712</v>
      </c>
      <c r="C633" s="26">
        <v>100.45</v>
      </c>
      <c r="D633" s="26"/>
      <c r="E633" s="27">
        <f t="shared" si="102"/>
        <v>100.45</v>
      </c>
      <c r="F633" s="24">
        <v>115.9</v>
      </c>
      <c r="G633" s="24">
        <v>0</v>
      </c>
      <c r="H633" s="39">
        <f t="shared" ref="H633:H644" si="104">SUM(F633:G633)</f>
        <v>115.9</v>
      </c>
      <c r="I633" s="48">
        <v>144.31</v>
      </c>
      <c r="J633" s="48"/>
      <c r="K633" s="45">
        <f t="shared" si="103"/>
        <v>144.31</v>
      </c>
    </row>
    <row r="634" spans="1:11" s="1" customFormat="1" ht="18.75">
      <c r="A634" s="49">
        <v>3</v>
      </c>
      <c r="B634" s="21" t="s">
        <v>713</v>
      </c>
      <c r="C634" s="26">
        <v>1562.5</v>
      </c>
      <c r="D634" s="26"/>
      <c r="E634" s="27">
        <f t="shared" si="102"/>
        <v>1562.5</v>
      </c>
      <c r="F634" s="24">
        <v>1862.5</v>
      </c>
      <c r="G634" s="24">
        <v>0</v>
      </c>
      <c r="H634" s="39">
        <f t="shared" si="104"/>
        <v>1862.5</v>
      </c>
      <c r="I634" s="48">
        <v>2577.5100000000002</v>
      </c>
      <c r="J634" s="48"/>
      <c r="K634" s="45">
        <f t="shared" si="103"/>
        <v>2577.5100000000002</v>
      </c>
    </row>
    <row r="635" spans="1:11" ht="18.75">
      <c r="A635" s="49">
        <v>4</v>
      </c>
      <c r="B635" s="21" t="s">
        <v>714</v>
      </c>
      <c r="C635" s="26">
        <v>66.45</v>
      </c>
      <c r="D635" s="26"/>
      <c r="E635" s="27">
        <f t="shared" si="102"/>
        <v>66.45</v>
      </c>
      <c r="F635" s="24">
        <v>81.5</v>
      </c>
      <c r="G635" s="24">
        <v>0</v>
      </c>
      <c r="H635" s="39">
        <f t="shared" si="104"/>
        <v>81.5</v>
      </c>
      <c r="I635" s="48">
        <v>109.31</v>
      </c>
      <c r="J635" s="48"/>
      <c r="K635" s="45">
        <f t="shared" si="103"/>
        <v>109.31</v>
      </c>
    </row>
    <row r="636" spans="1:11" ht="18.75">
      <c r="A636" s="49">
        <v>5</v>
      </c>
      <c r="B636" s="21" t="s">
        <v>1554</v>
      </c>
      <c r="C636" s="26">
        <v>101.18</v>
      </c>
      <c r="D636" s="26"/>
      <c r="E636" s="27">
        <f t="shared" si="102"/>
        <v>101.18</v>
      </c>
      <c r="F636" s="24">
        <v>126.3</v>
      </c>
      <c r="G636" s="24">
        <v>0</v>
      </c>
      <c r="H636" s="39">
        <f t="shared" si="104"/>
        <v>126.3</v>
      </c>
      <c r="I636" s="48">
        <v>156.13</v>
      </c>
      <c r="J636" s="48"/>
      <c r="K636" s="45">
        <f t="shared" si="103"/>
        <v>156.13</v>
      </c>
    </row>
    <row r="637" spans="1:11" s="1" customFormat="1" ht="18.75">
      <c r="A637" s="49">
        <v>6</v>
      </c>
      <c r="B637" s="21" t="s">
        <v>1555</v>
      </c>
      <c r="C637" s="26">
        <v>0.01</v>
      </c>
      <c r="D637" s="26"/>
      <c r="E637" s="27">
        <f t="shared" si="102"/>
        <v>0.01</v>
      </c>
      <c r="F637" s="24">
        <v>0</v>
      </c>
      <c r="G637" s="24">
        <v>22.69</v>
      </c>
      <c r="H637" s="39">
        <f t="shared" si="104"/>
        <v>22.69</v>
      </c>
      <c r="I637" s="48"/>
      <c r="J637" s="48">
        <v>14.73</v>
      </c>
      <c r="K637" s="45">
        <f t="shared" si="103"/>
        <v>14.73</v>
      </c>
    </row>
    <row r="638" spans="1:11" ht="18.75">
      <c r="A638" s="49">
        <v>7</v>
      </c>
      <c r="B638" s="21" t="s">
        <v>715</v>
      </c>
      <c r="C638" s="26"/>
      <c r="D638" s="26">
        <v>34</v>
      </c>
      <c r="E638" s="27">
        <f t="shared" si="102"/>
        <v>34</v>
      </c>
      <c r="F638" s="24">
        <v>50</v>
      </c>
      <c r="G638" s="24">
        <v>0</v>
      </c>
      <c r="H638" s="39">
        <f t="shared" si="104"/>
        <v>50</v>
      </c>
      <c r="I638" s="48">
        <v>200</v>
      </c>
      <c r="J638" s="48"/>
      <c r="K638" s="45">
        <f t="shared" si="103"/>
        <v>200</v>
      </c>
    </row>
    <row r="639" spans="1:11" ht="18.75">
      <c r="A639" s="49">
        <v>8</v>
      </c>
      <c r="B639" s="21" t="s">
        <v>716</v>
      </c>
      <c r="C639" s="26">
        <v>50</v>
      </c>
      <c r="D639" s="26"/>
      <c r="E639" s="27">
        <f t="shared" si="102"/>
        <v>50</v>
      </c>
      <c r="F639" s="24">
        <v>303</v>
      </c>
      <c r="G639" s="24">
        <v>0</v>
      </c>
      <c r="H639" s="39">
        <f t="shared" si="104"/>
        <v>303</v>
      </c>
      <c r="I639" s="48">
        <v>407.51</v>
      </c>
      <c r="J639" s="48"/>
      <c r="K639" s="45">
        <f t="shared" si="103"/>
        <v>407.51</v>
      </c>
    </row>
    <row r="640" spans="1:11" ht="18.75">
      <c r="A640" s="49">
        <v>9</v>
      </c>
      <c r="B640" s="21" t="s">
        <v>717</v>
      </c>
      <c r="C640" s="26">
        <v>250.3</v>
      </c>
      <c r="D640" s="26"/>
      <c r="E640" s="27">
        <f t="shared" si="102"/>
        <v>250.3</v>
      </c>
      <c r="F640" s="24">
        <v>221.97</v>
      </c>
      <c r="G640" s="24">
        <v>175.03</v>
      </c>
      <c r="H640" s="39">
        <f t="shared" si="104"/>
        <v>397</v>
      </c>
      <c r="I640" s="48">
        <v>2231.44</v>
      </c>
      <c r="J640" s="48">
        <v>1095.1500000000001</v>
      </c>
      <c r="K640" s="45">
        <f t="shared" si="103"/>
        <v>3326.59</v>
      </c>
    </row>
    <row r="641" spans="1:11" ht="18.75">
      <c r="A641" s="49">
        <v>10</v>
      </c>
      <c r="B641" s="21" t="s">
        <v>718</v>
      </c>
      <c r="C641" s="26">
        <v>179.02</v>
      </c>
      <c r="D641" s="26">
        <v>1449.26</v>
      </c>
      <c r="E641" s="27">
        <f t="shared" si="102"/>
        <v>1628.28</v>
      </c>
      <c r="F641" s="24">
        <v>0.02</v>
      </c>
      <c r="G641" s="24">
        <v>0</v>
      </c>
      <c r="H641" s="39">
        <f t="shared" si="104"/>
        <v>0.02</v>
      </c>
      <c r="I641" s="48">
        <v>100.01</v>
      </c>
      <c r="J641" s="48"/>
      <c r="K641" s="45">
        <f t="shared" si="103"/>
        <v>100.01</v>
      </c>
    </row>
    <row r="642" spans="1:11" ht="18.75">
      <c r="A642" s="49">
        <v>11</v>
      </c>
      <c r="B642" s="21" t="s">
        <v>719</v>
      </c>
      <c r="C642" s="26">
        <v>0.02</v>
      </c>
      <c r="D642" s="26"/>
      <c r="E642" s="27">
        <f t="shared" si="102"/>
        <v>0.02</v>
      </c>
      <c r="F642" s="24">
        <v>120.2</v>
      </c>
      <c r="G642" s="24">
        <v>0</v>
      </c>
      <c r="H642" s="39">
        <f t="shared" si="104"/>
        <v>120.2</v>
      </c>
      <c r="I642" s="48">
        <v>97.21</v>
      </c>
      <c r="J642" s="48"/>
      <c r="K642" s="45">
        <f t="shared" si="103"/>
        <v>97.21</v>
      </c>
    </row>
    <row r="643" spans="1:11" ht="18.75">
      <c r="A643" s="49">
        <v>12</v>
      </c>
      <c r="B643" s="21" t="s">
        <v>1553</v>
      </c>
      <c r="C643" s="26"/>
      <c r="D643" s="26"/>
      <c r="E643" s="27"/>
      <c r="F643" s="24"/>
      <c r="G643" s="24"/>
      <c r="H643" s="39"/>
      <c r="I643" s="48">
        <v>1500</v>
      </c>
      <c r="J643" s="48"/>
      <c r="K643" s="45"/>
    </row>
    <row r="644" spans="1:11" ht="17.25" customHeight="1">
      <c r="A644" s="49">
        <v>13</v>
      </c>
      <c r="B644" s="21" t="s">
        <v>1548</v>
      </c>
      <c r="C644" s="26">
        <v>135.5</v>
      </c>
      <c r="D644" s="26"/>
      <c r="E644" s="27">
        <f t="shared" si="102"/>
        <v>135.5</v>
      </c>
      <c r="F644" s="24">
        <v>255</v>
      </c>
      <c r="G644" s="24">
        <v>0</v>
      </c>
      <c r="H644" s="39">
        <f t="shared" si="104"/>
        <v>255</v>
      </c>
      <c r="I644" s="44">
        <v>255</v>
      </c>
      <c r="J644" s="48"/>
      <c r="K644" s="45">
        <f>SUM(I644:J644)</f>
        <v>255</v>
      </c>
    </row>
    <row r="645" spans="1:11" ht="17.25" customHeight="1">
      <c r="A645" s="49">
        <v>14</v>
      </c>
      <c r="B645" s="21" t="s">
        <v>1552</v>
      </c>
      <c r="C645" s="26">
        <v>329.5</v>
      </c>
      <c r="D645" s="26"/>
      <c r="E645" s="27">
        <f t="shared" si="102"/>
        <v>329.5</v>
      </c>
      <c r="F645" s="24"/>
      <c r="G645" s="24"/>
      <c r="H645" s="39"/>
      <c r="I645" s="44">
        <v>0.01</v>
      </c>
      <c r="J645" s="44"/>
      <c r="K645" s="45">
        <f>SUM(I645:J645)</f>
        <v>0.01</v>
      </c>
    </row>
    <row r="646" spans="1:11" ht="18.75">
      <c r="B646" s="19" t="s">
        <v>1551</v>
      </c>
      <c r="C646" s="27">
        <f t="shared" ref="C646:H646" si="105">SUM(C631:C645)</f>
        <v>3076.03</v>
      </c>
      <c r="D646" s="27">
        <f t="shared" si="105"/>
        <v>1483.26</v>
      </c>
      <c r="E646" s="27">
        <f t="shared" si="105"/>
        <v>4559.2900000000009</v>
      </c>
      <c r="F646" s="27">
        <f t="shared" si="105"/>
        <v>3426.6899999999996</v>
      </c>
      <c r="G646" s="27">
        <f t="shared" si="105"/>
        <v>197.72</v>
      </c>
      <c r="H646" s="41">
        <f t="shared" si="105"/>
        <v>3624.41</v>
      </c>
      <c r="I646" s="45">
        <f>SUM(I632:I645)</f>
        <v>8178.7500000000009</v>
      </c>
      <c r="J646" s="45">
        <f>SUM(J632:J645)</f>
        <v>1109.8800000000001</v>
      </c>
      <c r="K646" s="45">
        <f>SUM(I646:J646)</f>
        <v>9288.630000000001</v>
      </c>
    </row>
    <row r="647" spans="1:11" s="1" customFormat="1" ht="18.75">
      <c r="A647" s="1">
        <v>25</v>
      </c>
      <c r="B647" s="19" t="s">
        <v>1550</v>
      </c>
      <c r="C647" s="27"/>
      <c r="D647" s="27"/>
      <c r="E647" s="27"/>
      <c r="F647" s="25"/>
      <c r="G647" s="25"/>
      <c r="H647" s="39"/>
      <c r="I647" s="45"/>
      <c r="J647" s="45"/>
      <c r="K647" s="45"/>
    </row>
    <row r="648" spans="1:11" ht="18.75">
      <c r="A648" s="49">
        <v>1</v>
      </c>
      <c r="B648" s="21" t="s">
        <v>1549</v>
      </c>
      <c r="C648" s="26"/>
      <c r="D648" s="26"/>
      <c r="E648" s="26"/>
      <c r="F648" s="24">
        <v>67</v>
      </c>
      <c r="G648" s="24">
        <v>0</v>
      </c>
      <c r="H648" s="39">
        <f>SUM(F648:G648)</f>
        <v>67</v>
      </c>
      <c r="I648" s="44">
        <v>67</v>
      </c>
      <c r="J648" s="44"/>
      <c r="K648" s="45">
        <f>SUM(I648:J648)</f>
        <v>67</v>
      </c>
    </row>
    <row r="649" spans="1:11" s="1" customFormat="1" ht="18.75">
      <c r="B649" s="19" t="s">
        <v>83</v>
      </c>
      <c r="C649" s="27"/>
      <c r="D649" s="27"/>
      <c r="E649" s="27"/>
      <c r="F649" s="25">
        <f>SUM(F648)</f>
        <v>67</v>
      </c>
      <c r="G649" s="25">
        <f>SUM(G648)</f>
        <v>0</v>
      </c>
      <c r="H649" s="39">
        <f>SUM(H648)</f>
        <v>67</v>
      </c>
      <c r="I649" s="45">
        <f>SUM(I648)</f>
        <v>67</v>
      </c>
      <c r="J649" s="45"/>
      <c r="K649" s="45">
        <f>SUM(I649:J649)</f>
        <v>67</v>
      </c>
    </row>
    <row r="650" spans="1:11" s="1" customFormat="1" ht="18.75">
      <c r="A650" s="1">
        <v>26</v>
      </c>
      <c r="B650" s="19" t="s">
        <v>527</v>
      </c>
      <c r="C650" s="27"/>
      <c r="D650" s="27"/>
      <c r="E650" s="27"/>
      <c r="F650" s="25"/>
      <c r="G650" s="25"/>
      <c r="H650" s="39"/>
      <c r="I650" s="45"/>
      <c r="J650" s="45"/>
      <c r="K650" s="45"/>
    </row>
    <row r="651" spans="1:11" ht="18.75">
      <c r="A651" s="49">
        <v>1</v>
      </c>
      <c r="B651" s="21" t="s">
        <v>720</v>
      </c>
      <c r="C651" s="26">
        <v>2</v>
      </c>
      <c r="D651" s="26"/>
      <c r="E651" s="27">
        <f>SUM(C651:D651)</f>
        <v>2</v>
      </c>
      <c r="F651" s="24">
        <v>2</v>
      </c>
      <c r="G651" s="24">
        <v>0</v>
      </c>
      <c r="H651" s="39">
        <f>SUM(F651:G651)</f>
        <v>2</v>
      </c>
      <c r="I651" s="44">
        <v>2</v>
      </c>
      <c r="J651" s="44"/>
      <c r="K651" s="45">
        <f>SUM(I651:J651)</f>
        <v>2</v>
      </c>
    </row>
    <row r="652" spans="1:11" ht="18.75">
      <c r="A652" s="49">
        <v>2</v>
      </c>
      <c r="B652" s="21" t="s">
        <v>721</v>
      </c>
      <c r="C652" s="26">
        <v>49.92</v>
      </c>
      <c r="D652" s="26"/>
      <c r="E652" s="27">
        <f>SUM(C652:D652)</f>
        <v>49.92</v>
      </c>
      <c r="F652" s="24">
        <v>50.87</v>
      </c>
      <c r="G652" s="24">
        <v>0</v>
      </c>
      <c r="H652" s="39">
        <f>SUM(F652:G652)</f>
        <v>50.87</v>
      </c>
      <c r="I652" s="44">
        <v>51.13</v>
      </c>
      <c r="J652" s="44"/>
      <c r="K652" s="45">
        <f>SUM(I652:J652)</f>
        <v>51.13</v>
      </c>
    </row>
    <row r="653" spans="1:11" s="1" customFormat="1" ht="18.75">
      <c r="B653" s="19" t="s">
        <v>10</v>
      </c>
      <c r="C653" s="27">
        <f>SUM(C651:C652)</f>
        <v>51.92</v>
      </c>
      <c r="D653" s="26"/>
      <c r="E653" s="27">
        <f>SUM(C653:D653)</f>
        <v>51.92</v>
      </c>
      <c r="F653" s="25">
        <f>SUM(F651:F652)</f>
        <v>52.87</v>
      </c>
      <c r="G653" s="25">
        <f>SUM(G651:G652)</f>
        <v>0</v>
      </c>
      <c r="H653" s="39">
        <f>SUM(H651:H652)</f>
        <v>52.87</v>
      </c>
      <c r="I653" s="45">
        <f>SUM(I651:I652)</f>
        <v>53.13</v>
      </c>
      <c r="J653" s="45"/>
      <c r="K653" s="45">
        <f>SUM(I653:J653)</f>
        <v>53.13</v>
      </c>
    </row>
    <row r="654" spans="1:11" s="1" customFormat="1" ht="18.75">
      <c r="A654" s="1">
        <v>27</v>
      </c>
      <c r="B654" s="19" t="s">
        <v>722</v>
      </c>
      <c r="C654" s="27"/>
      <c r="D654" s="27"/>
      <c r="E654" s="27"/>
      <c r="F654" s="25"/>
      <c r="G654" s="25"/>
      <c r="H654" s="39"/>
      <c r="I654" s="45"/>
      <c r="J654" s="45"/>
      <c r="K654" s="45"/>
    </row>
    <row r="655" spans="1:11" ht="18.75">
      <c r="A655" s="1">
        <v>1</v>
      </c>
      <c r="B655" s="21" t="s">
        <v>723</v>
      </c>
      <c r="C655" s="26">
        <v>133.29</v>
      </c>
      <c r="D655" s="26"/>
      <c r="E655" s="27">
        <f>SUM(C655:D655)</f>
        <v>133.29</v>
      </c>
      <c r="F655" s="24">
        <v>144.29</v>
      </c>
      <c r="G655" s="24">
        <v>0</v>
      </c>
      <c r="H655" s="39">
        <f>SUM(F655:G655)</f>
        <v>144.29</v>
      </c>
      <c r="I655" s="44">
        <v>1081.51</v>
      </c>
      <c r="J655" s="44"/>
      <c r="K655" s="45">
        <f>SUM(I655:J655)</f>
        <v>1081.51</v>
      </c>
    </row>
    <row r="656" spans="1:11" ht="18.75">
      <c r="B656" s="19" t="s">
        <v>84</v>
      </c>
      <c r="C656" s="27">
        <f>SUM(C655)</f>
        <v>133.29</v>
      </c>
      <c r="D656" s="26"/>
      <c r="E656" s="27">
        <f>SUM(C656:D656)</f>
        <v>133.29</v>
      </c>
      <c r="F656" s="25">
        <f>SUM(F655)</f>
        <v>144.29</v>
      </c>
      <c r="G656" s="25">
        <f>SUM(G655)</f>
        <v>0</v>
      </c>
      <c r="H656" s="39">
        <f>SUM(H655)</f>
        <v>144.29</v>
      </c>
      <c r="I656" s="45">
        <f>SUM(I655)</f>
        <v>1081.51</v>
      </c>
      <c r="J656" s="44"/>
      <c r="K656" s="45">
        <f>SUM(I656:J656)</f>
        <v>1081.51</v>
      </c>
    </row>
    <row r="657" spans="1:11" s="1" customFormat="1" ht="18.75">
      <c r="A657" s="1">
        <v>28</v>
      </c>
      <c r="B657" s="19" t="s">
        <v>724</v>
      </c>
      <c r="C657" s="27"/>
      <c r="D657" s="27"/>
      <c r="E657" s="27"/>
      <c r="F657" s="25"/>
      <c r="G657" s="25"/>
      <c r="H657" s="39"/>
      <c r="I657" s="45"/>
      <c r="J657" s="45"/>
      <c r="K657" s="45"/>
    </row>
    <row r="658" spans="1:11" ht="18.75">
      <c r="A658" s="1">
        <v>1</v>
      </c>
      <c r="B658" s="21" t="s">
        <v>2097</v>
      </c>
      <c r="C658" s="26"/>
      <c r="D658" s="26"/>
      <c r="E658" s="26"/>
      <c r="F658" s="24">
        <v>35</v>
      </c>
      <c r="G658" s="24">
        <v>0</v>
      </c>
      <c r="H658" s="39">
        <f>SUM(F658:G658)</f>
        <v>35</v>
      </c>
      <c r="I658" s="44">
        <v>82</v>
      </c>
      <c r="J658" s="44"/>
      <c r="K658" s="45">
        <f>SUM(I658:J658)</f>
        <v>82</v>
      </c>
    </row>
    <row r="659" spans="1:11" ht="18.75">
      <c r="B659" s="19" t="s">
        <v>85</v>
      </c>
      <c r="C659" s="27"/>
      <c r="D659" s="27"/>
      <c r="E659" s="27"/>
      <c r="F659" s="25">
        <f>SUM(F658)</f>
        <v>35</v>
      </c>
      <c r="G659" s="25">
        <f>SUM(G658)</f>
        <v>0</v>
      </c>
      <c r="H659" s="39">
        <f>SUM(H658)</f>
        <v>35</v>
      </c>
      <c r="I659" s="45">
        <f>SUM(I658)</f>
        <v>82</v>
      </c>
      <c r="J659" s="44"/>
      <c r="K659" s="45">
        <f>SUM(I659:J659)</f>
        <v>82</v>
      </c>
    </row>
    <row r="660" spans="1:11" s="1" customFormat="1" ht="18.75">
      <c r="A660" s="1">
        <v>29</v>
      </c>
      <c r="B660" s="19" t="s">
        <v>725</v>
      </c>
      <c r="C660" s="27"/>
      <c r="D660" s="27"/>
      <c r="E660" s="27"/>
      <c r="F660" s="25"/>
      <c r="G660" s="25"/>
      <c r="H660" s="39"/>
      <c r="I660" s="45"/>
      <c r="J660" s="45"/>
      <c r="K660" s="45"/>
    </row>
    <row r="661" spans="1:11" ht="18.75">
      <c r="A661" s="49">
        <v>1</v>
      </c>
      <c r="B661" s="21" t="s">
        <v>726</v>
      </c>
      <c r="C661" s="26"/>
      <c r="D661" s="26"/>
      <c r="E661" s="26"/>
      <c r="F661" s="24">
        <v>8.0299999999999994</v>
      </c>
      <c r="G661" s="24">
        <v>0</v>
      </c>
      <c r="H661" s="39">
        <f>SUM(F661:G661)</f>
        <v>8.0299999999999994</v>
      </c>
      <c r="I661" s="44">
        <v>9.5299999999999994</v>
      </c>
      <c r="J661" s="44"/>
      <c r="K661" s="45">
        <f t="shared" ref="K661:K675" si="106">SUM(I661:J661)</f>
        <v>9.5299999999999994</v>
      </c>
    </row>
    <row r="662" spans="1:11" ht="18.75">
      <c r="A662" s="49">
        <v>2</v>
      </c>
      <c r="B662" s="21" t="s">
        <v>727</v>
      </c>
      <c r="C662" s="26"/>
      <c r="D662" s="26"/>
      <c r="E662" s="26"/>
      <c r="F662" s="24">
        <v>60.2</v>
      </c>
      <c r="G662" s="24">
        <v>0</v>
      </c>
      <c r="H662" s="39">
        <f>SUM(F662:G662)</f>
        <v>60.2</v>
      </c>
      <c r="I662" s="44">
        <v>148.19999999999999</v>
      </c>
      <c r="J662" s="44"/>
      <c r="K662" s="45">
        <f t="shared" si="106"/>
        <v>148.19999999999999</v>
      </c>
    </row>
    <row r="663" spans="1:11" ht="18.75">
      <c r="A663" s="49">
        <v>3</v>
      </c>
      <c r="B663" s="21" t="s">
        <v>728</v>
      </c>
      <c r="C663" s="26"/>
      <c r="D663" s="26"/>
      <c r="E663" s="26"/>
      <c r="F663" s="24">
        <v>240160</v>
      </c>
      <c r="G663" s="24">
        <v>0</v>
      </c>
      <c r="H663" s="39">
        <f>SUM(F663:G663)</f>
        <v>240160</v>
      </c>
      <c r="I663" s="44">
        <v>327760</v>
      </c>
      <c r="J663" s="44"/>
      <c r="K663" s="45">
        <f t="shared" si="106"/>
        <v>327760</v>
      </c>
    </row>
    <row r="664" spans="1:11" ht="18.75">
      <c r="A664" s="49">
        <v>4</v>
      </c>
      <c r="B664" s="21" t="s">
        <v>729</v>
      </c>
      <c r="C664" s="26">
        <v>125.77</v>
      </c>
      <c r="D664" s="26"/>
      <c r="E664" s="27">
        <f t="shared" ref="E664:E671" si="107">SUM(C664:D664)</f>
        <v>125.77</v>
      </c>
      <c r="F664" s="24">
        <v>0.02</v>
      </c>
      <c r="G664" s="24">
        <v>0</v>
      </c>
      <c r="H664" s="39">
        <f t="shared" ref="H664:H673" si="108">SUM(F664:G664)</f>
        <v>0.02</v>
      </c>
      <c r="I664" s="44">
        <v>0.02</v>
      </c>
      <c r="J664" s="44"/>
      <c r="K664" s="45">
        <f t="shared" si="106"/>
        <v>0.02</v>
      </c>
    </row>
    <row r="665" spans="1:11" ht="18.75">
      <c r="A665" s="49">
        <v>5</v>
      </c>
      <c r="B665" s="21" t="s">
        <v>730</v>
      </c>
      <c r="C665" s="26">
        <v>8800.2099999999991</v>
      </c>
      <c r="D665" s="26"/>
      <c r="E665" s="27">
        <f t="shared" si="107"/>
        <v>8800.2099999999991</v>
      </c>
      <c r="F665" s="24">
        <v>522.69000000000005</v>
      </c>
      <c r="G665" s="24">
        <v>0</v>
      </c>
      <c r="H665" s="39">
        <f t="shared" si="108"/>
        <v>522.69000000000005</v>
      </c>
      <c r="I665" s="44">
        <v>566.09</v>
      </c>
      <c r="J665" s="44"/>
      <c r="K665" s="45">
        <f t="shared" si="106"/>
        <v>566.09</v>
      </c>
    </row>
    <row r="666" spans="1:11" ht="18.75">
      <c r="A666" s="49">
        <v>6</v>
      </c>
      <c r="B666" s="21" t="s">
        <v>731</v>
      </c>
      <c r="C666" s="26">
        <v>21059.62</v>
      </c>
      <c r="D666" s="26"/>
      <c r="E666" s="27">
        <f t="shared" si="107"/>
        <v>21059.62</v>
      </c>
      <c r="F666" s="24">
        <v>0.03</v>
      </c>
      <c r="G666" s="24">
        <v>0</v>
      </c>
      <c r="H666" s="39">
        <f t="shared" si="108"/>
        <v>0.03</v>
      </c>
      <c r="I666" s="44">
        <v>0.03</v>
      </c>
      <c r="J666" s="44"/>
      <c r="K666" s="45">
        <f t="shared" si="106"/>
        <v>0.03</v>
      </c>
    </row>
    <row r="667" spans="1:11" s="1" customFormat="1" ht="18.75">
      <c r="A667" s="49">
        <v>7</v>
      </c>
      <c r="B667" s="21" t="s">
        <v>733</v>
      </c>
      <c r="C667" s="26">
        <v>3000.22</v>
      </c>
      <c r="D667" s="26"/>
      <c r="E667" s="27">
        <f t="shared" si="107"/>
        <v>3000.22</v>
      </c>
      <c r="F667" s="24">
        <v>2880</v>
      </c>
      <c r="G667" s="24">
        <v>4320</v>
      </c>
      <c r="H667" s="39">
        <f t="shared" si="108"/>
        <v>7200</v>
      </c>
      <c r="I667" s="48">
        <v>3000</v>
      </c>
      <c r="J667" s="48">
        <v>6000</v>
      </c>
      <c r="K667" s="45">
        <f t="shared" si="106"/>
        <v>9000</v>
      </c>
    </row>
    <row r="668" spans="1:11" ht="18.75">
      <c r="A668" s="49">
        <v>8</v>
      </c>
      <c r="B668" s="21" t="s">
        <v>2098</v>
      </c>
      <c r="C668" s="26">
        <v>2800</v>
      </c>
      <c r="D668" s="26">
        <v>4200</v>
      </c>
      <c r="E668" s="27">
        <f t="shared" si="107"/>
        <v>7000</v>
      </c>
      <c r="F668" s="24">
        <v>35</v>
      </c>
      <c r="G668" s="24">
        <v>0</v>
      </c>
      <c r="H668" s="39">
        <f t="shared" si="108"/>
        <v>35</v>
      </c>
      <c r="I668" s="48">
        <v>40</v>
      </c>
      <c r="J668" s="48"/>
      <c r="K668" s="45">
        <f t="shared" si="106"/>
        <v>40</v>
      </c>
    </row>
    <row r="669" spans="1:11" ht="18.75">
      <c r="A669" s="49">
        <v>9</v>
      </c>
      <c r="B669" s="21" t="s">
        <v>732</v>
      </c>
      <c r="C669" s="26">
        <v>20</v>
      </c>
      <c r="D669" s="26"/>
      <c r="E669" s="27">
        <f t="shared" si="107"/>
        <v>20</v>
      </c>
      <c r="F669" s="24">
        <v>2651</v>
      </c>
      <c r="G669" s="24">
        <v>0</v>
      </c>
      <c r="H669" s="39">
        <f t="shared" si="108"/>
        <v>2651</v>
      </c>
      <c r="I669" s="48">
        <v>2650.01</v>
      </c>
      <c r="J669" s="48"/>
      <c r="K669" s="45">
        <f t="shared" si="106"/>
        <v>2650.01</v>
      </c>
    </row>
    <row r="670" spans="1:11" s="1" customFormat="1" ht="18.75">
      <c r="A670" s="49">
        <v>10</v>
      </c>
      <c r="B670" s="21" t="s">
        <v>734</v>
      </c>
      <c r="C670" s="26">
        <v>2620</v>
      </c>
      <c r="D670" s="26"/>
      <c r="E670" s="27">
        <f t="shared" si="107"/>
        <v>2620</v>
      </c>
      <c r="F670" s="24">
        <v>26300</v>
      </c>
      <c r="G670" s="24">
        <v>23700</v>
      </c>
      <c r="H670" s="39">
        <f t="shared" si="108"/>
        <v>50000</v>
      </c>
      <c r="I670" s="48">
        <v>32000</v>
      </c>
      <c r="J670" s="48">
        <v>18000</v>
      </c>
      <c r="K670" s="45">
        <f t="shared" si="106"/>
        <v>50000</v>
      </c>
    </row>
    <row r="671" spans="1:11" ht="18.75">
      <c r="A671" s="49">
        <v>11</v>
      </c>
      <c r="B671" s="21" t="s">
        <v>735</v>
      </c>
      <c r="C671" s="26">
        <v>24800</v>
      </c>
      <c r="D671" s="26">
        <v>11400</v>
      </c>
      <c r="E671" s="27">
        <f t="shared" si="107"/>
        <v>36200</v>
      </c>
      <c r="F671" s="24">
        <v>7520</v>
      </c>
      <c r="G671" s="24">
        <v>0</v>
      </c>
      <c r="H671" s="39">
        <f t="shared" si="108"/>
        <v>7520</v>
      </c>
      <c r="I671" s="44">
        <v>8097.5</v>
      </c>
      <c r="J671" s="44"/>
      <c r="K671" s="45">
        <f t="shared" si="106"/>
        <v>8097.5</v>
      </c>
    </row>
    <row r="672" spans="1:11" ht="18.75">
      <c r="A672" s="49">
        <v>12</v>
      </c>
      <c r="B672" s="21" t="s">
        <v>736</v>
      </c>
      <c r="C672" s="26">
        <v>660497.09</v>
      </c>
      <c r="D672" s="26">
        <v>266043.68</v>
      </c>
      <c r="E672" s="27">
        <v>926540.77</v>
      </c>
      <c r="F672" s="24">
        <v>71.290000000000006</v>
      </c>
      <c r="G672" s="24">
        <v>106.93</v>
      </c>
      <c r="H672" s="39">
        <f t="shared" si="108"/>
        <v>178.22000000000003</v>
      </c>
      <c r="I672" s="44">
        <v>7145</v>
      </c>
      <c r="J672" s="44">
        <v>10718</v>
      </c>
      <c r="K672" s="45">
        <f t="shared" si="106"/>
        <v>17863</v>
      </c>
    </row>
    <row r="673" spans="1:11" ht="18.75">
      <c r="A673" s="49">
        <v>13</v>
      </c>
      <c r="B673" s="21" t="s">
        <v>737</v>
      </c>
      <c r="C673" s="27"/>
      <c r="D673" s="27"/>
      <c r="E673" s="27"/>
      <c r="F673" s="24">
        <v>712459.66</v>
      </c>
      <c r="G673" s="24">
        <v>269660.09000000003</v>
      </c>
      <c r="H673" s="39">
        <f t="shared" si="108"/>
        <v>982119.75</v>
      </c>
      <c r="I673" s="44">
        <v>785320.09</v>
      </c>
      <c r="J673" s="44">
        <v>240854.65</v>
      </c>
      <c r="K673" s="45">
        <f t="shared" si="106"/>
        <v>1026174.74</v>
      </c>
    </row>
    <row r="674" spans="1:11" ht="18.75">
      <c r="B674" s="21" t="s">
        <v>1556</v>
      </c>
      <c r="C674" s="27"/>
      <c r="D674" s="27"/>
      <c r="E674" s="27"/>
      <c r="F674" s="24"/>
      <c r="G674" s="24"/>
      <c r="H674" s="39"/>
      <c r="I674" s="44">
        <v>190</v>
      </c>
      <c r="J674" s="44"/>
      <c r="K674" s="45">
        <f t="shared" si="106"/>
        <v>190</v>
      </c>
    </row>
    <row r="675" spans="1:11" s="1" customFormat="1" ht="18.75">
      <c r="B675" s="19" t="s">
        <v>86</v>
      </c>
      <c r="C675" s="27">
        <f t="shared" ref="C675:H675" si="109">SUM(C661:C673)</f>
        <v>723722.90999999992</v>
      </c>
      <c r="D675" s="27">
        <f t="shared" si="109"/>
        <v>281643.68</v>
      </c>
      <c r="E675" s="27">
        <f t="shared" si="109"/>
        <v>1005366.5900000001</v>
      </c>
      <c r="F675" s="25">
        <f t="shared" si="109"/>
        <v>992667.91999999993</v>
      </c>
      <c r="G675" s="25">
        <f t="shared" si="109"/>
        <v>297787.02</v>
      </c>
      <c r="H675" s="39">
        <f t="shared" si="109"/>
        <v>1290454.94</v>
      </c>
      <c r="I675" s="45">
        <f>SUM(I661:I674)</f>
        <v>1166926.47</v>
      </c>
      <c r="J675" s="45">
        <f>SUM(J661:J674)</f>
        <v>275572.65000000002</v>
      </c>
      <c r="K675" s="45">
        <f t="shared" si="106"/>
        <v>1442499.12</v>
      </c>
    </row>
    <row r="676" spans="1:11" s="1" customFormat="1" ht="18.75">
      <c r="A676" s="1">
        <v>30</v>
      </c>
      <c r="B676" s="19" t="s">
        <v>738</v>
      </c>
      <c r="C676" s="27"/>
      <c r="D676" s="27"/>
      <c r="E676" s="27"/>
      <c r="F676" s="25"/>
      <c r="G676" s="25"/>
      <c r="H676" s="39"/>
      <c r="I676" s="45"/>
      <c r="J676" s="45"/>
      <c r="K676" s="45"/>
    </row>
    <row r="677" spans="1:11" ht="18.75">
      <c r="A677" s="49">
        <v>1</v>
      </c>
      <c r="B677" s="21" t="s">
        <v>739</v>
      </c>
      <c r="C677" s="26">
        <v>370</v>
      </c>
      <c r="D677" s="26"/>
      <c r="E677" s="27">
        <f>SUM(C677:D677)</f>
        <v>370</v>
      </c>
      <c r="F677" s="24">
        <v>220</v>
      </c>
      <c r="G677" s="24">
        <v>0</v>
      </c>
      <c r="H677" s="39">
        <f>SUM(F677:G677)</f>
        <v>220</v>
      </c>
      <c r="I677" s="44">
        <v>220</v>
      </c>
      <c r="J677" s="44"/>
      <c r="K677" s="45">
        <f>SUM(I677:J677)</f>
        <v>220</v>
      </c>
    </row>
    <row r="678" spans="1:11" s="1" customFormat="1" ht="18.75">
      <c r="B678" s="19" t="s">
        <v>87</v>
      </c>
      <c r="C678" s="27">
        <f>SUM(C677)</f>
        <v>370</v>
      </c>
      <c r="D678" s="26"/>
      <c r="E678" s="27">
        <f>SUM(C678:D678)</f>
        <v>370</v>
      </c>
      <c r="F678" s="25">
        <f>SUM(F677)</f>
        <v>220</v>
      </c>
      <c r="G678" s="25">
        <f>SUM(G677)</f>
        <v>0</v>
      </c>
      <c r="H678" s="39">
        <f>SUM(H677)</f>
        <v>220</v>
      </c>
      <c r="I678" s="45">
        <f>SUM(I677)</f>
        <v>220</v>
      </c>
      <c r="J678" s="45"/>
      <c r="K678" s="45">
        <f>SUM(I678:J678)</f>
        <v>220</v>
      </c>
    </row>
    <row r="679" spans="1:11" s="1" customFormat="1" ht="18.75">
      <c r="A679" s="1">
        <v>31</v>
      </c>
      <c r="B679" s="19" t="s">
        <v>740</v>
      </c>
      <c r="C679" s="27"/>
      <c r="D679" s="27"/>
      <c r="E679" s="27"/>
      <c r="F679" s="25"/>
      <c r="G679" s="25"/>
      <c r="H679" s="39"/>
      <c r="I679" s="45"/>
      <c r="J679" s="45"/>
      <c r="K679" s="45"/>
    </row>
    <row r="680" spans="1:11" ht="18.75">
      <c r="A680" s="1">
        <v>1</v>
      </c>
      <c r="B680" s="21" t="s">
        <v>741</v>
      </c>
      <c r="C680" s="26">
        <v>400</v>
      </c>
      <c r="D680" s="26"/>
      <c r="E680" s="27">
        <f>SUM(C680:D680)</f>
        <v>400</v>
      </c>
      <c r="F680" s="24">
        <v>0.03</v>
      </c>
      <c r="G680" s="24">
        <v>0</v>
      </c>
      <c r="H680" s="39">
        <f>SUM(F680:G680)</f>
        <v>0.03</v>
      </c>
      <c r="I680" s="44">
        <v>0.02</v>
      </c>
      <c r="J680" s="44"/>
      <c r="K680" s="45">
        <f>SUM(I680:J680)</f>
        <v>0.02</v>
      </c>
    </row>
    <row r="681" spans="1:11" s="1" customFormat="1" ht="18.75">
      <c r="B681" s="19" t="s">
        <v>88</v>
      </c>
      <c r="C681" s="27">
        <f>SUM(C680)</f>
        <v>400</v>
      </c>
      <c r="D681" s="26"/>
      <c r="E681" s="27">
        <f>SUM(C681:D681)</f>
        <v>400</v>
      </c>
      <c r="F681" s="25">
        <f>SUM(F680)</f>
        <v>0.03</v>
      </c>
      <c r="G681" s="25">
        <f>SUM(G680)</f>
        <v>0</v>
      </c>
      <c r="H681" s="39">
        <f>SUM(H680)</f>
        <v>0.03</v>
      </c>
      <c r="I681" s="45">
        <f>SUM(I680)</f>
        <v>0.02</v>
      </c>
      <c r="J681" s="45"/>
      <c r="K681" s="45">
        <f>SUM(I681:J681)</f>
        <v>0.02</v>
      </c>
    </row>
    <row r="682" spans="1:11" s="1" customFormat="1" ht="18.75">
      <c r="A682" s="1">
        <v>4</v>
      </c>
      <c r="B682" s="19" t="s">
        <v>742</v>
      </c>
      <c r="C682" s="27"/>
      <c r="D682" s="27"/>
      <c r="E682" s="27"/>
      <c r="F682" s="25"/>
      <c r="G682" s="25"/>
      <c r="H682" s="39"/>
      <c r="I682" s="45"/>
      <c r="J682" s="45"/>
      <c r="K682" s="45"/>
    </row>
    <row r="683" spans="1:11" s="1" customFormat="1" ht="18.75">
      <c r="A683" s="1">
        <v>32</v>
      </c>
      <c r="B683" s="19" t="s">
        <v>743</v>
      </c>
      <c r="C683" s="27"/>
      <c r="D683" s="27"/>
      <c r="E683" s="27"/>
      <c r="F683" s="25"/>
      <c r="G683" s="25"/>
      <c r="H683" s="39"/>
      <c r="I683" s="45"/>
      <c r="J683" s="45"/>
      <c r="K683" s="45"/>
    </row>
    <row r="684" spans="1:11" s="1" customFormat="1" ht="18.75">
      <c r="A684" s="49">
        <v>1</v>
      </c>
      <c r="B684" s="21" t="s">
        <v>1557</v>
      </c>
      <c r="C684" s="27"/>
      <c r="D684" s="27"/>
      <c r="E684" s="27"/>
      <c r="F684" s="25"/>
      <c r="G684" s="25"/>
      <c r="H684" s="39"/>
      <c r="I684" s="44">
        <v>50</v>
      </c>
      <c r="J684" s="45"/>
      <c r="K684" s="45">
        <f>SUM(I684:J684)</f>
        <v>50</v>
      </c>
    </row>
    <row r="685" spans="1:11" ht="18.75">
      <c r="A685" s="49">
        <v>2</v>
      </c>
      <c r="B685" s="21" t="s">
        <v>744</v>
      </c>
      <c r="C685" s="26">
        <v>300</v>
      </c>
      <c r="D685" s="26"/>
      <c r="E685" s="27">
        <f>SUM(C685:D685)</f>
        <v>300</v>
      </c>
      <c r="F685" s="24">
        <v>1346.01</v>
      </c>
      <c r="G685" s="24">
        <v>0</v>
      </c>
      <c r="H685" s="39">
        <f>SUM(F685:G685)</f>
        <v>1346.01</v>
      </c>
      <c r="I685" s="44">
        <v>1505.41</v>
      </c>
      <c r="J685" s="44"/>
      <c r="K685" s="45">
        <f>SUM(I685:J685)</f>
        <v>1505.41</v>
      </c>
    </row>
    <row r="686" spans="1:11" ht="18.75">
      <c r="B686" s="19" t="s">
        <v>89</v>
      </c>
      <c r="C686" s="27">
        <f>SUM(C685)</f>
        <v>300</v>
      </c>
      <c r="D686" s="26"/>
      <c r="E686" s="27">
        <f>SUM(C686:D686)</f>
        <v>300</v>
      </c>
      <c r="F686" s="25">
        <f>SUM(F685)</f>
        <v>1346.01</v>
      </c>
      <c r="G686" s="25">
        <f>SUM(G685)</f>
        <v>0</v>
      </c>
      <c r="H686" s="39">
        <f>SUM(H685)</f>
        <v>1346.01</v>
      </c>
      <c r="I686" s="44">
        <f>SUM(I684:I685)</f>
        <v>1555.41</v>
      </c>
      <c r="J686" s="44"/>
      <c r="K686" s="45">
        <f>SUM(I686:J686)</f>
        <v>1555.41</v>
      </c>
    </row>
    <row r="687" spans="1:11" ht="18.75">
      <c r="A687" s="1">
        <v>33</v>
      </c>
      <c r="B687" s="21" t="s">
        <v>745</v>
      </c>
      <c r="C687" s="26"/>
      <c r="D687" s="26"/>
      <c r="E687" s="27"/>
      <c r="F687" s="24"/>
      <c r="G687" s="24"/>
      <c r="H687" s="39"/>
      <c r="I687" s="44"/>
      <c r="J687" s="44"/>
      <c r="K687" s="45"/>
    </row>
    <row r="688" spans="1:11" ht="18.75">
      <c r="A688" s="49">
        <v>1</v>
      </c>
      <c r="B688" s="21" t="s">
        <v>746</v>
      </c>
      <c r="C688" s="26">
        <v>480</v>
      </c>
      <c r="D688" s="26"/>
      <c r="E688" s="27">
        <f>SUM(C688:D688)</f>
        <v>480</v>
      </c>
      <c r="F688" s="24">
        <v>0.03</v>
      </c>
      <c r="G688" s="24">
        <v>0</v>
      </c>
      <c r="H688" s="39">
        <f>SUM(F688:G688)</f>
        <v>0.03</v>
      </c>
      <c r="I688" s="44">
        <v>0.02</v>
      </c>
      <c r="J688" s="44"/>
      <c r="K688" s="45">
        <f>SUM(I688:J688)</f>
        <v>0.02</v>
      </c>
    </row>
    <row r="689" spans="1:11" ht="18.75">
      <c r="B689" s="19" t="s">
        <v>90</v>
      </c>
      <c r="C689" s="27">
        <f>SUM(C688)</f>
        <v>480</v>
      </c>
      <c r="D689" s="26"/>
      <c r="E689" s="27">
        <f>SUM(C689:D689)</f>
        <v>480</v>
      </c>
      <c r="F689" s="25">
        <f>SUM(F688)</f>
        <v>0.03</v>
      </c>
      <c r="G689" s="25">
        <f>SUM(G688)</f>
        <v>0</v>
      </c>
      <c r="H689" s="39">
        <f>SUM(H688)</f>
        <v>0.03</v>
      </c>
      <c r="I689" s="44">
        <f>SUM(I688)</f>
        <v>0.02</v>
      </c>
      <c r="J689" s="44"/>
      <c r="K689" s="45">
        <f>SUM(I689:J689)</f>
        <v>0.02</v>
      </c>
    </row>
    <row r="690" spans="1:11" s="1" customFormat="1" ht="18.75">
      <c r="A690" s="1">
        <v>34</v>
      </c>
      <c r="B690" s="19" t="s">
        <v>747</v>
      </c>
      <c r="C690" s="27"/>
      <c r="D690" s="27"/>
      <c r="E690" s="27"/>
      <c r="F690" s="25"/>
      <c r="G690" s="25"/>
      <c r="H690" s="39"/>
      <c r="I690" s="45"/>
      <c r="J690" s="45"/>
      <c r="K690" s="45"/>
    </row>
    <row r="691" spans="1:11" ht="18.75">
      <c r="A691" s="49">
        <v>1</v>
      </c>
      <c r="B691" s="21" t="s">
        <v>695</v>
      </c>
      <c r="C691" s="26"/>
      <c r="D691" s="26"/>
      <c r="E691" s="26"/>
      <c r="F691" s="24">
        <v>0.01</v>
      </c>
      <c r="G691" s="24">
        <v>0</v>
      </c>
      <c r="H691" s="39">
        <f>SUM(F691:G691)</f>
        <v>0.01</v>
      </c>
      <c r="I691" s="44">
        <v>0.01</v>
      </c>
      <c r="J691" s="44"/>
      <c r="K691" s="45">
        <f>SUM(I691:J691)</f>
        <v>0.01</v>
      </c>
    </row>
    <row r="692" spans="1:11" ht="18.75">
      <c r="B692" s="19" t="s">
        <v>91</v>
      </c>
      <c r="C692" s="27"/>
      <c r="D692" s="27"/>
      <c r="E692" s="27"/>
      <c r="F692" s="25">
        <f>SUM(F691)</f>
        <v>0.01</v>
      </c>
      <c r="G692" s="25">
        <f>SUM(G691)</f>
        <v>0</v>
      </c>
      <c r="H692" s="39">
        <f>SUM(H691)</f>
        <v>0.01</v>
      </c>
      <c r="I692" s="44">
        <f>SUM(I691)</f>
        <v>0.01</v>
      </c>
      <c r="J692" s="44"/>
      <c r="K692" s="45">
        <f>SUM(I692:J692)</f>
        <v>0.01</v>
      </c>
    </row>
    <row r="693" spans="1:11" s="1" customFormat="1" ht="18.75">
      <c r="A693" s="1">
        <v>35</v>
      </c>
      <c r="B693" s="19" t="s">
        <v>748</v>
      </c>
      <c r="C693" s="27"/>
      <c r="D693" s="27"/>
      <c r="E693" s="27"/>
      <c r="F693" s="25"/>
      <c r="G693" s="25"/>
      <c r="H693" s="39"/>
      <c r="I693" s="45"/>
      <c r="J693" s="45"/>
      <c r="K693" s="45"/>
    </row>
    <row r="694" spans="1:11" ht="18.75">
      <c r="A694" s="49">
        <v>1</v>
      </c>
      <c r="B694" s="21" t="s">
        <v>749</v>
      </c>
      <c r="C694" s="26">
        <v>1483.51</v>
      </c>
      <c r="D694" s="26"/>
      <c r="E694" s="27">
        <f>SUM(C694:D694)</f>
        <v>1483.51</v>
      </c>
      <c r="F694" s="24">
        <v>1494</v>
      </c>
      <c r="G694" s="24">
        <v>0</v>
      </c>
      <c r="H694" s="39">
        <f>SUM(F694:G694)</f>
        <v>1494</v>
      </c>
      <c r="I694" s="44">
        <v>1598</v>
      </c>
      <c r="J694" s="44"/>
      <c r="K694" s="45">
        <f>SUM(I694:J694)</f>
        <v>1598</v>
      </c>
    </row>
    <row r="695" spans="1:11" ht="18.75">
      <c r="A695" s="49">
        <v>2</v>
      </c>
      <c r="B695" s="21" t="s">
        <v>750</v>
      </c>
      <c r="C695" s="26">
        <v>605.29999999999995</v>
      </c>
      <c r="D695" s="26"/>
      <c r="E695" s="27">
        <f>SUM(C695:D695)</f>
        <v>605.29999999999995</v>
      </c>
      <c r="F695" s="24">
        <v>7211.02</v>
      </c>
      <c r="G695" s="24">
        <v>0</v>
      </c>
      <c r="H695" s="39">
        <f>SUM(F695:G695)</f>
        <v>7211.02</v>
      </c>
      <c r="I695" s="44">
        <v>8402</v>
      </c>
      <c r="J695" s="44"/>
      <c r="K695" s="45">
        <f>SUM(I695:J695)</f>
        <v>8402</v>
      </c>
    </row>
    <row r="696" spans="1:11" ht="18.75">
      <c r="A696" s="49">
        <v>3</v>
      </c>
      <c r="B696" s="21" t="s">
        <v>751</v>
      </c>
      <c r="C696" s="26">
        <v>205.62</v>
      </c>
      <c r="D696" s="26"/>
      <c r="E696" s="27">
        <f>SUM(C696:D696)</f>
        <v>205.62</v>
      </c>
      <c r="F696" s="24">
        <v>220</v>
      </c>
      <c r="G696" s="24">
        <v>0</v>
      </c>
      <c r="H696" s="39">
        <f>SUM(F696:G696)</f>
        <v>220</v>
      </c>
      <c r="I696" s="44">
        <v>200</v>
      </c>
      <c r="J696" s="44"/>
      <c r="K696" s="45">
        <f>SUM(I696:J696)</f>
        <v>200</v>
      </c>
    </row>
    <row r="697" spans="1:11" s="1" customFormat="1" ht="18.75">
      <c r="B697" s="19" t="s">
        <v>92</v>
      </c>
      <c r="C697" s="27">
        <f>SUM(C694:C696)</f>
        <v>2294.4299999999998</v>
      </c>
      <c r="D697" s="26"/>
      <c r="E697" s="27">
        <f>SUM(C697:D697)</f>
        <v>2294.4299999999998</v>
      </c>
      <c r="F697" s="25">
        <f>SUM(F694:F696)</f>
        <v>8925.02</v>
      </c>
      <c r="G697" s="25">
        <f>SUM(G694:G696)</f>
        <v>0</v>
      </c>
      <c r="H697" s="39">
        <f>SUM(H694:H696)</f>
        <v>8925.02</v>
      </c>
      <c r="I697" s="45">
        <f>SUM(I694:I696)</f>
        <v>10200</v>
      </c>
      <c r="J697" s="45"/>
      <c r="K697" s="45">
        <f>SUM(I697:J697)</f>
        <v>10200</v>
      </c>
    </row>
    <row r="698" spans="1:11" s="1" customFormat="1" ht="18.75">
      <c r="A698" s="1">
        <v>36</v>
      </c>
      <c r="B698" s="19" t="s">
        <v>752</v>
      </c>
      <c r="C698" s="27"/>
      <c r="D698" s="27"/>
      <c r="E698" s="27"/>
      <c r="F698" s="25"/>
      <c r="G698" s="25"/>
      <c r="H698" s="39"/>
      <c r="I698" s="45"/>
      <c r="J698" s="45"/>
      <c r="K698" s="45"/>
    </row>
    <row r="699" spans="1:11" s="1" customFormat="1" ht="18.75">
      <c r="A699" s="49">
        <v>1</v>
      </c>
      <c r="B699" s="21" t="s">
        <v>1558</v>
      </c>
      <c r="C699" s="26"/>
      <c r="D699" s="26"/>
      <c r="E699" s="26"/>
      <c r="F699" s="25"/>
      <c r="G699" s="25"/>
      <c r="H699" s="39"/>
      <c r="I699" s="44">
        <v>0.01</v>
      </c>
      <c r="J699" s="45"/>
      <c r="K699" s="45">
        <f>SUM(I699:J699)</f>
        <v>0.01</v>
      </c>
    </row>
    <row r="700" spans="1:11" ht="18.75">
      <c r="A700" s="49">
        <v>2</v>
      </c>
      <c r="B700" s="21" t="s">
        <v>753</v>
      </c>
      <c r="C700" s="26">
        <v>70</v>
      </c>
      <c r="D700" s="26"/>
      <c r="E700" s="27">
        <f>SUM(C700:D700)</f>
        <v>70</v>
      </c>
      <c r="F700" s="24">
        <v>51</v>
      </c>
      <c r="G700" s="24">
        <v>0</v>
      </c>
      <c r="H700" s="39">
        <f>SUM(F700:G700)</f>
        <v>51</v>
      </c>
      <c r="I700" s="48">
        <v>1000</v>
      </c>
      <c r="J700" s="44"/>
      <c r="K700" s="45">
        <f>SUM(I700:J700)</f>
        <v>1000</v>
      </c>
    </row>
    <row r="701" spans="1:11" s="1" customFormat="1" ht="18.75">
      <c r="B701" s="19" t="s">
        <v>93</v>
      </c>
      <c r="C701" s="27">
        <f>SUM(C700)</f>
        <v>70</v>
      </c>
      <c r="D701" s="26"/>
      <c r="E701" s="27">
        <f>SUM(C701:D701)</f>
        <v>70</v>
      </c>
      <c r="F701" s="25">
        <f>SUM(F700)</f>
        <v>51</v>
      </c>
      <c r="G701" s="25">
        <f>SUM(G700)</f>
        <v>0</v>
      </c>
      <c r="H701" s="39">
        <f>SUM(H700)</f>
        <v>51</v>
      </c>
      <c r="I701" s="45">
        <f>SUM(I699:I700)</f>
        <v>1000.01</v>
      </c>
      <c r="J701" s="45"/>
      <c r="K701" s="45">
        <f>SUM(I701:J701)</f>
        <v>1000.01</v>
      </c>
    </row>
    <row r="702" spans="1:11" s="1" customFormat="1" ht="18.75">
      <c r="A702" s="1">
        <v>37</v>
      </c>
      <c r="B702" s="19" t="s">
        <v>754</v>
      </c>
      <c r="C702" s="27"/>
      <c r="D702" s="27"/>
      <c r="E702" s="27"/>
      <c r="F702" s="25"/>
      <c r="G702" s="25"/>
      <c r="H702" s="39"/>
      <c r="I702" s="45"/>
      <c r="J702" s="45"/>
      <c r="K702" s="45"/>
    </row>
    <row r="703" spans="1:11" s="1" customFormat="1" ht="18.75">
      <c r="A703" s="1">
        <v>1</v>
      </c>
      <c r="B703" s="21" t="s">
        <v>1558</v>
      </c>
      <c r="C703" s="27"/>
      <c r="D703" s="27"/>
      <c r="E703" s="27"/>
      <c r="F703" s="25"/>
      <c r="G703" s="25"/>
      <c r="H703" s="39"/>
      <c r="I703" s="48">
        <v>0.01</v>
      </c>
      <c r="J703" s="45"/>
      <c r="K703" s="45">
        <f>SUM(I703:J703)</f>
        <v>0.01</v>
      </c>
    </row>
    <row r="704" spans="1:11" ht="18.75">
      <c r="A704" s="49">
        <v>2</v>
      </c>
      <c r="B704" s="21" t="s">
        <v>755</v>
      </c>
      <c r="C704" s="26">
        <v>75</v>
      </c>
      <c r="D704" s="26"/>
      <c r="E704" s="27">
        <f>SUM(C704:D704)</f>
        <v>75</v>
      </c>
      <c r="F704" s="24">
        <v>526</v>
      </c>
      <c r="G704" s="24">
        <v>0</v>
      </c>
      <c r="H704" s="39">
        <f>SUM(F704:G704)</f>
        <v>526</v>
      </c>
      <c r="I704" s="44">
        <v>750</v>
      </c>
      <c r="J704" s="44"/>
      <c r="K704" s="45">
        <f>SUM(I704:J704)</f>
        <v>750</v>
      </c>
    </row>
    <row r="705" spans="1:11" s="1" customFormat="1" ht="18.75">
      <c r="B705" s="19" t="s">
        <v>94</v>
      </c>
      <c r="C705" s="27">
        <f>SUM(C704)</f>
        <v>75</v>
      </c>
      <c r="D705" s="26"/>
      <c r="E705" s="27">
        <f>SUM(C705:D705)</f>
        <v>75</v>
      </c>
      <c r="F705" s="25">
        <f>SUM(F704)</f>
        <v>526</v>
      </c>
      <c r="G705" s="25">
        <f>SUM(G704)</f>
        <v>0</v>
      </c>
      <c r="H705" s="39">
        <f>SUM(H704)</f>
        <v>526</v>
      </c>
      <c r="I705" s="45">
        <f>SUM(I703:I704)</f>
        <v>750.01</v>
      </c>
      <c r="J705" s="45"/>
      <c r="K705" s="45">
        <f>SUM(I705:J705)</f>
        <v>750.01</v>
      </c>
    </row>
    <row r="706" spans="1:11" s="1" customFormat="1" ht="18.75">
      <c r="A706" s="1">
        <v>38</v>
      </c>
      <c r="B706" s="19" t="s">
        <v>564</v>
      </c>
      <c r="C706" s="27"/>
      <c r="D706" s="27"/>
      <c r="E706" s="27"/>
      <c r="F706" s="25"/>
      <c r="G706" s="25"/>
      <c r="H706" s="39"/>
      <c r="I706" s="45"/>
      <c r="J706" s="45"/>
      <c r="K706" s="45"/>
    </row>
    <row r="707" spans="1:11" ht="18.75">
      <c r="A707" s="49">
        <v>1</v>
      </c>
      <c r="B707" s="21" t="s">
        <v>756</v>
      </c>
      <c r="C707" s="26">
        <v>3800</v>
      </c>
      <c r="D707" s="26">
        <v>3388.65</v>
      </c>
      <c r="E707" s="27">
        <f t="shared" ref="E707:E745" si="110">SUM(C707:D707)</f>
        <v>7188.65</v>
      </c>
      <c r="F707" s="24">
        <v>4300</v>
      </c>
      <c r="G707" s="24">
        <v>4800</v>
      </c>
      <c r="H707" s="39">
        <f>SUM(F707:G707)</f>
        <v>9100</v>
      </c>
      <c r="I707" s="48">
        <v>2540</v>
      </c>
      <c r="J707" s="48">
        <v>5100</v>
      </c>
      <c r="K707" s="45">
        <f t="shared" ref="K707:K752" si="111">SUM(I707:J707)</f>
        <v>7640</v>
      </c>
    </row>
    <row r="708" spans="1:11" ht="18.75">
      <c r="A708" s="49">
        <v>2</v>
      </c>
      <c r="B708" s="21" t="s">
        <v>1559</v>
      </c>
      <c r="C708" s="26"/>
      <c r="D708" s="26"/>
      <c r="E708" s="27"/>
      <c r="F708" s="24"/>
      <c r="G708" s="24"/>
      <c r="H708" s="39"/>
      <c r="I708" s="48">
        <v>2300</v>
      </c>
      <c r="J708" s="48"/>
      <c r="K708" s="45">
        <f t="shared" si="111"/>
        <v>2300</v>
      </c>
    </row>
    <row r="709" spans="1:11" ht="18.75">
      <c r="A709" s="49">
        <v>3</v>
      </c>
      <c r="B709" s="21" t="s">
        <v>1560</v>
      </c>
      <c r="C709" s="26"/>
      <c r="D709" s="26"/>
      <c r="E709" s="27"/>
      <c r="F709" s="24"/>
      <c r="G709" s="24"/>
      <c r="H709" s="39"/>
      <c r="I709" s="48">
        <v>2300</v>
      </c>
      <c r="J709" s="48"/>
      <c r="K709" s="45">
        <f t="shared" si="111"/>
        <v>2300</v>
      </c>
    </row>
    <row r="710" spans="1:11" ht="18.75">
      <c r="A710" s="49">
        <v>4</v>
      </c>
      <c r="B710" s="21" t="s">
        <v>757</v>
      </c>
      <c r="C710" s="26">
        <v>6780</v>
      </c>
      <c r="D710" s="26">
        <v>1800</v>
      </c>
      <c r="E710" s="27">
        <f t="shared" si="110"/>
        <v>8580</v>
      </c>
      <c r="F710" s="24">
        <v>5280</v>
      </c>
      <c r="G710" s="24">
        <v>4140</v>
      </c>
      <c r="H710" s="39">
        <f t="shared" ref="H710:H752" si="112">SUM(F710:G710)</f>
        <v>9420</v>
      </c>
      <c r="I710" s="48">
        <v>3910</v>
      </c>
      <c r="J710" s="48">
        <v>4500</v>
      </c>
      <c r="K710" s="45">
        <f t="shared" si="111"/>
        <v>8410</v>
      </c>
    </row>
    <row r="711" spans="1:11" s="1" customFormat="1" ht="18.75">
      <c r="A711" s="49">
        <v>5</v>
      </c>
      <c r="B711" s="21" t="s">
        <v>758</v>
      </c>
      <c r="C711" s="26">
        <v>2300</v>
      </c>
      <c r="D711" s="26">
        <v>1200</v>
      </c>
      <c r="E711" s="27">
        <f t="shared" si="110"/>
        <v>3500</v>
      </c>
      <c r="F711" s="24">
        <v>3400</v>
      </c>
      <c r="G711" s="24">
        <v>2000</v>
      </c>
      <c r="H711" s="39">
        <f t="shared" si="112"/>
        <v>5400</v>
      </c>
      <c r="I711" s="48">
        <v>4400</v>
      </c>
      <c r="J711" s="48">
        <v>2000</v>
      </c>
      <c r="K711" s="45">
        <f t="shared" si="111"/>
        <v>6400</v>
      </c>
    </row>
    <row r="712" spans="1:11" ht="18.75">
      <c r="A712" s="49">
        <v>6</v>
      </c>
      <c r="B712" s="21" t="s">
        <v>759</v>
      </c>
      <c r="C712" s="26">
        <v>20</v>
      </c>
      <c r="D712" s="26"/>
      <c r="E712" s="27">
        <f t="shared" si="110"/>
        <v>20</v>
      </c>
      <c r="F712" s="24">
        <v>60</v>
      </c>
      <c r="G712" s="24">
        <v>0</v>
      </c>
      <c r="H712" s="39">
        <f t="shared" si="112"/>
        <v>60</v>
      </c>
      <c r="I712" s="48">
        <v>60</v>
      </c>
      <c r="J712" s="48"/>
      <c r="K712" s="45">
        <f t="shared" si="111"/>
        <v>60</v>
      </c>
    </row>
    <row r="713" spans="1:11" ht="18.75">
      <c r="A713" s="49">
        <v>7</v>
      </c>
      <c r="B713" s="21" t="s">
        <v>760</v>
      </c>
      <c r="C713" s="26">
        <v>150</v>
      </c>
      <c r="D713" s="26"/>
      <c r="E713" s="27">
        <f t="shared" si="110"/>
        <v>150</v>
      </c>
      <c r="F713" s="24">
        <v>250</v>
      </c>
      <c r="G713" s="24">
        <v>0</v>
      </c>
      <c r="H713" s="39">
        <f t="shared" si="112"/>
        <v>250</v>
      </c>
      <c r="I713" s="48">
        <v>400</v>
      </c>
      <c r="J713" s="48"/>
      <c r="K713" s="45">
        <f t="shared" si="111"/>
        <v>400</v>
      </c>
    </row>
    <row r="714" spans="1:11" s="1" customFormat="1" ht="18.75">
      <c r="A714" s="49">
        <v>8</v>
      </c>
      <c r="B714" s="21" t="s">
        <v>761</v>
      </c>
      <c r="C714" s="26">
        <v>385</v>
      </c>
      <c r="D714" s="26"/>
      <c r="E714" s="27">
        <f t="shared" si="110"/>
        <v>385</v>
      </c>
      <c r="F714" s="24">
        <v>920</v>
      </c>
      <c r="G714" s="24">
        <v>0</v>
      </c>
      <c r="H714" s="39">
        <f t="shared" si="112"/>
        <v>920</v>
      </c>
      <c r="I714" s="48">
        <v>1660</v>
      </c>
      <c r="J714" s="48"/>
      <c r="K714" s="45">
        <f t="shared" si="111"/>
        <v>1660</v>
      </c>
    </row>
    <row r="715" spans="1:11" ht="18.75">
      <c r="A715" s="49">
        <v>9</v>
      </c>
      <c r="B715" s="21" t="s">
        <v>762</v>
      </c>
      <c r="C715" s="26">
        <v>26485.4</v>
      </c>
      <c r="D715" s="26"/>
      <c r="E715" s="27">
        <f t="shared" si="110"/>
        <v>26485.4</v>
      </c>
      <c r="F715" s="24">
        <v>30700.03</v>
      </c>
      <c r="G715" s="24">
        <v>0</v>
      </c>
      <c r="H715" s="39">
        <f t="shared" si="112"/>
        <v>30700.03</v>
      </c>
      <c r="I715" s="48">
        <v>42760</v>
      </c>
      <c r="J715" s="48"/>
      <c r="K715" s="45">
        <f t="shared" si="111"/>
        <v>42760</v>
      </c>
    </row>
    <row r="716" spans="1:11" ht="18.75">
      <c r="A716" s="49">
        <v>10</v>
      </c>
      <c r="B716" s="21" t="s">
        <v>763</v>
      </c>
      <c r="C716" s="26">
        <v>100</v>
      </c>
      <c r="D716" s="26"/>
      <c r="E716" s="27">
        <f t="shared" si="110"/>
        <v>100</v>
      </c>
      <c r="F716" s="24">
        <v>100</v>
      </c>
      <c r="G716" s="24">
        <v>0</v>
      </c>
      <c r="H716" s="39">
        <f t="shared" si="112"/>
        <v>100</v>
      </c>
      <c r="I716" s="48">
        <v>120</v>
      </c>
      <c r="J716" s="48"/>
      <c r="K716" s="45">
        <f t="shared" si="111"/>
        <v>120</v>
      </c>
    </row>
    <row r="717" spans="1:11" s="1" customFormat="1" ht="18.75">
      <c r="A717" s="49">
        <v>11</v>
      </c>
      <c r="B717" s="21" t="s">
        <v>764</v>
      </c>
      <c r="C717" s="26">
        <v>1</v>
      </c>
      <c r="D717" s="26"/>
      <c r="E717" s="27">
        <f t="shared" si="110"/>
        <v>1</v>
      </c>
      <c r="F717" s="24">
        <v>6000</v>
      </c>
      <c r="G717" s="24">
        <v>0</v>
      </c>
      <c r="H717" s="39">
        <f t="shared" si="112"/>
        <v>6000</v>
      </c>
      <c r="I717" s="48">
        <v>2825</v>
      </c>
      <c r="J717" s="48"/>
      <c r="K717" s="45">
        <f t="shared" si="111"/>
        <v>2825</v>
      </c>
    </row>
    <row r="718" spans="1:11" ht="18.75">
      <c r="A718" s="49">
        <v>12</v>
      </c>
      <c r="B718" s="21" t="s">
        <v>765</v>
      </c>
      <c r="C718" s="26">
        <v>11500</v>
      </c>
      <c r="D718" s="26"/>
      <c r="E718" s="27">
        <f t="shared" si="110"/>
        <v>11500</v>
      </c>
      <c r="F718" s="24">
        <v>3</v>
      </c>
      <c r="G718" s="24">
        <v>0</v>
      </c>
      <c r="H718" s="39">
        <f t="shared" si="112"/>
        <v>3</v>
      </c>
      <c r="I718" s="48">
        <v>20</v>
      </c>
      <c r="J718" s="48"/>
      <c r="K718" s="45">
        <f t="shared" si="111"/>
        <v>20</v>
      </c>
    </row>
    <row r="719" spans="1:11" ht="18.75">
      <c r="A719" s="49">
        <v>13</v>
      </c>
      <c r="B719" s="21" t="s">
        <v>766</v>
      </c>
      <c r="C719" s="26">
        <v>262.49</v>
      </c>
      <c r="D719" s="26"/>
      <c r="E719" s="27">
        <f t="shared" si="110"/>
        <v>262.49</v>
      </c>
      <c r="F719" s="24">
        <v>50</v>
      </c>
      <c r="G719" s="24">
        <v>0</v>
      </c>
      <c r="H719" s="39">
        <f t="shared" si="112"/>
        <v>50</v>
      </c>
      <c r="I719" s="48">
        <v>40</v>
      </c>
      <c r="J719" s="48"/>
      <c r="K719" s="45">
        <f t="shared" si="111"/>
        <v>40</v>
      </c>
    </row>
    <row r="720" spans="1:11" ht="18.75">
      <c r="A720" s="49">
        <v>14</v>
      </c>
      <c r="B720" s="21" t="s">
        <v>767</v>
      </c>
      <c r="C720" s="26">
        <v>3000</v>
      </c>
      <c r="D720" s="26"/>
      <c r="E720" s="27">
        <f t="shared" si="110"/>
        <v>3000</v>
      </c>
      <c r="F720" s="24">
        <v>25000</v>
      </c>
      <c r="G720" s="24">
        <v>0</v>
      </c>
      <c r="H720" s="39">
        <f t="shared" si="112"/>
        <v>25000</v>
      </c>
      <c r="I720" s="48">
        <v>13000</v>
      </c>
      <c r="J720" s="48"/>
      <c r="K720" s="45">
        <f t="shared" si="111"/>
        <v>13000</v>
      </c>
    </row>
    <row r="721" spans="1:11" ht="18.75">
      <c r="A721" s="49">
        <v>15</v>
      </c>
      <c r="B721" s="21" t="s">
        <v>768</v>
      </c>
      <c r="C721" s="26">
        <v>9000</v>
      </c>
      <c r="D721" s="26"/>
      <c r="E721" s="27">
        <f t="shared" si="110"/>
        <v>9000</v>
      </c>
      <c r="F721" s="24">
        <v>262.49</v>
      </c>
      <c r="G721" s="24">
        <v>0</v>
      </c>
      <c r="H721" s="39">
        <f t="shared" si="112"/>
        <v>262.49</v>
      </c>
      <c r="I721" s="48">
        <v>262.49</v>
      </c>
      <c r="J721" s="48"/>
      <c r="K721" s="45">
        <f t="shared" si="111"/>
        <v>262.49</v>
      </c>
    </row>
    <row r="722" spans="1:11" ht="18.75">
      <c r="A722" s="49">
        <v>16</v>
      </c>
      <c r="B722" s="21" t="s">
        <v>1561</v>
      </c>
      <c r="C722" s="26"/>
      <c r="D722" s="26"/>
      <c r="E722" s="27"/>
      <c r="F722" s="24"/>
      <c r="G722" s="24"/>
      <c r="H722" s="39"/>
      <c r="I722" s="48">
        <v>1750</v>
      </c>
      <c r="J722" s="48"/>
      <c r="K722" s="45">
        <f t="shared" si="111"/>
        <v>1750</v>
      </c>
    </row>
    <row r="723" spans="1:11" s="1" customFormat="1" ht="18.75">
      <c r="A723" s="49">
        <v>17</v>
      </c>
      <c r="B723" s="21" t="s">
        <v>769</v>
      </c>
      <c r="C723" s="26">
        <v>10000</v>
      </c>
      <c r="D723" s="26"/>
      <c r="E723" s="27">
        <f t="shared" si="110"/>
        <v>10000</v>
      </c>
      <c r="F723" s="24">
        <v>5000</v>
      </c>
      <c r="G723" s="24">
        <v>0</v>
      </c>
      <c r="H723" s="39">
        <f t="shared" si="112"/>
        <v>5000</v>
      </c>
      <c r="I723" s="48">
        <v>2182</v>
      </c>
      <c r="J723" s="48"/>
      <c r="K723" s="45">
        <f t="shared" si="111"/>
        <v>2182</v>
      </c>
    </row>
    <row r="724" spans="1:11" ht="18.75">
      <c r="A724" s="49">
        <v>18</v>
      </c>
      <c r="B724" s="21" t="s">
        <v>770</v>
      </c>
      <c r="C724" s="26">
        <v>562577</v>
      </c>
      <c r="D724" s="26"/>
      <c r="E724" s="27">
        <f t="shared" si="110"/>
        <v>562577</v>
      </c>
      <c r="F724" s="24">
        <v>8233</v>
      </c>
      <c r="G724" s="24">
        <v>0</v>
      </c>
      <c r="H724" s="39">
        <f t="shared" si="112"/>
        <v>8233</v>
      </c>
      <c r="I724" s="48">
        <v>3520</v>
      </c>
      <c r="J724" s="48"/>
      <c r="K724" s="45">
        <f t="shared" si="111"/>
        <v>3520</v>
      </c>
    </row>
    <row r="725" spans="1:11" ht="18.75">
      <c r="A725" s="49">
        <v>19</v>
      </c>
      <c r="B725" s="21" t="s">
        <v>771</v>
      </c>
      <c r="C725" s="26">
        <v>20</v>
      </c>
      <c r="D725" s="26"/>
      <c r="E725" s="27">
        <f t="shared" si="110"/>
        <v>20</v>
      </c>
      <c r="F725" s="24">
        <v>15000</v>
      </c>
      <c r="G725" s="24">
        <v>0</v>
      </c>
      <c r="H725" s="39">
        <f t="shared" si="112"/>
        <v>15000</v>
      </c>
      <c r="I725" s="48">
        <v>2183</v>
      </c>
      <c r="J725" s="48"/>
      <c r="K725" s="45">
        <f t="shared" si="111"/>
        <v>2183</v>
      </c>
    </row>
    <row r="726" spans="1:11" ht="18.75">
      <c r="A726" s="49">
        <v>20</v>
      </c>
      <c r="B726" s="21" t="s">
        <v>1562</v>
      </c>
      <c r="C726" s="26"/>
      <c r="D726" s="26"/>
      <c r="E726" s="27"/>
      <c r="F726" s="24"/>
      <c r="G726" s="24"/>
      <c r="H726" s="39"/>
      <c r="I726" s="48">
        <v>22000</v>
      </c>
      <c r="J726" s="48"/>
      <c r="K726" s="45">
        <f t="shared" si="111"/>
        <v>22000</v>
      </c>
    </row>
    <row r="727" spans="1:11" s="1" customFormat="1" ht="18.75">
      <c r="A727" s="49">
        <v>21</v>
      </c>
      <c r="B727" s="21" t="s">
        <v>772</v>
      </c>
      <c r="C727" s="26">
        <v>68544.59</v>
      </c>
      <c r="D727" s="26"/>
      <c r="E727" s="27">
        <f t="shared" si="110"/>
        <v>68544.59</v>
      </c>
      <c r="F727" s="24">
        <v>646038.93999999994</v>
      </c>
      <c r="G727" s="24">
        <v>0</v>
      </c>
      <c r="H727" s="39">
        <f t="shared" si="112"/>
        <v>646038.93999999994</v>
      </c>
      <c r="I727" s="48">
        <v>743921.36</v>
      </c>
      <c r="J727" s="48"/>
      <c r="K727" s="45">
        <f t="shared" si="111"/>
        <v>743921.36</v>
      </c>
    </row>
    <row r="728" spans="1:11" ht="18.75">
      <c r="A728" s="49">
        <v>22</v>
      </c>
      <c r="B728" s="21" t="s">
        <v>773</v>
      </c>
      <c r="C728" s="26">
        <v>200.02</v>
      </c>
      <c r="D728" s="26"/>
      <c r="E728" s="27">
        <f t="shared" si="110"/>
        <v>200.02</v>
      </c>
      <c r="F728" s="24">
        <v>20</v>
      </c>
      <c r="G728" s="24">
        <v>0</v>
      </c>
      <c r="H728" s="39">
        <f t="shared" si="112"/>
        <v>20</v>
      </c>
      <c r="I728" s="48">
        <v>30</v>
      </c>
      <c r="J728" s="48"/>
      <c r="K728" s="45">
        <f t="shared" si="111"/>
        <v>30</v>
      </c>
    </row>
    <row r="729" spans="1:11" ht="18.75">
      <c r="A729" s="49">
        <v>23</v>
      </c>
      <c r="B729" s="21" t="s">
        <v>774</v>
      </c>
      <c r="C729" s="26">
        <v>30</v>
      </c>
      <c r="D729" s="26"/>
      <c r="E729" s="27">
        <f t="shared" si="110"/>
        <v>30</v>
      </c>
      <c r="F729" s="24">
        <v>71746.19</v>
      </c>
      <c r="G729" s="24">
        <v>0</v>
      </c>
      <c r="H729" s="39">
        <f t="shared" si="112"/>
        <v>71746.19</v>
      </c>
      <c r="I729" s="48">
        <v>83139.070000000007</v>
      </c>
      <c r="J729" s="48"/>
      <c r="K729" s="45">
        <f t="shared" si="111"/>
        <v>83139.070000000007</v>
      </c>
    </row>
    <row r="730" spans="1:11" s="1" customFormat="1" ht="18.75">
      <c r="A730" s="49">
        <v>24</v>
      </c>
      <c r="B730" s="21" t="s">
        <v>775</v>
      </c>
      <c r="C730" s="26">
        <v>104.8</v>
      </c>
      <c r="D730" s="26"/>
      <c r="E730" s="27">
        <f t="shared" si="110"/>
        <v>104.8</v>
      </c>
      <c r="F730" s="24">
        <v>510.82</v>
      </c>
      <c r="G730" s="24">
        <v>0</v>
      </c>
      <c r="H730" s="39">
        <f t="shared" si="112"/>
        <v>510.82</v>
      </c>
      <c r="I730" s="48">
        <v>12455</v>
      </c>
      <c r="J730" s="48"/>
      <c r="K730" s="45">
        <f t="shared" si="111"/>
        <v>12455</v>
      </c>
    </row>
    <row r="731" spans="1:11" ht="18.75">
      <c r="A731" s="49">
        <v>25</v>
      </c>
      <c r="B731" s="21" t="s">
        <v>776</v>
      </c>
      <c r="C731" s="26">
        <v>7000</v>
      </c>
      <c r="D731" s="26"/>
      <c r="E731" s="27">
        <f t="shared" si="110"/>
        <v>7000</v>
      </c>
      <c r="F731" s="24">
        <v>0.01</v>
      </c>
      <c r="G731" s="24">
        <v>0</v>
      </c>
      <c r="H731" s="39">
        <f t="shared" si="112"/>
        <v>0.01</v>
      </c>
      <c r="I731" s="48">
        <v>0.01</v>
      </c>
      <c r="J731" s="48"/>
      <c r="K731" s="45">
        <f t="shared" si="111"/>
        <v>0.01</v>
      </c>
    </row>
    <row r="732" spans="1:11" ht="18.75">
      <c r="A732" s="49">
        <v>26</v>
      </c>
      <c r="B732" s="21" t="s">
        <v>777</v>
      </c>
      <c r="C732" s="26">
        <v>112.21</v>
      </c>
      <c r="D732" s="26"/>
      <c r="E732" s="27">
        <f t="shared" si="110"/>
        <v>112.21</v>
      </c>
      <c r="F732" s="24">
        <v>591.47</v>
      </c>
      <c r="G732" s="24">
        <v>0</v>
      </c>
      <c r="H732" s="39">
        <f t="shared" si="112"/>
        <v>591.47</v>
      </c>
      <c r="I732" s="48">
        <v>30</v>
      </c>
      <c r="J732" s="48"/>
      <c r="K732" s="45">
        <f t="shared" si="111"/>
        <v>30</v>
      </c>
    </row>
    <row r="733" spans="1:11" ht="18.75">
      <c r="A733" s="49">
        <v>27</v>
      </c>
      <c r="B733" s="21" t="s">
        <v>1563</v>
      </c>
      <c r="C733" s="26">
        <v>2000</v>
      </c>
      <c r="D733" s="26">
        <v>1000</v>
      </c>
      <c r="E733" s="27">
        <f t="shared" si="110"/>
        <v>3000</v>
      </c>
      <c r="F733" s="24">
        <v>102.7</v>
      </c>
      <c r="G733" s="24">
        <v>0</v>
      </c>
      <c r="H733" s="39">
        <f t="shared" si="112"/>
        <v>102.7</v>
      </c>
      <c r="I733" s="48">
        <v>100.42</v>
      </c>
      <c r="J733" s="48"/>
      <c r="K733" s="45">
        <f t="shared" si="111"/>
        <v>100.42</v>
      </c>
    </row>
    <row r="734" spans="1:11" ht="18.75">
      <c r="A734" s="49">
        <v>28</v>
      </c>
      <c r="B734" s="21" t="s">
        <v>778</v>
      </c>
      <c r="C734" s="26">
        <v>20</v>
      </c>
      <c r="D734" s="26"/>
      <c r="E734" s="27">
        <f t="shared" si="110"/>
        <v>20</v>
      </c>
      <c r="F734" s="24">
        <v>3900</v>
      </c>
      <c r="G734" s="24">
        <v>0</v>
      </c>
      <c r="H734" s="39">
        <f t="shared" si="112"/>
        <v>3900</v>
      </c>
      <c r="I734" s="48">
        <v>7613</v>
      </c>
      <c r="J734" s="48"/>
      <c r="K734" s="45">
        <f t="shared" si="111"/>
        <v>7613</v>
      </c>
    </row>
    <row r="735" spans="1:11" ht="18.75">
      <c r="A735" s="49">
        <v>29</v>
      </c>
      <c r="B735" s="21" t="s">
        <v>779</v>
      </c>
      <c r="C735" s="26">
        <v>30</v>
      </c>
      <c r="D735" s="26"/>
      <c r="E735" s="27">
        <f t="shared" si="110"/>
        <v>30</v>
      </c>
      <c r="F735" s="24">
        <v>110.21</v>
      </c>
      <c r="G735" s="24">
        <v>0</v>
      </c>
      <c r="H735" s="39">
        <f t="shared" si="112"/>
        <v>110.21</v>
      </c>
      <c r="I735" s="48">
        <v>526.22</v>
      </c>
      <c r="J735" s="48"/>
      <c r="K735" s="45">
        <f t="shared" si="111"/>
        <v>526.22</v>
      </c>
    </row>
    <row r="736" spans="1:11" ht="18.75">
      <c r="A736" s="49">
        <v>30</v>
      </c>
      <c r="B736" s="21" t="s">
        <v>780</v>
      </c>
      <c r="C736" s="26">
        <v>4800</v>
      </c>
      <c r="D736" s="26"/>
      <c r="E736" s="27">
        <f t="shared" si="110"/>
        <v>4800</v>
      </c>
      <c r="F736" s="24">
        <v>6000</v>
      </c>
      <c r="G736" s="24">
        <v>0.01</v>
      </c>
      <c r="H736" s="39">
        <f t="shared" si="112"/>
        <v>6000.01</v>
      </c>
      <c r="I736" s="48">
        <v>6000</v>
      </c>
      <c r="J736" s="48">
        <v>0.01</v>
      </c>
      <c r="K736" s="45">
        <f t="shared" si="111"/>
        <v>6000.01</v>
      </c>
    </row>
    <row r="737" spans="1:11" ht="18.75">
      <c r="A737" s="49">
        <v>31</v>
      </c>
      <c r="B737" s="21" t="s">
        <v>781</v>
      </c>
      <c r="C737" s="26">
        <v>0.01</v>
      </c>
      <c r="D737" s="26"/>
      <c r="E737" s="27">
        <f t="shared" si="110"/>
        <v>0.01</v>
      </c>
      <c r="F737" s="24">
        <v>20</v>
      </c>
      <c r="G737" s="24">
        <v>0</v>
      </c>
      <c r="H737" s="39">
        <f t="shared" si="112"/>
        <v>20</v>
      </c>
      <c r="I737" s="44">
        <v>20</v>
      </c>
      <c r="J737" s="44"/>
      <c r="K737" s="45">
        <f t="shared" si="111"/>
        <v>20</v>
      </c>
    </row>
    <row r="738" spans="1:11" ht="18.75">
      <c r="A738" s="49">
        <v>32</v>
      </c>
      <c r="B738" s="21" t="s">
        <v>782</v>
      </c>
      <c r="C738" s="26">
        <v>100110.1</v>
      </c>
      <c r="D738" s="26">
        <v>63476.05</v>
      </c>
      <c r="E738" s="27">
        <f t="shared" si="110"/>
        <v>163586.15000000002</v>
      </c>
      <c r="F738" s="24">
        <v>30</v>
      </c>
      <c r="G738" s="24">
        <v>0</v>
      </c>
      <c r="H738" s="39">
        <f t="shared" si="112"/>
        <v>30</v>
      </c>
      <c r="I738" s="44">
        <v>40</v>
      </c>
      <c r="J738" s="44"/>
      <c r="K738" s="45">
        <f t="shared" si="111"/>
        <v>40</v>
      </c>
    </row>
    <row r="739" spans="1:11" ht="18.75">
      <c r="A739" s="49">
        <v>33</v>
      </c>
      <c r="B739" s="21" t="s">
        <v>783</v>
      </c>
      <c r="C739" s="26">
        <v>5000</v>
      </c>
      <c r="D739" s="26"/>
      <c r="E739" s="27">
        <f t="shared" si="110"/>
        <v>5000</v>
      </c>
      <c r="F739" s="24">
        <v>12000</v>
      </c>
      <c r="G739" s="24">
        <v>0</v>
      </c>
      <c r="H739" s="39">
        <f t="shared" si="112"/>
        <v>12000</v>
      </c>
      <c r="I739" s="44">
        <v>0.03</v>
      </c>
      <c r="J739" s="44"/>
      <c r="K739" s="45">
        <f t="shared" si="111"/>
        <v>0.03</v>
      </c>
    </row>
    <row r="740" spans="1:11" ht="18.75">
      <c r="A740" s="49">
        <v>34</v>
      </c>
      <c r="B740" s="21" t="s">
        <v>784</v>
      </c>
      <c r="C740" s="26">
        <v>25</v>
      </c>
      <c r="D740" s="26"/>
      <c r="E740" s="27">
        <f t="shared" si="110"/>
        <v>25</v>
      </c>
      <c r="F740" s="24">
        <v>0.01</v>
      </c>
      <c r="G740" s="24">
        <v>0</v>
      </c>
      <c r="H740" s="39">
        <f t="shared" si="112"/>
        <v>0.01</v>
      </c>
      <c r="I740" s="44">
        <v>0.01</v>
      </c>
      <c r="J740" s="44"/>
      <c r="K740" s="45">
        <f t="shared" si="111"/>
        <v>0.01</v>
      </c>
    </row>
    <row r="741" spans="1:11" ht="18.75">
      <c r="A741" s="49">
        <v>35</v>
      </c>
      <c r="B741" s="21" t="s">
        <v>1564</v>
      </c>
      <c r="C741" s="26"/>
      <c r="D741" s="26"/>
      <c r="E741" s="27"/>
      <c r="F741" s="24"/>
      <c r="G741" s="24"/>
      <c r="H741" s="39"/>
      <c r="I741" s="44">
        <v>500</v>
      </c>
      <c r="J741" s="44"/>
      <c r="K741" s="45">
        <f t="shared" si="111"/>
        <v>500</v>
      </c>
    </row>
    <row r="742" spans="1:11" ht="18.75">
      <c r="A742" s="49">
        <v>36</v>
      </c>
      <c r="B742" s="21" t="s">
        <v>785</v>
      </c>
      <c r="C742" s="26">
        <v>450</v>
      </c>
      <c r="D742" s="26"/>
      <c r="E742" s="27">
        <f t="shared" si="110"/>
        <v>450</v>
      </c>
      <c r="F742" s="24">
        <v>113223.15</v>
      </c>
      <c r="G742" s="24">
        <v>66746.11</v>
      </c>
      <c r="H742" s="39">
        <f t="shared" si="112"/>
        <v>179969.26</v>
      </c>
      <c r="I742" s="44">
        <v>114058.71</v>
      </c>
      <c r="J742" s="44">
        <v>79787.42</v>
      </c>
      <c r="K742" s="45">
        <f t="shared" si="111"/>
        <v>193846.13</v>
      </c>
    </row>
    <row r="743" spans="1:11" ht="18.75">
      <c r="A743" s="49">
        <v>37</v>
      </c>
      <c r="B743" s="21" t="s">
        <v>786</v>
      </c>
      <c r="C743" s="26">
        <v>3600</v>
      </c>
      <c r="D743" s="26"/>
      <c r="E743" s="27">
        <f t="shared" si="110"/>
        <v>3600</v>
      </c>
      <c r="F743" s="24">
        <v>14000</v>
      </c>
      <c r="G743" s="24">
        <v>0</v>
      </c>
      <c r="H743" s="39">
        <f t="shared" si="112"/>
        <v>14000</v>
      </c>
      <c r="I743" s="44">
        <v>14000</v>
      </c>
      <c r="J743" s="44"/>
      <c r="K743" s="45">
        <f t="shared" si="111"/>
        <v>14000</v>
      </c>
    </row>
    <row r="744" spans="1:11" ht="18.75">
      <c r="A744" s="49">
        <v>38</v>
      </c>
      <c r="B744" s="21" t="s">
        <v>1565</v>
      </c>
      <c r="C744" s="26"/>
      <c r="D744" s="26"/>
      <c r="E744" s="27"/>
      <c r="F744" s="24"/>
      <c r="G744" s="24"/>
      <c r="H744" s="39"/>
      <c r="I744" s="44">
        <v>175</v>
      </c>
      <c r="J744" s="44"/>
      <c r="K744" s="45">
        <f t="shared" si="111"/>
        <v>175</v>
      </c>
    </row>
    <row r="745" spans="1:11" ht="18.75">
      <c r="A745" s="49">
        <v>39</v>
      </c>
      <c r="B745" s="21" t="s">
        <v>787</v>
      </c>
      <c r="C745" s="26">
        <v>213.93</v>
      </c>
      <c r="D745" s="26"/>
      <c r="E745" s="27">
        <f t="shared" si="110"/>
        <v>213.93</v>
      </c>
      <c r="F745" s="24">
        <v>25</v>
      </c>
      <c r="G745" s="24">
        <v>0</v>
      </c>
      <c r="H745" s="39">
        <f t="shared" si="112"/>
        <v>25</v>
      </c>
      <c r="I745" s="44">
        <v>25</v>
      </c>
      <c r="J745" s="44"/>
      <c r="K745" s="45">
        <f t="shared" si="111"/>
        <v>25</v>
      </c>
    </row>
    <row r="746" spans="1:11" ht="18.75">
      <c r="A746" s="49">
        <v>40</v>
      </c>
      <c r="B746" s="21" t="s">
        <v>1566</v>
      </c>
      <c r="C746" s="26"/>
      <c r="D746" s="26"/>
      <c r="E746" s="27"/>
      <c r="F746" s="24"/>
      <c r="G746" s="24"/>
      <c r="H746" s="39"/>
      <c r="I746" s="44">
        <v>600</v>
      </c>
      <c r="J746" s="44"/>
      <c r="K746" s="45">
        <f t="shared" si="111"/>
        <v>600</v>
      </c>
    </row>
    <row r="747" spans="1:11" ht="18.75">
      <c r="A747" s="49">
        <v>41</v>
      </c>
      <c r="B747" s="21" t="s">
        <v>788</v>
      </c>
      <c r="C747" s="27"/>
      <c r="D747" s="27"/>
      <c r="E747" s="27"/>
      <c r="F747" s="24">
        <v>1275</v>
      </c>
      <c r="G747" s="24">
        <v>0</v>
      </c>
      <c r="H747" s="39">
        <f t="shared" si="112"/>
        <v>1275</v>
      </c>
      <c r="I747" s="44">
        <v>311</v>
      </c>
      <c r="J747" s="44"/>
      <c r="K747" s="45">
        <f t="shared" si="111"/>
        <v>311</v>
      </c>
    </row>
    <row r="748" spans="1:11" ht="18.75">
      <c r="A748" s="49">
        <v>42</v>
      </c>
      <c r="B748" s="21" t="s">
        <v>789</v>
      </c>
      <c r="C748" s="26"/>
      <c r="D748" s="26"/>
      <c r="E748" s="26"/>
      <c r="F748" s="24">
        <v>0.01</v>
      </c>
      <c r="G748" s="24">
        <v>0</v>
      </c>
      <c r="H748" s="39">
        <f t="shared" si="112"/>
        <v>0.01</v>
      </c>
      <c r="I748" s="44">
        <v>360</v>
      </c>
      <c r="J748" s="44"/>
      <c r="K748" s="45">
        <f t="shared" si="111"/>
        <v>360</v>
      </c>
    </row>
    <row r="749" spans="1:11" ht="18.75">
      <c r="A749" s="49">
        <v>43</v>
      </c>
      <c r="B749" s="21" t="s">
        <v>1567</v>
      </c>
      <c r="C749" s="26"/>
      <c r="D749" s="26"/>
      <c r="E749" s="26"/>
      <c r="F749" s="24"/>
      <c r="G749" s="24"/>
      <c r="H749" s="39"/>
      <c r="I749" s="44">
        <v>600</v>
      </c>
      <c r="J749" s="44"/>
      <c r="K749" s="45">
        <f t="shared" si="111"/>
        <v>600</v>
      </c>
    </row>
    <row r="750" spans="1:11" ht="18.75">
      <c r="A750" s="49">
        <v>44</v>
      </c>
      <c r="B750" s="21" t="s">
        <v>2099</v>
      </c>
      <c r="C750" s="26"/>
      <c r="D750" s="26"/>
      <c r="E750" s="26"/>
      <c r="F750" s="24">
        <v>3550</v>
      </c>
      <c r="G750" s="24">
        <v>0</v>
      </c>
      <c r="H750" s="39">
        <f t="shared" si="112"/>
        <v>3550</v>
      </c>
      <c r="I750" s="44">
        <v>150</v>
      </c>
      <c r="J750" s="44"/>
      <c r="K750" s="45">
        <f t="shared" si="111"/>
        <v>150</v>
      </c>
    </row>
    <row r="751" spans="1:11" ht="18.75">
      <c r="A751" s="49">
        <v>45</v>
      </c>
      <c r="B751" s="21" t="s">
        <v>2100</v>
      </c>
      <c r="C751" s="26"/>
      <c r="D751" s="26"/>
      <c r="E751" s="26"/>
      <c r="F751" s="24">
        <v>213.93</v>
      </c>
      <c r="G751" s="24">
        <v>0</v>
      </c>
      <c r="H751" s="39">
        <f t="shared" si="112"/>
        <v>213.93</v>
      </c>
      <c r="I751" s="44">
        <v>210</v>
      </c>
      <c r="J751" s="44"/>
      <c r="K751" s="45">
        <f t="shared" si="111"/>
        <v>210</v>
      </c>
    </row>
    <row r="752" spans="1:11" ht="18.75">
      <c r="A752" s="49">
        <v>46</v>
      </c>
      <c r="B752" s="21" t="s">
        <v>790</v>
      </c>
      <c r="C752" s="26"/>
      <c r="D752" s="26"/>
      <c r="E752" s="26"/>
      <c r="F752" s="24">
        <v>100</v>
      </c>
      <c r="G752" s="24">
        <v>0</v>
      </c>
      <c r="H752" s="39">
        <f t="shared" si="112"/>
        <v>100</v>
      </c>
      <c r="I752" s="44">
        <v>0.01</v>
      </c>
      <c r="J752" s="44"/>
      <c r="K752" s="45">
        <f t="shared" si="111"/>
        <v>0.01</v>
      </c>
    </row>
    <row r="753" spans="1:11" ht="18.75">
      <c r="B753" s="19" t="s">
        <v>49</v>
      </c>
      <c r="C753" s="27">
        <f t="shared" ref="C753:K753" si="113">SUM(C707:C752)</f>
        <v>828621.55</v>
      </c>
      <c r="D753" s="27">
        <f t="shared" si="113"/>
        <v>70864.7</v>
      </c>
      <c r="E753" s="27">
        <f t="shared" si="113"/>
        <v>899486.25000000012</v>
      </c>
      <c r="F753" s="25">
        <f>SUM(F707:F752)</f>
        <v>978015.95999999985</v>
      </c>
      <c r="G753" s="25">
        <f t="shared" si="113"/>
        <v>77686.12</v>
      </c>
      <c r="H753" s="39">
        <f t="shared" si="113"/>
        <v>1055702.0799999996</v>
      </c>
      <c r="I753" s="39">
        <f t="shared" si="113"/>
        <v>1093097.33</v>
      </c>
      <c r="J753" s="39">
        <f t="shared" si="113"/>
        <v>91387.43</v>
      </c>
      <c r="K753" s="39">
        <f t="shared" si="113"/>
        <v>1184484.76</v>
      </c>
    </row>
    <row r="754" spans="1:11" s="1" customFormat="1" ht="18.75">
      <c r="A754" s="1">
        <v>39</v>
      </c>
      <c r="B754" s="19" t="s">
        <v>791</v>
      </c>
      <c r="C754" s="27"/>
      <c r="D754" s="27"/>
      <c r="E754" s="27"/>
      <c r="F754" s="25"/>
      <c r="G754" s="25"/>
      <c r="H754" s="39"/>
      <c r="I754" s="45"/>
      <c r="J754" s="45"/>
      <c r="K754" s="45"/>
    </row>
    <row r="755" spans="1:11" ht="18.75">
      <c r="A755" s="49">
        <v>1</v>
      </c>
      <c r="B755" s="21" t="s">
        <v>792</v>
      </c>
      <c r="C755" s="26">
        <v>72600</v>
      </c>
      <c r="D755" s="26"/>
      <c r="E755" s="27">
        <f>SUM(C755:D755)</f>
        <v>72600</v>
      </c>
      <c r="F755" s="24">
        <v>0.03</v>
      </c>
      <c r="G755" s="24">
        <v>0</v>
      </c>
      <c r="H755" s="39">
        <f>SUM(F755:G755)</f>
        <v>0.03</v>
      </c>
      <c r="I755" s="44">
        <v>0.03</v>
      </c>
      <c r="J755" s="44"/>
      <c r="K755" s="45">
        <f>SUM(I755:J755)</f>
        <v>0.03</v>
      </c>
    </row>
    <row r="756" spans="1:11" ht="18.75">
      <c r="A756" s="49">
        <v>2</v>
      </c>
      <c r="B756" s="21" t="s">
        <v>793</v>
      </c>
      <c r="C756" s="26">
        <v>30300</v>
      </c>
      <c r="D756" s="26">
        <v>51190.2</v>
      </c>
      <c r="E756" s="27">
        <f>SUM(C756:D756)</f>
        <v>81490.2</v>
      </c>
      <c r="F756" s="24">
        <v>54000</v>
      </c>
      <c r="G756" s="24">
        <v>52195.5</v>
      </c>
      <c r="H756" s="39">
        <f>SUM(F756:G756)</f>
        <v>106195.5</v>
      </c>
      <c r="I756" s="44">
        <v>56784.13</v>
      </c>
      <c r="J756" s="44">
        <v>88220.73</v>
      </c>
      <c r="K756" s="45">
        <f>SUM(I756:J756)</f>
        <v>145004.85999999999</v>
      </c>
    </row>
    <row r="757" spans="1:11" ht="18.75">
      <c r="B757" s="19" t="s">
        <v>95</v>
      </c>
      <c r="C757" s="27">
        <f>SUM(C755:C756)</f>
        <v>102900</v>
      </c>
      <c r="D757" s="27">
        <f>SUM(D755:D756)</f>
        <v>51190.2</v>
      </c>
      <c r="E757" s="27">
        <f>SUM(C757:D757)</f>
        <v>154090.20000000001</v>
      </c>
      <c r="F757" s="25">
        <f t="shared" ref="F757:K757" si="114">SUM(F755:F756)</f>
        <v>54000.03</v>
      </c>
      <c r="G757" s="25">
        <f t="shared" si="114"/>
        <v>52195.5</v>
      </c>
      <c r="H757" s="39">
        <f t="shared" si="114"/>
        <v>106195.53</v>
      </c>
      <c r="I757" s="39">
        <f t="shared" si="114"/>
        <v>56784.159999999996</v>
      </c>
      <c r="J757" s="39">
        <f t="shared" si="114"/>
        <v>88220.73</v>
      </c>
      <c r="K757" s="39">
        <f t="shared" si="114"/>
        <v>145004.88999999998</v>
      </c>
    </row>
    <row r="758" spans="1:11" s="1" customFormat="1" ht="18.75">
      <c r="A758" s="1">
        <v>40</v>
      </c>
      <c r="B758" s="19" t="s">
        <v>794</v>
      </c>
      <c r="C758" s="27"/>
      <c r="D758" s="27"/>
      <c r="E758" s="27"/>
      <c r="F758" s="25"/>
      <c r="G758" s="25"/>
      <c r="H758" s="39"/>
      <c r="I758" s="45"/>
      <c r="J758" s="45"/>
      <c r="K758" s="45"/>
    </row>
    <row r="759" spans="1:11" ht="18.75">
      <c r="A759" s="49">
        <v>1</v>
      </c>
      <c r="B759" s="21" t="s">
        <v>695</v>
      </c>
      <c r="C759" s="26">
        <v>9102.8799999999992</v>
      </c>
      <c r="D759" s="26"/>
      <c r="E759" s="27">
        <f>SUM(C759:D759)</f>
        <v>9102.8799999999992</v>
      </c>
      <c r="F759" s="24">
        <v>5000</v>
      </c>
      <c r="G759" s="24">
        <v>0</v>
      </c>
      <c r="H759" s="39">
        <f>SUM(F759:G759)</f>
        <v>5000</v>
      </c>
      <c r="I759" s="44">
        <v>5725</v>
      </c>
      <c r="J759" s="44"/>
      <c r="K759" s="45">
        <f>SUM(I759:J759)</f>
        <v>5725</v>
      </c>
    </row>
    <row r="760" spans="1:11" ht="18.75">
      <c r="B760" s="19" t="s">
        <v>96</v>
      </c>
      <c r="C760" s="27">
        <f>SUM(C759)</f>
        <v>9102.8799999999992</v>
      </c>
      <c r="D760" s="26"/>
      <c r="E760" s="27">
        <f>SUM(C760:D760)</f>
        <v>9102.8799999999992</v>
      </c>
      <c r="F760" s="25">
        <f>SUM(F759)</f>
        <v>5000</v>
      </c>
      <c r="G760" s="25">
        <f>SUM(G759)</f>
        <v>0</v>
      </c>
      <c r="H760" s="39">
        <f>SUM(H759)</f>
        <v>5000</v>
      </c>
      <c r="I760" s="44">
        <f>SUM(I759)</f>
        <v>5725</v>
      </c>
      <c r="J760" s="44"/>
      <c r="K760" s="45">
        <f>SUM(I760:J760)</f>
        <v>5725</v>
      </c>
    </row>
    <row r="761" spans="1:11" s="1" customFormat="1" ht="18.75">
      <c r="A761" s="1">
        <v>41</v>
      </c>
      <c r="B761" s="19" t="s">
        <v>795</v>
      </c>
      <c r="C761" s="27"/>
      <c r="D761" s="27"/>
      <c r="E761" s="27"/>
      <c r="F761" s="25"/>
      <c r="G761" s="25"/>
      <c r="H761" s="39"/>
      <c r="I761" s="45"/>
      <c r="J761" s="45"/>
      <c r="K761" s="45"/>
    </row>
    <row r="762" spans="1:11" ht="18.75">
      <c r="A762" s="49">
        <v>1</v>
      </c>
      <c r="B762" s="21" t="s">
        <v>2101</v>
      </c>
      <c r="C762" s="26"/>
      <c r="D762" s="26"/>
      <c r="E762" s="26"/>
      <c r="F762" s="24">
        <v>9100</v>
      </c>
      <c r="G762" s="24">
        <v>0</v>
      </c>
      <c r="H762" s="39">
        <f>SUM(F762:G762)</f>
        <v>9100</v>
      </c>
      <c r="I762" s="44">
        <v>13125.03</v>
      </c>
      <c r="J762" s="44"/>
      <c r="K762" s="45">
        <f>SUM(I762:J762)</f>
        <v>13125.03</v>
      </c>
    </row>
    <row r="763" spans="1:11" ht="18.75">
      <c r="B763" s="19" t="s">
        <v>97</v>
      </c>
      <c r="C763" s="27"/>
      <c r="D763" s="27"/>
      <c r="E763" s="27"/>
      <c r="F763" s="25">
        <f>SUM(F762)</f>
        <v>9100</v>
      </c>
      <c r="G763" s="25">
        <f>SUM(G762)</f>
        <v>0</v>
      </c>
      <c r="H763" s="39">
        <f>SUM(H762)</f>
        <v>9100</v>
      </c>
      <c r="I763" s="44">
        <f>SUM(I762)</f>
        <v>13125.03</v>
      </c>
      <c r="J763" s="44"/>
      <c r="K763" s="45">
        <f>SUM(I763:J763)</f>
        <v>13125.03</v>
      </c>
    </row>
    <row r="764" spans="1:11" s="1" customFormat="1" ht="18.75">
      <c r="A764" s="1">
        <v>42</v>
      </c>
      <c r="B764" s="19" t="s">
        <v>796</v>
      </c>
      <c r="C764" s="27"/>
      <c r="D764" s="27"/>
      <c r="E764" s="27"/>
      <c r="F764" s="25"/>
      <c r="G764" s="25"/>
      <c r="H764" s="39"/>
      <c r="I764" s="45"/>
      <c r="J764" s="45"/>
      <c r="K764" s="45"/>
    </row>
    <row r="765" spans="1:11" ht="18.75">
      <c r="A765" s="49">
        <v>1</v>
      </c>
      <c r="B765" s="21" t="s">
        <v>797</v>
      </c>
      <c r="C765" s="26">
        <v>203</v>
      </c>
      <c r="D765" s="26"/>
      <c r="E765" s="27">
        <f>SUM(C765:D765)</f>
        <v>203</v>
      </c>
      <c r="F765" s="24">
        <v>205</v>
      </c>
      <c r="G765" s="24">
        <v>0</v>
      </c>
      <c r="H765" s="39">
        <f>SUM(F765:G765)</f>
        <v>205</v>
      </c>
      <c r="I765" s="44">
        <v>240</v>
      </c>
      <c r="J765" s="44"/>
      <c r="K765" s="45">
        <f>SUM(I765:J765)</f>
        <v>240</v>
      </c>
    </row>
    <row r="766" spans="1:11" ht="18.75">
      <c r="A766" s="49">
        <v>2</v>
      </c>
      <c r="B766" s="21" t="s">
        <v>798</v>
      </c>
      <c r="C766" s="26">
        <v>6274</v>
      </c>
      <c r="D766" s="26"/>
      <c r="E766" s="27">
        <f>SUM(C766:D766)</f>
        <v>6274</v>
      </c>
      <c r="F766" s="24">
        <v>6830</v>
      </c>
      <c r="G766" s="24">
        <v>0</v>
      </c>
      <c r="H766" s="39">
        <f>SUM(F766:G766)</f>
        <v>6830</v>
      </c>
      <c r="I766" s="44">
        <v>7000.01</v>
      </c>
      <c r="J766" s="44"/>
      <c r="K766" s="45">
        <f>SUM(I766:J766)</f>
        <v>7000.01</v>
      </c>
    </row>
    <row r="767" spans="1:11" ht="18.75">
      <c r="A767" s="49">
        <v>3</v>
      </c>
      <c r="B767" s="21" t="s">
        <v>1568</v>
      </c>
      <c r="C767" s="26"/>
      <c r="D767" s="26"/>
      <c r="E767" s="27"/>
      <c r="F767" s="24"/>
      <c r="G767" s="24"/>
      <c r="H767" s="39"/>
      <c r="I767" s="44">
        <v>0.01</v>
      </c>
      <c r="J767" s="44"/>
      <c r="K767" s="45">
        <f>SUM(I767:J767)</f>
        <v>0.01</v>
      </c>
    </row>
    <row r="768" spans="1:11" ht="18.75">
      <c r="B768" s="19" t="s">
        <v>98</v>
      </c>
      <c r="C768" s="27">
        <f>SUM(C765:C766)</f>
        <v>6477</v>
      </c>
      <c r="D768" s="26"/>
      <c r="E768" s="27">
        <f>SUM(C768:D768)</f>
        <v>6477</v>
      </c>
      <c r="F768" s="25">
        <f>SUM(F765:F766)</f>
        <v>7035</v>
      </c>
      <c r="G768" s="25">
        <f>SUM(G765:G766)</f>
        <v>0</v>
      </c>
      <c r="H768" s="39">
        <f>SUM(H765:H766)</f>
        <v>7035</v>
      </c>
      <c r="I768" s="44">
        <f>SUM(I765:I767)</f>
        <v>7240.02</v>
      </c>
      <c r="J768" s="44"/>
      <c r="K768" s="45">
        <f>SUM(I768:J768)</f>
        <v>7240.02</v>
      </c>
    </row>
    <row r="769" spans="1:11" s="1" customFormat="1" ht="18.75">
      <c r="A769" s="1">
        <v>43</v>
      </c>
      <c r="B769" s="19" t="s">
        <v>799</v>
      </c>
      <c r="C769" s="27"/>
      <c r="D769" s="27"/>
      <c r="E769" s="27"/>
      <c r="F769" s="25"/>
      <c r="G769" s="25"/>
      <c r="H769" s="39"/>
      <c r="I769" s="45"/>
      <c r="J769" s="45"/>
      <c r="K769" s="45"/>
    </row>
    <row r="770" spans="1:11" ht="18.75">
      <c r="A770" s="49">
        <v>1</v>
      </c>
      <c r="B770" s="21" t="s">
        <v>695</v>
      </c>
      <c r="C770" s="26">
        <v>341.17</v>
      </c>
      <c r="D770" s="26"/>
      <c r="E770" s="27">
        <f>SUM(C770:D770)</f>
        <v>341.17</v>
      </c>
      <c r="F770" s="24">
        <v>12500</v>
      </c>
      <c r="G770" s="24">
        <v>0</v>
      </c>
      <c r="H770" s="39">
        <f>SUM(F770:G770)</f>
        <v>12500</v>
      </c>
      <c r="I770" s="44">
        <v>12800</v>
      </c>
      <c r="J770" s="44"/>
      <c r="K770" s="45">
        <f>SUM(I770:J770)</f>
        <v>12800</v>
      </c>
    </row>
    <row r="771" spans="1:11" ht="18.75">
      <c r="B771" s="19" t="s">
        <v>99</v>
      </c>
      <c r="C771" s="27">
        <f>SUM(C770)</f>
        <v>341.17</v>
      </c>
      <c r="D771" s="26"/>
      <c r="E771" s="27">
        <f>SUM(C771:D771)</f>
        <v>341.17</v>
      </c>
      <c r="F771" s="25">
        <f>SUM(F770)</f>
        <v>12500</v>
      </c>
      <c r="G771" s="25">
        <f>SUM(G770)</f>
        <v>0</v>
      </c>
      <c r="H771" s="39">
        <f>SUM(H770)</f>
        <v>12500</v>
      </c>
      <c r="I771" s="44">
        <f>SUM(I770)</f>
        <v>12800</v>
      </c>
      <c r="J771" s="44"/>
      <c r="K771" s="45">
        <f>SUM(I771:J771)</f>
        <v>12800</v>
      </c>
    </row>
    <row r="772" spans="1:11" s="1" customFormat="1" ht="18.75">
      <c r="A772" s="1">
        <v>44</v>
      </c>
      <c r="B772" s="19" t="s">
        <v>800</v>
      </c>
      <c r="C772" s="27"/>
      <c r="D772" s="27"/>
      <c r="E772" s="27"/>
      <c r="F772" s="25"/>
      <c r="G772" s="25"/>
      <c r="H772" s="39"/>
      <c r="I772" s="45"/>
      <c r="J772" s="45"/>
      <c r="K772" s="45"/>
    </row>
    <row r="773" spans="1:11" ht="18.75">
      <c r="A773" s="49">
        <v>1</v>
      </c>
      <c r="B773" s="21" t="s">
        <v>801</v>
      </c>
      <c r="C773" s="26">
        <v>0.01</v>
      </c>
      <c r="D773" s="26"/>
      <c r="E773" s="27">
        <f>SUM(C773:D773)</f>
        <v>0.01</v>
      </c>
      <c r="F773" s="24">
        <v>628</v>
      </c>
      <c r="G773" s="24">
        <v>0</v>
      </c>
      <c r="H773" s="39">
        <f>SUM(F773:G773)</f>
        <v>628</v>
      </c>
      <c r="I773" s="44">
        <v>680.01</v>
      </c>
      <c r="J773" s="44"/>
      <c r="K773" s="45">
        <f>SUM(I773:J773)</f>
        <v>680.01</v>
      </c>
    </row>
    <row r="774" spans="1:11" ht="18.75">
      <c r="B774" s="19" t="s">
        <v>100</v>
      </c>
      <c r="C774" s="27">
        <f>SUM(C773)</f>
        <v>0.01</v>
      </c>
      <c r="D774" s="26"/>
      <c r="E774" s="27">
        <f>SUM(C774:D774)</f>
        <v>0.01</v>
      </c>
      <c r="F774" s="25">
        <f>SUM(F773)</f>
        <v>628</v>
      </c>
      <c r="G774" s="25">
        <f>SUM(G773)</f>
        <v>0</v>
      </c>
      <c r="H774" s="39">
        <f>SUM(H773)</f>
        <v>628</v>
      </c>
      <c r="I774" s="44">
        <f>SUM(I773)</f>
        <v>680.01</v>
      </c>
      <c r="J774" s="44"/>
      <c r="K774" s="45">
        <f>SUM(I774:J774)</f>
        <v>680.01</v>
      </c>
    </row>
    <row r="775" spans="1:11" s="1" customFormat="1" ht="18.75">
      <c r="A775" s="1">
        <v>45</v>
      </c>
      <c r="B775" s="19" t="s">
        <v>802</v>
      </c>
      <c r="C775" s="27"/>
      <c r="D775" s="27"/>
      <c r="E775" s="27"/>
      <c r="F775" s="25"/>
      <c r="G775" s="25"/>
      <c r="H775" s="39"/>
      <c r="I775" s="45"/>
      <c r="J775" s="45"/>
      <c r="K775" s="45"/>
    </row>
    <row r="776" spans="1:11" ht="18.75">
      <c r="A776" s="49">
        <v>1</v>
      </c>
      <c r="B776" s="21" t="s">
        <v>803</v>
      </c>
      <c r="C776" s="26">
        <v>230</v>
      </c>
      <c r="D776" s="26"/>
      <c r="E776" s="27">
        <f>SUM(C776:D776)</f>
        <v>230</v>
      </c>
      <c r="F776" s="24">
        <v>0.01</v>
      </c>
      <c r="G776" s="24">
        <v>0</v>
      </c>
      <c r="H776" s="39">
        <f>SUM(F776:G776)</f>
        <v>0.01</v>
      </c>
      <c r="I776" s="44">
        <v>0.01</v>
      </c>
      <c r="J776" s="44"/>
      <c r="K776" s="45">
        <f>SUM(I776:J776)</f>
        <v>0.01</v>
      </c>
    </row>
    <row r="777" spans="1:11" ht="18.75">
      <c r="B777" s="19" t="s">
        <v>101</v>
      </c>
      <c r="C777" s="27">
        <f>SUM(C776)</f>
        <v>230</v>
      </c>
      <c r="D777" s="26"/>
      <c r="E777" s="27">
        <f>SUM(C777:D777)</f>
        <v>230</v>
      </c>
      <c r="F777" s="25">
        <f>SUM(F776)</f>
        <v>0.01</v>
      </c>
      <c r="G777" s="25">
        <f>SUM(G776)</f>
        <v>0</v>
      </c>
      <c r="H777" s="39">
        <f>SUM(H776)</f>
        <v>0.01</v>
      </c>
      <c r="I777" s="44">
        <f>SUM(I776)</f>
        <v>0.01</v>
      </c>
      <c r="J777" s="44"/>
      <c r="K777" s="45">
        <f>SUM(I777:J777)</f>
        <v>0.01</v>
      </c>
    </row>
    <row r="778" spans="1:11" s="1" customFormat="1" ht="18.75">
      <c r="A778" s="1">
        <v>46</v>
      </c>
      <c r="B778" s="19" t="s">
        <v>804</v>
      </c>
      <c r="C778" s="27"/>
      <c r="D778" s="27"/>
      <c r="E778" s="27"/>
      <c r="F778" s="25"/>
      <c r="G778" s="25"/>
      <c r="H778" s="39"/>
      <c r="I778" s="45"/>
      <c r="J778" s="45"/>
      <c r="K778" s="45"/>
    </row>
    <row r="779" spans="1:11" s="1" customFormat="1" ht="18.75">
      <c r="A779" s="49">
        <v>1</v>
      </c>
      <c r="B779" s="21" t="s">
        <v>695</v>
      </c>
      <c r="C779" s="27"/>
      <c r="D779" s="27"/>
      <c r="E779" s="27"/>
      <c r="F779" s="24">
        <v>0.01</v>
      </c>
      <c r="G779" s="24">
        <v>0</v>
      </c>
      <c r="H779" s="39">
        <f>SUM(F779:G779)</f>
        <v>0.01</v>
      </c>
      <c r="I779" s="48">
        <v>900</v>
      </c>
      <c r="J779" s="45"/>
      <c r="K779" s="45">
        <f>SUM(I779:J779)</f>
        <v>900</v>
      </c>
    </row>
    <row r="780" spans="1:11" ht="18.75">
      <c r="B780" s="19" t="s">
        <v>102</v>
      </c>
      <c r="C780" s="26"/>
      <c r="D780" s="26"/>
      <c r="E780" s="26"/>
      <c r="F780" s="25">
        <f>SUM(F779)</f>
        <v>0.01</v>
      </c>
      <c r="G780" s="25">
        <f>SUM(G779)</f>
        <v>0</v>
      </c>
      <c r="H780" s="39">
        <f>SUM(H779)</f>
        <v>0.01</v>
      </c>
      <c r="I780" s="44">
        <f>SUM(I779)</f>
        <v>900</v>
      </c>
      <c r="J780" s="44"/>
      <c r="K780" s="45">
        <f>SUM(I780:J780)</f>
        <v>900</v>
      </c>
    </row>
    <row r="781" spans="1:11" ht="18.75">
      <c r="A781" s="1">
        <v>47</v>
      </c>
      <c r="B781" s="59" t="s">
        <v>1569</v>
      </c>
      <c r="C781" s="26"/>
      <c r="D781" s="26"/>
      <c r="E781" s="26"/>
      <c r="F781" s="25"/>
      <c r="G781" s="25"/>
      <c r="H781" s="39"/>
      <c r="I781" s="44"/>
      <c r="J781" s="44"/>
      <c r="K781" s="45"/>
    </row>
    <row r="782" spans="1:11" ht="18.75">
      <c r="A782" s="49">
        <v>1</v>
      </c>
      <c r="B782" s="50" t="s">
        <v>1572</v>
      </c>
      <c r="C782" s="26"/>
      <c r="D782" s="26"/>
      <c r="E782" s="26"/>
      <c r="F782" s="25"/>
      <c r="G782" s="25"/>
      <c r="H782" s="39"/>
      <c r="I782" s="48">
        <v>267.11</v>
      </c>
      <c r="J782" s="44"/>
      <c r="K782" s="45">
        <f>SUM(I782:J782)</f>
        <v>267.11</v>
      </c>
    </row>
    <row r="783" spans="1:11" ht="18.75">
      <c r="B783" s="59" t="s">
        <v>1573</v>
      </c>
      <c r="C783" s="26"/>
      <c r="D783" s="26"/>
      <c r="E783" s="26"/>
      <c r="F783" s="25"/>
      <c r="G783" s="25"/>
      <c r="H783" s="39"/>
      <c r="I783" s="44">
        <f>SUM(I782)</f>
        <v>267.11</v>
      </c>
      <c r="J783" s="44"/>
      <c r="K783" s="45">
        <f>SUM(I783:J783)</f>
        <v>267.11</v>
      </c>
    </row>
    <row r="784" spans="1:11" s="1" customFormat="1" ht="18.75">
      <c r="A784" s="1">
        <v>48</v>
      </c>
      <c r="B784" s="59" t="s">
        <v>1570</v>
      </c>
      <c r="C784" s="27"/>
      <c r="D784" s="27"/>
      <c r="E784" s="27"/>
      <c r="F784" s="25"/>
      <c r="G784" s="25"/>
      <c r="H784" s="39"/>
      <c r="I784" s="45"/>
      <c r="J784" s="45"/>
      <c r="K784" s="45"/>
    </row>
    <row r="785" spans="1:11" s="1" customFormat="1" ht="18.75">
      <c r="A785" s="1">
        <v>1</v>
      </c>
      <c r="B785" s="50" t="s">
        <v>1571</v>
      </c>
      <c r="C785" s="27"/>
      <c r="D785" s="27"/>
      <c r="E785" s="27"/>
      <c r="F785" s="24">
        <v>0.03</v>
      </c>
      <c r="G785" s="24">
        <v>0</v>
      </c>
      <c r="H785" s="39">
        <f>SUM(F785:G785)</f>
        <v>0.03</v>
      </c>
      <c r="I785" s="72">
        <v>0.02</v>
      </c>
      <c r="J785" s="45"/>
      <c r="K785" s="45">
        <f>SUM(I785:J785)</f>
        <v>0.02</v>
      </c>
    </row>
    <row r="786" spans="1:11" ht="18.75">
      <c r="B786" s="19" t="s">
        <v>103</v>
      </c>
      <c r="C786" s="26"/>
      <c r="D786" s="26"/>
      <c r="E786" s="26"/>
      <c r="F786" s="25">
        <f>SUM(F785)</f>
        <v>0.03</v>
      </c>
      <c r="G786" s="25">
        <f>SUM(G785)</f>
        <v>0</v>
      </c>
      <c r="H786" s="39">
        <f>SUM(H785)</f>
        <v>0.03</v>
      </c>
      <c r="I786" s="44">
        <f>SUM(I785)</f>
        <v>0.02</v>
      </c>
      <c r="J786" s="44"/>
      <c r="K786" s="45">
        <f>SUM(I786:J786)</f>
        <v>0.02</v>
      </c>
    </row>
    <row r="787" spans="1:11" ht="18.75">
      <c r="B787" s="19" t="s">
        <v>1574</v>
      </c>
      <c r="C787" s="26"/>
      <c r="D787" s="26"/>
      <c r="E787" s="26"/>
      <c r="F787" s="25"/>
      <c r="G787" s="25"/>
      <c r="H787" s="39"/>
      <c r="I787" s="44"/>
      <c r="J787" s="44"/>
      <c r="K787" s="45"/>
    </row>
    <row r="788" spans="1:11" ht="18.75">
      <c r="A788" s="49">
        <v>1</v>
      </c>
      <c r="B788" s="21" t="s">
        <v>1576</v>
      </c>
      <c r="C788" s="26"/>
      <c r="D788" s="26"/>
      <c r="E788" s="26"/>
      <c r="F788" s="25"/>
      <c r="G788" s="25"/>
      <c r="H788" s="39"/>
      <c r="I788" s="44">
        <v>8984.01</v>
      </c>
      <c r="J788" s="44"/>
      <c r="K788" s="45">
        <f>SUM(I788:J788)</f>
        <v>8984.01</v>
      </c>
    </row>
    <row r="789" spans="1:11" ht="18.75">
      <c r="A789" s="49">
        <v>2</v>
      </c>
      <c r="B789" s="21" t="s">
        <v>1577</v>
      </c>
      <c r="C789" s="26"/>
      <c r="D789" s="26"/>
      <c r="E789" s="26"/>
      <c r="F789" s="25"/>
      <c r="G789" s="25"/>
      <c r="H789" s="39"/>
      <c r="I789" s="44">
        <v>534</v>
      </c>
      <c r="J789" s="44"/>
      <c r="K789" s="45">
        <f>SUM(I789:J789)</f>
        <v>534</v>
      </c>
    </row>
    <row r="790" spans="1:11" ht="18.75">
      <c r="B790" s="19" t="s">
        <v>1575</v>
      </c>
      <c r="C790" s="26"/>
      <c r="D790" s="26"/>
      <c r="E790" s="26"/>
      <c r="F790" s="25"/>
      <c r="G790" s="25"/>
      <c r="H790" s="39"/>
      <c r="I790" s="44">
        <f>SUM(I788:I789)</f>
        <v>9518.01</v>
      </c>
      <c r="J790" s="44"/>
      <c r="K790" s="45">
        <f>SUM(I790:J790)</f>
        <v>9518.01</v>
      </c>
    </row>
    <row r="791" spans="1:11" s="1" customFormat="1" ht="18.75">
      <c r="A791" s="1">
        <v>49</v>
      </c>
      <c r="B791" s="19" t="s">
        <v>590</v>
      </c>
      <c r="C791" s="27"/>
      <c r="D791" s="27"/>
      <c r="E791" s="27"/>
      <c r="F791" s="25"/>
      <c r="G791" s="25"/>
      <c r="H791" s="39"/>
      <c r="I791" s="45"/>
      <c r="J791" s="45"/>
      <c r="K791" s="45"/>
    </row>
    <row r="792" spans="1:11" s="1" customFormat="1" ht="18.75">
      <c r="A792" s="49">
        <v>1</v>
      </c>
      <c r="B792" s="21" t="s">
        <v>805</v>
      </c>
      <c r="C792" s="27"/>
      <c r="D792" s="27"/>
      <c r="E792" s="27"/>
      <c r="F792" s="24">
        <v>0.01</v>
      </c>
      <c r="G792" s="24">
        <v>0</v>
      </c>
      <c r="H792" s="39">
        <f>SUM(F792:G792)</f>
        <v>0.01</v>
      </c>
      <c r="I792" s="48">
        <v>0.01</v>
      </c>
      <c r="J792" s="45"/>
      <c r="K792" s="45">
        <f t="shared" ref="K792:K801" si="115">SUM(I792:J792)</f>
        <v>0.01</v>
      </c>
    </row>
    <row r="793" spans="1:11" ht="18.75">
      <c r="A793" s="49">
        <v>2</v>
      </c>
      <c r="B793" s="21" t="s">
        <v>806</v>
      </c>
      <c r="C793" s="26">
        <v>71.13</v>
      </c>
      <c r="D793" s="26"/>
      <c r="E793" s="27">
        <f t="shared" ref="E793:E801" si="116">SUM(C793:D793)</f>
        <v>71.13</v>
      </c>
      <c r="F793" s="24">
        <v>66.36</v>
      </c>
      <c r="G793" s="24">
        <v>0</v>
      </c>
      <c r="H793" s="39">
        <f t="shared" ref="H793:H800" si="117">SUM(F793:G793)</f>
        <v>66.36</v>
      </c>
      <c r="I793" s="48">
        <v>139.75</v>
      </c>
      <c r="J793" s="44"/>
      <c r="K793" s="45">
        <f t="shared" si="115"/>
        <v>139.75</v>
      </c>
    </row>
    <row r="794" spans="1:11" ht="18.75">
      <c r="A794" s="49">
        <v>3</v>
      </c>
      <c r="B794" s="21" t="s">
        <v>807</v>
      </c>
      <c r="C794" s="26">
        <v>182.09</v>
      </c>
      <c r="D794" s="26"/>
      <c r="E794" s="27">
        <f t="shared" si="116"/>
        <v>182.09</v>
      </c>
      <c r="F794" s="24">
        <v>196.25</v>
      </c>
      <c r="G794" s="24">
        <v>0</v>
      </c>
      <c r="H794" s="39">
        <f t="shared" si="117"/>
        <v>196.25</v>
      </c>
      <c r="I794" s="48">
        <v>451.26</v>
      </c>
      <c r="J794" s="44"/>
      <c r="K794" s="45">
        <f t="shared" si="115"/>
        <v>451.26</v>
      </c>
    </row>
    <row r="795" spans="1:11" ht="18.75">
      <c r="A795" s="49">
        <v>4</v>
      </c>
      <c r="B795" s="21" t="s">
        <v>808</v>
      </c>
      <c r="C795" s="26">
        <v>1</v>
      </c>
      <c r="D795" s="26"/>
      <c r="E795" s="27">
        <f t="shared" si="116"/>
        <v>1</v>
      </c>
      <c r="F795" s="24">
        <v>1</v>
      </c>
      <c r="G795" s="24">
        <v>0</v>
      </c>
      <c r="H795" s="39">
        <f t="shared" si="117"/>
        <v>1</v>
      </c>
      <c r="I795" s="48">
        <v>1</v>
      </c>
      <c r="J795" s="44"/>
      <c r="K795" s="45">
        <f t="shared" si="115"/>
        <v>1</v>
      </c>
    </row>
    <row r="796" spans="1:11" s="1" customFormat="1" ht="18.75">
      <c r="A796" s="49">
        <v>5</v>
      </c>
      <c r="B796" s="21" t="s">
        <v>809</v>
      </c>
      <c r="C796" s="26">
        <v>180</v>
      </c>
      <c r="D796" s="26"/>
      <c r="E796" s="27">
        <f t="shared" si="116"/>
        <v>180</v>
      </c>
      <c r="F796" s="24">
        <v>153</v>
      </c>
      <c r="G796" s="24">
        <v>0</v>
      </c>
      <c r="H796" s="39">
        <f t="shared" si="117"/>
        <v>153</v>
      </c>
      <c r="I796" s="48">
        <v>153</v>
      </c>
      <c r="J796" s="45"/>
      <c r="K796" s="45">
        <f t="shared" si="115"/>
        <v>153</v>
      </c>
    </row>
    <row r="797" spans="1:11" ht="18.75">
      <c r="A797" s="49">
        <v>6</v>
      </c>
      <c r="B797" s="21" t="s">
        <v>810</v>
      </c>
      <c r="C797" s="26">
        <v>102.09</v>
      </c>
      <c r="D797" s="26"/>
      <c r="E797" s="27">
        <f t="shared" si="116"/>
        <v>102.09</v>
      </c>
      <c r="F797" s="24">
        <v>129.22999999999999</v>
      </c>
      <c r="G797" s="24">
        <v>0</v>
      </c>
      <c r="H797" s="39">
        <f t="shared" si="117"/>
        <v>129.22999999999999</v>
      </c>
      <c r="I797" s="48">
        <v>260.24</v>
      </c>
      <c r="J797" s="44"/>
      <c r="K797" s="45">
        <f t="shared" si="115"/>
        <v>260.24</v>
      </c>
    </row>
    <row r="798" spans="1:11" ht="18.75">
      <c r="A798" s="49">
        <v>7</v>
      </c>
      <c r="B798" s="21" t="s">
        <v>811</v>
      </c>
      <c r="C798" s="26">
        <v>515.91</v>
      </c>
      <c r="D798" s="26"/>
      <c r="E798" s="27">
        <f t="shared" si="116"/>
        <v>515.91</v>
      </c>
      <c r="F798" s="24">
        <v>400.01</v>
      </c>
      <c r="G798" s="24">
        <v>0</v>
      </c>
      <c r="H798" s="39">
        <f t="shared" si="117"/>
        <v>400.01</v>
      </c>
      <c r="I798" s="48">
        <v>800.35</v>
      </c>
      <c r="J798" s="44"/>
      <c r="K798" s="45">
        <f t="shared" si="115"/>
        <v>800.35</v>
      </c>
    </row>
    <row r="799" spans="1:11" s="1" customFormat="1" ht="18.75">
      <c r="A799" s="49">
        <v>8</v>
      </c>
      <c r="B799" s="21" t="s">
        <v>812</v>
      </c>
      <c r="C799" s="26">
        <v>0.5</v>
      </c>
      <c r="D799" s="26"/>
      <c r="E799" s="27">
        <f t="shared" si="116"/>
        <v>0.5</v>
      </c>
      <c r="F799" s="24">
        <v>0.5</v>
      </c>
      <c r="G799" s="24">
        <v>0</v>
      </c>
      <c r="H799" s="39">
        <f t="shared" si="117"/>
        <v>0.5</v>
      </c>
      <c r="I799" s="48">
        <v>0.5</v>
      </c>
      <c r="J799" s="45"/>
      <c r="K799" s="45">
        <f t="shared" si="115"/>
        <v>0.5</v>
      </c>
    </row>
    <row r="800" spans="1:11" ht="18.75">
      <c r="A800" s="49">
        <v>9</v>
      </c>
      <c r="B800" s="21" t="s">
        <v>813</v>
      </c>
      <c r="C800" s="26">
        <v>9575.5499999999993</v>
      </c>
      <c r="D800" s="26"/>
      <c r="E800" s="27">
        <f t="shared" si="116"/>
        <v>9575.5499999999993</v>
      </c>
      <c r="F800" s="24">
        <v>11355.55</v>
      </c>
      <c r="G800" s="24">
        <v>0</v>
      </c>
      <c r="H800" s="39">
        <f t="shared" si="117"/>
        <v>11355.55</v>
      </c>
      <c r="I800" s="48">
        <v>14235.5</v>
      </c>
      <c r="J800" s="44"/>
      <c r="K800" s="45">
        <f t="shared" si="115"/>
        <v>14235.5</v>
      </c>
    </row>
    <row r="801" spans="1:11" ht="18.75">
      <c r="B801" s="19" t="s">
        <v>56</v>
      </c>
      <c r="C801" s="27">
        <f>SUM(C793:C800)</f>
        <v>10628.269999999999</v>
      </c>
      <c r="D801" s="26"/>
      <c r="E801" s="27">
        <f t="shared" si="116"/>
        <v>10628.269999999999</v>
      </c>
      <c r="F801" s="25">
        <f>SUM(F792:F800)</f>
        <v>12301.91</v>
      </c>
      <c r="G801" s="25">
        <f>SUM(G792:G800)</f>
        <v>0</v>
      </c>
      <c r="H801" s="39">
        <f>SUM(H792:H800)</f>
        <v>12301.91</v>
      </c>
      <c r="I801" s="44">
        <f>SUM(I792:I800)</f>
        <v>16041.61</v>
      </c>
      <c r="J801" s="44"/>
      <c r="K801" s="45">
        <f t="shared" si="115"/>
        <v>16041.61</v>
      </c>
    </row>
    <row r="802" spans="1:11" s="1" customFormat="1" ht="18.75">
      <c r="A802" s="1">
        <v>50</v>
      </c>
      <c r="B802" s="19" t="s">
        <v>814</v>
      </c>
      <c r="C802" s="27"/>
      <c r="D802" s="27"/>
      <c r="E802" s="27"/>
      <c r="F802" s="25"/>
      <c r="G802" s="25"/>
      <c r="H802" s="39"/>
      <c r="I802" s="45"/>
      <c r="J802" s="45"/>
      <c r="K802" s="45"/>
    </row>
    <row r="803" spans="1:11" ht="18.75">
      <c r="A803" s="49">
        <v>1</v>
      </c>
      <c r="B803" s="21" t="s">
        <v>815</v>
      </c>
      <c r="C803" s="26">
        <v>500.01</v>
      </c>
      <c r="D803" s="26"/>
      <c r="E803" s="27">
        <f>SUM(C803:D803)</f>
        <v>500.01</v>
      </c>
      <c r="F803" s="24">
        <v>760</v>
      </c>
      <c r="G803" s="24">
        <v>0</v>
      </c>
      <c r="H803" s="39">
        <f>SUM(F803:G803)</f>
        <v>760</v>
      </c>
      <c r="I803" s="44">
        <v>977</v>
      </c>
      <c r="J803" s="44"/>
      <c r="K803" s="45">
        <f>SUM(I803:J803)</f>
        <v>977</v>
      </c>
    </row>
    <row r="804" spans="1:11" ht="18.75">
      <c r="B804" s="19" t="s">
        <v>104</v>
      </c>
      <c r="C804" s="27">
        <f>SUM(C803)</f>
        <v>500.01</v>
      </c>
      <c r="D804" s="26"/>
      <c r="E804" s="27">
        <f>SUM(C804:D804)</f>
        <v>500.01</v>
      </c>
      <c r="F804" s="25">
        <f>SUM(F803)</f>
        <v>760</v>
      </c>
      <c r="G804" s="25">
        <f>SUM(G803)</f>
        <v>0</v>
      </c>
      <c r="H804" s="39">
        <f>SUM(H803)</f>
        <v>760</v>
      </c>
      <c r="I804" s="44">
        <f>SUM(I803)</f>
        <v>977</v>
      </c>
      <c r="J804" s="44"/>
      <c r="K804" s="45">
        <f>SUM(I804:J804)</f>
        <v>977</v>
      </c>
    </row>
    <row r="805" spans="1:11" s="1" customFormat="1" ht="18.75">
      <c r="A805" s="1">
        <v>51</v>
      </c>
      <c r="B805" s="19" t="s">
        <v>816</v>
      </c>
      <c r="C805" s="27"/>
      <c r="D805" s="27"/>
      <c r="E805" s="27"/>
      <c r="F805" s="25"/>
      <c r="G805" s="25"/>
      <c r="H805" s="39"/>
      <c r="I805" s="45"/>
      <c r="J805" s="45"/>
      <c r="K805" s="45"/>
    </row>
    <row r="806" spans="1:11" ht="18.75">
      <c r="A806" s="49">
        <v>1</v>
      </c>
      <c r="B806" s="21" t="s">
        <v>817</v>
      </c>
      <c r="C806" s="26">
        <v>0.03</v>
      </c>
      <c r="D806" s="26"/>
      <c r="E806" s="27">
        <f>SUM(C806:D806)</f>
        <v>0.03</v>
      </c>
      <c r="F806" s="24">
        <v>800</v>
      </c>
      <c r="G806" s="24">
        <v>1200</v>
      </c>
      <c r="H806" s="39">
        <f>SUM(F806:G806)</f>
        <v>2000</v>
      </c>
      <c r="I806" s="44">
        <v>0</v>
      </c>
      <c r="J806" s="44">
        <v>0.01</v>
      </c>
      <c r="K806" s="45">
        <f t="shared" ref="K806:K811" si="118">SUM(I806:J806)</f>
        <v>0.01</v>
      </c>
    </row>
    <row r="807" spans="1:11" ht="18.75">
      <c r="A807" s="49">
        <v>2</v>
      </c>
      <c r="B807" s="21" t="s">
        <v>818</v>
      </c>
      <c r="C807" s="26">
        <v>33.01</v>
      </c>
      <c r="D807" s="26"/>
      <c r="E807" s="27">
        <f>SUM(C807:D807)</f>
        <v>33.01</v>
      </c>
      <c r="F807" s="24">
        <v>0.03</v>
      </c>
      <c r="G807" s="24">
        <v>0</v>
      </c>
      <c r="H807" s="39">
        <f>SUM(F807:G807)</f>
        <v>0.03</v>
      </c>
      <c r="I807" s="44">
        <v>0.03</v>
      </c>
      <c r="J807" s="44"/>
      <c r="K807" s="45">
        <f t="shared" si="118"/>
        <v>0.03</v>
      </c>
    </row>
    <row r="808" spans="1:11" s="1" customFormat="1" ht="18.75">
      <c r="A808" s="49">
        <v>3</v>
      </c>
      <c r="B808" s="21" t="s">
        <v>819</v>
      </c>
      <c r="C808" s="26">
        <v>201.47</v>
      </c>
      <c r="D808" s="26"/>
      <c r="E808" s="27">
        <f>SUM(C808:D808)</f>
        <v>201.47</v>
      </c>
      <c r="F808" s="24">
        <v>29.03</v>
      </c>
      <c r="G808" s="24">
        <v>0</v>
      </c>
      <c r="H808" s="39">
        <f>SUM(F808:G808)</f>
        <v>29.03</v>
      </c>
      <c r="I808" s="48">
        <v>29.03</v>
      </c>
      <c r="J808" s="45"/>
      <c r="K808" s="45">
        <f t="shared" si="118"/>
        <v>29.03</v>
      </c>
    </row>
    <row r="809" spans="1:11" ht="18.75">
      <c r="A809" s="49">
        <v>4</v>
      </c>
      <c r="B809" s="21" t="s">
        <v>820</v>
      </c>
      <c r="C809" s="27"/>
      <c r="D809" s="26"/>
      <c r="E809" s="27"/>
      <c r="F809" s="24">
        <v>294.56</v>
      </c>
      <c r="G809" s="24">
        <v>0</v>
      </c>
      <c r="H809" s="39">
        <f>SUM(F809:G809)</f>
        <v>294.56</v>
      </c>
      <c r="I809" s="44">
        <v>252.53</v>
      </c>
      <c r="J809" s="44"/>
      <c r="K809" s="45">
        <f t="shared" si="118"/>
        <v>252.53</v>
      </c>
    </row>
    <row r="810" spans="1:11" ht="18.75">
      <c r="A810" s="49">
        <v>5</v>
      </c>
      <c r="B810" s="21" t="s">
        <v>821</v>
      </c>
      <c r="C810" s="26"/>
      <c r="D810" s="26"/>
      <c r="E810" s="26"/>
      <c r="F810" s="24">
        <v>0</v>
      </c>
      <c r="G810" s="24">
        <v>0.03</v>
      </c>
      <c r="H810" s="39">
        <f>SUM(F810:G810)</f>
        <v>0.03</v>
      </c>
      <c r="I810" s="44"/>
      <c r="J810" s="44">
        <v>0.03</v>
      </c>
      <c r="K810" s="45">
        <f t="shared" si="118"/>
        <v>0.03</v>
      </c>
    </row>
    <row r="811" spans="1:11" s="1" customFormat="1" ht="18.75">
      <c r="B811" s="19" t="s">
        <v>105</v>
      </c>
      <c r="C811" s="27">
        <f t="shared" ref="C811:J811" si="119">SUM(C806:C810)</f>
        <v>234.51</v>
      </c>
      <c r="D811" s="27">
        <f t="shared" si="119"/>
        <v>0</v>
      </c>
      <c r="E811" s="27">
        <f t="shared" si="119"/>
        <v>234.51</v>
      </c>
      <c r="F811" s="25">
        <f t="shared" si="119"/>
        <v>1123.6199999999999</v>
      </c>
      <c r="G811" s="25">
        <f t="shared" si="119"/>
        <v>1200.03</v>
      </c>
      <c r="H811" s="39">
        <f t="shared" si="119"/>
        <v>2323.65</v>
      </c>
      <c r="I811" s="45">
        <f t="shared" si="119"/>
        <v>281.59000000000003</v>
      </c>
      <c r="J811" s="45">
        <f t="shared" si="119"/>
        <v>0.04</v>
      </c>
      <c r="K811" s="45">
        <f t="shared" si="118"/>
        <v>281.63000000000005</v>
      </c>
    </row>
    <row r="812" spans="1:11" s="1" customFormat="1" ht="18.75">
      <c r="A812" s="1">
        <v>52</v>
      </c>
      <c r="B812" s="19" t="s">
        <v>623</v>
      </c>
      <c r="C812" s="27"/>
      <c r="D812" s="27"/>
      <c r="E812" s="27"/>
      <c r="F812" s="25"/>
      <c r="G812" s="25"/>
      <c r="H812" s="39"/>
      <c r="I812" s="45"/>
      <c r="J812" s="45"/>
      <c r="K812" s="45"/>
    </row>
    <row r="813" spans="1:11" ht="18.75">
      <c r="A813" s="49">
        <v>1</v>
      </c>
      <c r="B813" s="21" t="s">
        <v>822</v>
      </c>
      <c r="C813" s="26">
        <v>110</v>
      </c>
      <c r="D813" s="26"/>
      <c r="E813" s="27">
        <f t="shared" ref="E813:E827" si="120">SUM(C813:D813)</f>
        <v>110</v>
      </c>
      <c r="F813" s="24">
        <v>110</v>
      </c>
      <c r="G813" s="24">
        <v>0</v>
      </c>
      <c r="H813" s="39">
        <f>SUM(F813:G813)</f>
        <v>110</v>
      </c>
      <c r="I813" s="44">
        <v>60</v>
      </c>
      <c r="J813" s="44"/>
      <c r="K813" s="45">
        <f t="shared" ref="K813:K822" si="121">SUM(I813:J813)</f>
        <v>60</v>
      </c>
    </row>
    <row r="814" spans="1:11" ht="18.75">
      <c r="A814" s="49">
        <v>2</v>
      </c>
      <c r="B814" s="21" t="s">
        <v>1579</v>
      </c>
      <c r="C814" s="26"/>
      <c r="D814" s="26"/>
      <c r="E814" s="27"/>
      <c r="F814" s="24"/>
      <c r="G814" s="24"/>
      <c r="H814" s="39"/>
      <c r="I814" s="44">
        <v>0.01</v>
      </c>
      <c r="J814" s="44">
        <v>0.01</v>
      </c>
      <c r="K814" s="45">
        <f t="shared" si="121"/>
        <v>0.02</v>
      </c>
    </row>
    <row r="815" spans="1:11" ht="20.25" customHeight="1">
      <c r="A815" s="49">
        <v>3</v>
      </c>
      <c r="B815" s="21" t="s">
        <v>823</v>
      </c>
      <c r="C815" s="26">
        <v>8500</v>
      </c>
      <c r="D815" s="26">
        <v>20000</v>
      </c>
      <c r="E815" s="27">
        <f t="shared" si="120"/>
        <v>28500</v>
      </c>
      <c r="F815" s="24">
        <v>8500</v>
      </c>
      <c r="G815" s="24">
        <v>22000</v>
      </c>
      <c r="H815" s="39">
        <f t="shared" ref="H815:H842" si="122">SUM(F815:G815)</f>
        <v>30500</v>
      </c>
      <c r="I815" s="44">
        <v>7625</v>
      </c>
      <c r="J815" s="44">
        <v>22875</v>
      </c>
      <c r="K815" s="45">
        <f t="shared" si="121"/>
        <v>30500</v>
      </c>
    </row>
    <row r="816" spans="1:11" ht="20.25" customHeight="1">
      <c r="A816" s="49">
        <v>4</v>
      </c>
      <c r="B816" s="21" t="s">
        <v>1580</v>
      </c>
      <c r="C816" s="26"/>
      <c r="D816" s="26"/>
      <c r="E816" s="27"/>
      <c r="F816" s="24"/>
      <c r="G816" s="24"/>
      <c r="H816" s="39"/>
      <c r="I816" s="44">
        <v>0.01</v>
      </c>
      <c r="J816" s="44">
        <v>0.01</v>
      </c>
      <c r="K816" s="45">
        <f t="shared" si="121"/>
        <v>0.02</v>
      </c>
    </row>
    <row r="817" spans="1:11" ht="20.25" customHeight="1">
      <c r="A817" s="49">
        <v>5</v>
      </c>
      <c r="B817" s="21" t="s">
        <v>1581</v>
      </c>
      <c r="C817" s="26"/>
      <c r="D817" s="26"/>
      <c r="E817" s="27"/>
      <c r="F817" s="24"/>
      <c r="G817" s="24"/>
      <c r="H817" s="39"/>
      <c r="I817" s="44">
        <v>0.01</v>
      </c>
      <c r="J817" s="44">
        <v>0.01</v>
      </c>
      <c r="K817" s="45">
        <f t="shared" si="121"/>
        <v>0.02</v>
      </c>
    </row>
    <row r="818" spans="1:11" ht="18.75">
      <c r="A818" s="49">
        <v>6</v>
      </c>
      <c r="B818" s="21" t="s">
        <v>824</v>
      </c>
      <c r="C818" s="26">
        <v>71</v>
      </c>
      <c r="D818" s="26"/>
      <c r="E818" s="27">
        <f t="shared" si="120"/>
        <v>71</v>
      </c>
      <c r="F818" s="24">
        <v>71</v>
      </c>
      <c r="G818" s="24">
        <v>0</v>
      </c>
      <c r="H818" s="39">
        <f t="shared" si="122"/>
        <v>71</v>
      </c>
      <c r="I818" s="44">
        <v>78</v>
      </c>
      <c r="J818" s="44"/>
      <c r="K818" s="45">
        <f t="shared" si="121"/>
        <v>78</v>
      </c>
    </row>
    <row r="819" spans="1:11" ht="18.75">
      <c r="A819" s="49">
        <v>7</v>
      </c>
      <c r="B819" s="21" t="s">
        <v>1582</v>
      </c>
      <c r="C819" s="26"/>
      <c r="D819" s="26"/>
      <c r="E819" s="27"/>
      <c r="F819" s="24"/>
      <c r="G819" s="24"/>
      <c r="H819" s="39"/>
      <c r="I819" s="44">
        <v>0.01</v>
      </c>
      <c r="J819" s="44">
        <v>0.01</v>
      </c>
      <c r="K819" s="45">
        <f t="shared" si="121"/>
        <v>0.02</v>
      </c>
    </row>
    <row r="820" spans="1:11" ht="18.75">
      <c r="A820" s="49">
        <v>8</v>
      </c>
      <c r="B820" s="21" t="s">
        <v>825</v>
      </c>
      <c r="C820" s="26">
        <v>24732</v>
      </c>
      <c r="D820" s="26">
        <v>20000</v>
      </c>
      <c r="E820" s="27">
        <f t="shared" si="120"/>
        <v>44732</v>
      </c>
      <c r="F820" s="24">
        <v>24732</v>
      </c>
      <c r="G820" s="24">
        <v>22000</v>
      </c>
      <c r="H820" s="39">
        <f t="shared" si="122"/>
        <v>46732</v>
      </c>
      <c r="I820" s="44">
        <v>20000</v>
      </c>
      <c r="J820" s="44">
        <v>30000</v>
      </c>
      <c r="K820" s="45">
        <f t="shared" si="121"/>
        <v>50000</v>
      </c>
    </row>
    <row r="821" spans="1:11" ht="18.75">
      <c r="A821" s="49">
        <v>9</v>
      </c>
      <c r="B821" s="21" t="s">
        <v>1583</v>
      </c>
      <c r="C821" s="26"/>
      <c r="D821" s="26"/>
      <c r="E821" s="27"/>
      <c r="F821" s="24"/>
      <c r="G821" s="24"/>
      <c r="H821" s="39"/>
      <c r="I821" s="44">
        <v>0.03</v>
      </c>
      <c r="J821" s="44">
        <v>0.03</v>
      </c>
      <c r="K821" s="45">
        <f t="shared" si="121"/>
        <v>0.06</v>
      </c>
    </row>
    <row r="822" spans="1:11" ht="18.75">
      <c r="A822" s="49">
        <v>10</v>
      </c>
      <c r="B822" s="21" t="s">
        <v>1584</v>
      </c>
      <c r="C822" s="26"/>
      <c r="D822" s="26"/>
      <c r="E822" s="27"/>
      <c r="F822" s="24"/>
      <c r="G822" s="24"/>
      <c r="H822" s="39"/>
      <c r="I822" s="48">
        <v>0.01</v>
      </c>
      <c r="J822" s="48">
        <v>0.01</v>
      </c>
      <c r="K822" s="45">
        <f t="shared" si="121"/>
        <v>0.02</v>
      </c>
    </row>
    <row r="823" spans="1:11" ht="18.75">
      <c r="A823" s="49">
        <v>11</v>
      </c>
      <c r="B823" s="21" t="s">
        <v>826</v>
      </c>
      <c r="C823" s="26">
        <v>9605</v>
      </c>
      <c r="D823" s="26"/>
      <c r="E823" s="27">
        <f t="shared" si="120"/>
        <v>9605</v>
      </c>
      <c r="F823" s="24">
        <v>11500</v>
      </c>
      <c r="G823" s="24">
        <v>0</v>
      </c>
      <c r="H823" s="39">
        <f t="shared" si="122"/>
        <v>11500</v>
      </c>
      <c r="I823" s="43">
        <v>14200</v>
      </c>
      <c r="K823" s="46">
        <f t="shared" ref="K823:K842" si="123">SUM(I823:J823)</f>
        <v>14200</v>
      </c>
    </row>
    <row r="824" spans="1:11" ht="18.75">
      <c r="A824" s="49">
        <v>12</v>
      </c>
      <c r="B824" s="21" t="s">
        <v>1585</v>
      </c>
      <c r="C824" s="26"/>
      <c r="D824" s="26"/>
      <c r="E824" s="27"/>
      <c r="F824" s="24"/>
      <c r="G824" s="24"/>
      <c r="H824" s="39"/>
      <c r="I824" s="43">
        <v>0.01</v>
      </c>
      <c r="J824" s="43">
        <v>0.01</v>
      </c>
      <c r="K824" s="46">
        <f t="shared" si="123"/>
        <v>0.02</v>
      </c>
    </row>
    <row r="825" spans="1:11" ht="18.75">
      <c r="A825" s="49">
        <v>13</v>
      </c>
      <c r="B825" s="21" t="s">
        <v>1586</v>
      </c>
      <c r="C825" s="26"/>
      <c r="D825" s="26"/>
      <c r="E825" s="27"/>
      <c r="F825" s="24"/>
      <c r="G825" s="24"/>
      <c r="H825" s="39"/>
      <c r="I825" s="43">
        <v>660</v>
      </c>
      <c r="K825" s="46">
        <f t="shared" si="123"/>
        <v>660</v>
      </c>
    </row>
    <row r="826" spans="1:11" ht="18.75">
      <c r="A826" s="49">
        <v>14</v>
      </c>
      <c r="B826" s="21" t="s">
        <v>827</v>
      </c>
      <c r="C826" s="26">
        <v>5</v>
      </c>
      <c r="D826" s="26"/>
      <c r="E826" s="27">
        <f t="shared" si="120"/>
        <v>5</v>
      </c>
      <c r="F826" s="24">
        <v>0.01</v>
      </c>
      <c r="G826" s="24">
        <v>0</v>
      </c>
      <c r="H826" s="39">
        <f t="shared" si="122"/>
        <v>0.01</v>
      </c>
      <c r="I826" s="43">
        <v>0.01</v>
      </c>
      <c r="K826" s="46">
        <f t="shared" si="123"/>
        <v>0.01</v>
      </c>
    </row>
    <row r="827" spans="1:11" ht="18.75">
      <c r="A827" s="49">
        <v>15</v>
      </c>
      <c r="B827" s="21" t="s">
        <v>1587</v>
      </c>
      <c r="C827" s="26">
        <v>3203.05</v>
      </c>
      <c r="D827" s="26"/>
      <c r="E827" s="27">
        <f t="shared" si="120"/>
        <v>3203.05</v>
      </c>
      <c r="F827" s="24">
        <v>3506.05</v>
      </c>
      <c r="G827" s="24">
        <v>0</v>
      </c>
      <c r="H827" s="39">
        <f t="shared" si="122"/>
        <v>3506.05</v>
      </c>
      <c r="I827" s="73">
        <v>0.01</v>
      </c>
      <c r="J827" s="43">
        <v>0.01</v>
      </c>
      <c r="K827" s="46">
        <f t="shared" si="123"/>
        <v>0.02</v>
      </c>
    </row>
    <row r="828" spans="1:11" ht="18.75">
      <c r="A828" s="49">
        <v>16</v>
      </c>
      <c r="B828" s="21" t="s">
        <v>1588</v>
      </c>
      <c r="C828" s="26"/>
      <c r="D828" s="26"/>
      <c r="E828" s="26"/>
      <c r="F828" s="24">
        <v>0.01</v>
      </c>
      <c r="G828" s="24">
        <v>0</v>
      </c>
      <c r="H828" s="39">
        <f t="shared" si="122"/>
        <v>0.01</v>
      </c>
      <c r="I828" s="73">
        <v>4234.0600000000004</v>
      </c>
      <c r="K828" s="46">
        <f t="shared" si="123"/>
        <v>4234.0600000000004</v>
      </c>
    </row>
    <row r="829" spans="1:11" ht="18.75">
      <c r="A829" s="49">
        <v>17</v>
      </c>
      <c r="B829" s="21" t="s">
        <v>1589</v>
      </c>
      <c r="C829" s="26">
        <v>100.01</v>
      </c>
      <c r="D829" s="26"/>
      <c r="E829" s="27">
        <f>SUM(C829:D829)</f>
        <v>100.01</v>
      </c>
      <c r="F829" s="24">
        <v>115</v>
      </c>
      <c r="G829" s="24">
        <v>0</v>
      </c>
      <c r="H829" s="39">
        <f t="shared" si="122"/>
        <v>115</v>
      </c>
      <c r="I829" s="73">
        <v>0.01</v>
      </c>
      <c r="K829" s="46">
        <f t="shared" si="123"/>
        <v>0.01</v>
      </c>
    </row>
    <row r="830" spans="1:11" s="1" customFormat="1" ht="18.75">
      <c r="A830" s="49">
        <v>18</v>
      </c>
      <c r="B830" s="21" t="s">
        <v>1590</v>
      </c>
      <c r="C830" s="26">
        <v>10697.02</v>
      </c>
      <c r="D830" s="26"/>
      <c r="E830" s="27">
        <f>SUM(C830:D830)</f>
        <v>10697.02</v>
      </c>
      <c r="F830" s="24">
        <v>11872.13</v>
      </c>
      <c r="G830" s="24">
        <v>0</v>
      </c>
      <c r="H830" s="39">
        <f t="shared" si="122"/>
        <v>11872.13</v>
      </c>
      <c r="I830" s="72">
        <v>180</v>
      </c>
      <c r="J830" s="74"/>
      <c r="K830" s="74">
        <f t="shared" si="123"/>
        <v>180</v>
      </c>
    </row>
    <row r="831" spans="1:11" ht="18.75">
      <c r="A831" s="49">
        <v>19</v>
      </c>
      <c r="B831" s="21" t="s">
        <v>828</v>
      </c>
      <c r="C831" s="26"/>
      <c r="D831" s="26"/>
      <c r="E831" s="26"/>
      <c r="F831" s="24">
        <v>0.01</v>
      </c>
      <c r="G831" s="24">
        <v>0</v>
      </c>
      <c r="H831" s="39">
        <f t="shared" si="122"/>
        <v>0.01</v>
      </c>
      <c r="I831" s="48">
        <v>12505.2</v>
      </c>
      <c r="J831" s="44"/>
      <c r="K831" s="45">
        <f t="shared" si="123"/>
        <v>12505.2</v>
      </c>
    </row>
    <row r="832" spans="1:11" ht="18.75">
      <c r="A832" s="49">
        <v>20</v>
      </c>
      <c r="B832" s="21" t="s">
        <v>830</v>
      </c>
      <c r="C832" s="26">
        <v>435.51</v>
      </c>
      <c r="D832" s="26"/>
      <c r="E832" s="27">
        <f t="shared" ref="E832:E842" si="124">SUM(C832:D832)</f>
        <v>435.51</v>
      </c>
      <c r="F832" s="24">
        <v>582.5</v>
      </c>
      <c r="G832" s="24">
        <v>0</v>
      </c>
      <c r="H832" s="39">
        <f t="shared" si="122"/>
        <v>582.5</v>
      </c>
      <c r="I832" s="48">
        <v>0.01</v>
      </c>
      <c r="J832" s="44"/>
      <c r="K832" s="45">
        <f t="shared" si="123"/>
        <v>0.01</v>
      </c>
    </row>
    <row r="833" spans="1:11" s="1" customFormat="1" ht="18.75">
      <c r="A833" s="49">
        <v>21</v>
      </c>
      <c r="B833" s="21" t="s">
        <v>829</v>
      </c>
      <c r="C833" s="26">
        <v>6</v>
      </c>
      <c r="D833" s="26">
        <v>6</v>
      </c>
      <c r="E833" s="27">
        <f t="shared" si="124"/>
        <v>12</v>
      </c>
      <c r="F833" s="24">
        <v>6</v>
      </c>
      <c r="G833" s="24">
        <v>3.1</v>
      </c>
      <c r="H833" s="39">
        <f t="shared" si="122"/>
        <v>9.1</v>
      </c>
      <c r="I833" s="48">
        <v>720.61</v>
      </c>
      <c r="J833" s="45"/>
      <c r="K833" s="45">
        <f t="shared" si="123"/>
        <v>720.61</v>
      </c>
    </row>
    <row r="834" spans="1:11" ht="18.75">
      <c r="A834" s="49">
        <v>22</v>
      </c>
      <c r="B834" s="21" t="s">
        <v>831</v>
      </c>
      <c r="C834" s="26">
        <v>1425</v>
      </c>
      <c r="D834" s="26">
        <v>50.02</v>
      </c>
      <c r="E834" s="27">
        <f t="shared" si="124"/>
        <v>1475.02</v>
      </c>
      <c r="F834" s="24">
        <v>902.58</v>
      </c>
      <c r="G834" s="24">
        <v>2.52</v>
      </c>
      <c r="H834" s="39">
        <f t="shared" si="122"/>
        <v>905.1</v>
      </c>
      <c r="I834" s="48">
        <v>6</v>
      </c>
      <c r="J834" s="44">
        <v>6</v>
      </c>
      <c r="K834" s="45">
        <f t="shared" si="123"/>
        <v>12</v>
      </c>
    </row>
    <row r="835" spans="1:11" ht="18.75">
      <c r="A835" s="49">
        <v>23</v>
      </c>
      <c r="B835" s="21" t="s">
        <v>832</v>
      </c>
      <c r="C835" s="26">
        <v>300.01</v>
      </c>
      <c r="D835" s="26">
        <v>0.02</v>
      </c>
      <c r="E835" s="27">
        <f t="shared" si="124"/>
        <v>300.02999999999997</v>
      </c>
      <c r="F835" s="24">
        <v>138.46</v>
      </c>
      <c r="G835" s="24">
        <v>0.02</v>
      </c>
      <c r="H835" s="39">
        <f t="shared" si="122"/>
        <v>138.48000000000002</v>
      </c>
      <c r="I835" s="48">
        <v>480.01</v>
      </c>
      <c r="J835" s="44">
        <v>0.03</v>
      </c>
      <c r="K835" s="45">
        <f t="shared" si="123"/>
        <v>480.03999999999996</v>
      </c>
    </row>
    <row r="836" spans="1:11" ht="18.75">
      <c r="A836" s="49">
        <v>24</v>
      </c>
      <c r="B836" s="21" t="s">
        <v>833</v>
      </c>
      <c r="C836" s="26">
        <v>15.5</v>
      </c>
      <c r="D836" s="26"/>
      <c r="E836" s="27">
        <f t="shared" si="124"/>
        <v>15.5</v>
      </c>
      <c r="F836" s="24">
        <v>15.5</v>
      </c>
      <c r="G836" s="24">
        <v>0</v>
      </c>
      <c r="H836" s="39">
        <f t="shared" si="122"/>
        <v>15.5</v>
      </c>
      <c r="I836" s="44">
        <v>55.01</v>
      </c>
      <c r="J836" s="75">
        <v>0.02</v>
      </c>
      <c r="K836" s="45">
        <f t="shared" si="123"/>
        <v>55.03</v>
      </c>
    </row>
    <row r="837" spans="1:11" ht="18.75">
      <c r="A837" s="49">
        <v>25</v>
      </c>
      <c r="B837" s="21" t="s">
        <v>834</v>
      </c>
      <c r="C837" s="26">
        <v>115566</v>
      </c>
      <c r="D837" s="26"/>
      <c r="E837" s="27">
        <f t="shared" si="124"/>
        <v>115566</v>
      </c>
      <c r="F837" s="24">
        <v>162000</v>
      </c>
      <c r="G837" s="24">
        <v>0</v>
      </c>
      <c r="H837" s="39">
        <f t="shared" si="122"/>
        <v>162000</v>
      </c>
      <c r="I837" s="44">
        <v>175400</v>
      </c>
      <c r="J837" s="44"/>
      <c r="K837" s="45">
        <f t="shared" si="123"/>
        <v>175400</v>
      </c>
    </row>
    <row r="838" spans="1:11" ht="18.75">
      <c r="A838" s="49">
        <v>26</v>
      </c>
      <c r="B838" s="21" t="s">
        <v>835</v>
      </c>
      <c r="C838" s="26">
        <v>80</v>
      </c>
      <c r="D838" s="26"/>
      <c r="E838" s="27">
        <f t="shared" si="124"/>
        <v>80</v>
      </c>
      <c r="F838" s="24">
        <v>40</v>
      </c>
      <c r="G838" s="24">
        <v>0</v>
      </c>
      <c r="H838" s="39">
        <f t="shared" si="122"/>
        <v>40</v>
      </c>
      <c r="I838" s="44">
        <v>15</v>
      </c>
      <c r="J838" s="44"/>
      <c r="K838" s="45">
        <f t="shared" si="123"/>
        <v>15</v>
      </c>
    </row>
    <row r="839" spans="1:11" ht="18.75">
      <c r="A839" s="49">
        <v>27</v>
      </c>
      <c r="B839" s="21" t="s">
        <v>836</v>
      </c>
      <c r="C839" s="26">
        <v>25</v>
      </c>
      <c r="D839" s="26"/>
      <c r="E839" s="27">
        <f t="shared" si="124"/>
        <v>25</v>
      </c>
      <c r="F839" s="24">
        <v>25</v>
      </c>
      <c r="G839" s="24">
        <v>0</v>
      </c>
      <c r="H839" s="39">
        <f t="shared" si="122"/>
        <v>25</v>
      </c>
      <c r="I839" s="44">
        <v>13</v>
      </c>
      <c r="J839" s="44"/>
      <c r="K839" s="45">
        <f t="shared" si="123"/>
        <v>13</v>
      </c>
    </row>
    <row r="840" spans="1:11" s="1" customFormat="1" ht="18.75">
      <c r="A840" s="49">
        <v>28</v>
      </c>
      <c r="B840" s="21" t="s">
        <v>837</v>
      </c>
      <c r="C840" s="26">
        <v>266.68</v>
      </c>
      <c r="D840" s="26"/>
      <c r="E840" s="27">
        <f t="shared" si="124"/>
        <v>266.68</v>
      </c>
      <c r="F840" s="24">
        <v>300</v>
      </c>
      <c r="G840" s="24">
        <v>0</v>
      </c>
      <c r="H840" s="39">
        <f t="shared" si="122"/>
        <v>300</v>
      </c>
      <c r="I840" s="48">
        <v>121</v>
      </c>
      <c r="J840" s="45"/>
      <c r="K840" s="45">
        <f t="shared" si="123"/>
        <v>121</v>
      </c>
    </row>
    <row r="841" spans="1:11" ht="18.75">
      <c r="A841" s="49">
        <v>29</v>
      </c>
      <c r="B841" s="21" t="s">
        <v>838</v>
      </c>
      <c r="C841" s="26">
        <v>25</v>
      </c>
      <c r="D841" s="26"/>
      <c r="E841" s="27">
        <f t="shared" si="124"/>
        <v>25</v>
      </c>
      <c r="F841" s="24">
        <v>40</v>
      </c>
      <c r="G841" s="24">
        <v>0</v>
      </c>
      <c r="H841" s="39">
        <f t="shared" si="122"/>
        <v>40</v>
      </c>
      <c r="I841" s="44">
        <v>40</v>
      </c>
      <c r="J841" s="44"/>
      <c r="K841" s="45">
        <f t="shared" si="123"/>
        <v>40</v>
      </c>
    </row>
    <row r="842" spans="1:11" ht="18.75">
      <c r="A842" s="49">
        <v>30</v>
      </c>
      <c r="B842" s="21" t="s">
        <v>1591</v>
      </c>
      <c r="C842" s="26">
        <v>150</v>
      </c>
      <c r="D842" s="26"/>
      <c r="E842" s="27">
        <f t="shared" si="124"/>
        <v>150</v>
      </c>
      <c r="F842" s="24">
        <v>160</v>
      </c>
      <c r="G842" s="24">
        <v>0</v>
      </c>
      <c r="H842" s="39">
        <f t="shared" si="122"/>
        <v>160</v>
      </c>
      <c r="I842" s="44">
        <v>180</v>
      </c>
      <c r="J842" s="44"/>
      <c r="K842" s="45">
        <f t="shared" si="123"/>
        <v>180</v>
      </c>
    </row>
    <row r="843" spans="1:11" ht="18.75">
      <c r="B843" s="19" t="s">
        <v>15</v>
      </c>
      <c r="C843" s="27">
        <f t="shared" ref="C843:G843" si="125">SUM(C813:C842)</f>
        <v>175317.78</v>
      </c>
      <c r="D843" s="27">
        <f t="shared" si="125"/>
        <v>40056.039999999994</v>
      </c>
      <c r="E843" s="27">
        <f t="shared" si="125"/>
        <v>215373.82</v>
      </c>
      <c r="F843" s="27">
        <f t="shared" si="125"/>
        <v>224616.25</v>
      </c>
      <c r="G843" s="27">
        <f t="shared" si="125"/>
        <v>44005.639999999992</v>
      </c>
      <c r="H843" s="41">
        <f>SUM(H813:H842)</f>
        <v>268621.89</v>
      </c>
      <c r="I843" s="41">
        <f>SUM(I813:I842)</f>
        <v>236573.02000000002</v>
      </c>
      <c r="J843" s="41">
        <f t="shared" ref="J843:K843" si="126">SUM(J813:J842)</f>
        <v>52881.149999999994</v>
      </c>
      <c r="K843" s="41">
        <f t="shared" si="126"/>
        <v>289454.17</v>
      </c>
    </row>
    <row r="844" spans="1:11" ht="18.75">
      <c r="A844" s="1">
        <v>53</v>
      </c>
      <c r="B844" s="19" t="s">
        <v>1592</v>
      </c>
      <c r="C844" s="27"/>
      <c r="D844" s="27"/>
      <c r="E844" s="27"/>
      <c r="F844" s="27"/>
      <c r="G844" s="27"/>
      <c r="H844" s="41"/>
      <c r="I844" s="41"/>
      <c r="J844" s="41"/>
      <c r="K844" s="41"/>
    </row>
    <row r="845" spans="1:11" ht="18.75">
      <c r="A845" s="49">
        <v>1</v>
      </c>
      <c r="B845" s="21" t="s">
        <v>1593</v>
      </c>
      <c r="C845" s="27"/>
      <c r="D845" s="27"/>
      <c r="E845" s="27"/>
      <c r="F845" s="27"/>
      <c r="G845" s="27"/>
      <c r="H845" s="41"/>
      <c r="I845" s="76">
        <v>15000.06</v>
      </c>
      <c r="J845" s="41"/>
      <c r="K845" s="41">
        <f>SUM(I845:J845)</f>
        <v>15000.06</v>
      </c>
    </row>
    <row r="846" spans="1:11" ht="18.75">
      <c r="A846" s="49">
        <v>2</v>
      </c>
      <c r="B846" s="34" t="s">
        <v>1594</v>
      </c>
      <c r="C846" s="27"/>
      <c r="D846" s="27"/>
      <c r="E846" s="27"/>
      <c r="F846" s="27"/>
      <c r="G846" s="27"/>
      <c r="H846" s="41"/>
      <c r="I846" s="76">
        <v>0.09</v>
      </c>
      <c r="J846" s="41"/>
      <c r="K846" s="41">
        <f>SUM(I846:J846)</f>
        <v>0.09</v>
      </c>
    </row>
    <row r="847" spans="1:11" ht="18.75">
      <c r="A847" s="49">
        <v>3</v>
      </c>
      <c r="B847" s="21" t="s">
        <v>1595</v>
      </c>
      <c r="C847" s="27"/>
      <c r="D847" s="27"/>
      <c r="E847" s="27"/>
      <c r="F847" s="27"/>
      <c r="G847" s="27"/>
      <c r="H847" s="41"/>
      <c r="I847" s="76">
        <v>4355</v>
      </c>
      <c r="J847" s="41"/>
      <c r="K847" s="41">
        <f>SUM(I847:J847)</f>
        <v>4355</v>
      </c>
    </row>
    <row r="848" spans="1:11" ht="18.75">
      <c r="B848" s="19" t="s">
        <v>1596</v>
      </c>
      <c r="C848" s="27"/>
      <c r="D848" s="27"/>
      <c r="E848" s="27"/>
      <c r="F848" s="27"/>
      <c r="G848" s="27"/>
      <c r="H848" s="41"/>
      <c r="I848" s="41">
        <f>SUM(I845:I847)</f>
        <v>19355.150000000001</v>
      </c>
      <c r="J848" s="41"/>
      <c r="K848" s="41">
        <f>SUM(I848:J848)</f>
        <v>19355.150000000001</v>
      </c>
    </row>
    <row r="849" spans="1:11" s="1" customFormat="1" ht="18.75">
      <c r="A849" s="1">
        <v>53</v>
      </c>
      <c r="B849" s="19" t="s">
        <v>839</v>
      </c>
      <c r="C849" s="27"/>
      <c r="D849" s="27"/>
      <c r="E849" s="27"/>
      <c r="F849" s="25"/>
      <c r="G849" s="25"/>
      <c r="H849" s="39"/>
      <c r="I849" s="45"/>
      <c r="J849" s="45"/>
      <c r="K849" s="45"/>
    </row>
    <row r="850" spans="1:11" ht="18.75">
      <c r="A850" s="49">
        <v>1</v>
      </c>
      <c r="B850" s="21" t="s">
        <v>840</v>
      </c>
      <c r="C850" s="26">
        <v>650.58000000000004</v>
      </c>
      <c r="D850" s="26"/>
      <c r="E850" s="27">
        <f>SUM(C850:D850)</f>
        <v>650.58000000000004</v>
      </c>
      <c r="F850" s="24">
        <v>663.33</v>
      </c>
      <c r="G850" s="24">
        <v>1237696.28</v>
      </c>
      <c r="H850" s="39">
        <f>SUM(F850:G850)</f>
        <v>1238359.6100000001</v>
      </c>
      <c r="I850" s="44">
        <v>507</v>
      </c>
      <c r="J850" s="44"/>
      <c r="K850" s="45">
        <f>SUM(I850:J850)</f>
        <v>507</v>
      </c>
    </row>
    <row r="851" spans="1:11" ht="18.75">
      <c r="A851" s="49">
        <v>2</v>
      </c>
      <c r="B851" s="21" t="s">
        <v>842</v>
      </c>
      <c r="C851" s="26">
        <v>584.84</v>
      </c>
      <c r="D851" s="26"/>
      <c r="E851" s="27">
        <f>SUM(C851:D851)</f>
        <v>584.84</v>
      </c>
      <c r="F851" s="24">
        <v>6117</v>
      </c>
      <c r="G851" s="24">
        <v>0</v>
      </c>
      <c r="H851" s="39">
        <f>SUM(F851:G851)</f>
        <v>6117</v>
      </c>
      <c r="I851" s="44">
        <v>5185</v>
      </c>
      <c r="J851" s="44"/>
      <c r="K851" s="45">
        <f>SUM(I851:J851)</f>
        <v>5185</v>
      </c>
    </row>
    <row r="852" spans="1:11" ht="18.75">
      <c r="A852" s="49">
        <v>3</v>
      </c>
      <c r="B852" s="21" t="s">
        <v>841</v>
      </c>
      <c r="C852" s="26">
        <v>5844</v>
      </c>
      <c r="D852" s="26"/>
      <c r="E852" s="27">
        <f>SUM(C852:D852)</f>
        <v>5844</v>
      </c>
      <c r="F852" s="24">
        <v>5844</v>
      </c>
      <c r="G852" s="24">
        <v>0</v>
      </c>
      <c r="H852" s="39">
        <f>SUM(F852:G852)</f>
        <v>5844</v>
      </c>
      <c r="I852" s="44">
        <v>5844</v>
      </c>
      <c r="J852" s="44"/>
      <c r="K852" s="45">
        <f>SUM(I852:J852)</f>
        <v>5844</v>
      </c>
    </row>
    <row r="853" spans="1:11" ht="18.75">
      <c r="B853" s="19" t="s">
        <v>106</v>
      </c>
      <c r="C853" s="27">
        <f>SUM(C850:C852)</f>
        <v>7079.42</v>
      </c>
      <c r="D853" s="26"/>
      <c r="E853" s="27">
        <f>SUM(C853:D853)</f>
        <v>7079.42</v>
      </c>
      <c r="F853" s="25">
        <v>12624.33</v>
      </c>
      <c r="G853" s="25">
        <v>0</v>
      </c>
      <c r="H853" s="39">
        <f>SUM(F853:G853)</f>
        <v>12624.33</v>
      </c>
      <c r="I853" s="45">
        <f>SUM(I850:I852)</f>
        <v>11536</v>
      </c>
      <c r="J853" s="44"/>
      <c r="K853" s="45">
        <f>SUM(I853:J853)</f>
        <v>11536</v>
      </c>
    </row>
    <row r="854" spans="1:11" s="1" customFormat="1" ht="18.75">
      <c r="A854" s="1">
        <v>54</v>
      </c>
      <c r="B854" s="19" t="s">
        <v>845</v>
      </c>
      <c r="C854" s="27"/>
      <c r="D854" s="27"/>
      <c r="E854" s="27"/>
      <c r="F854" s="25"/>
      <c r="G854" s="25"/>
      <c r="H854" s="39"/>
      <c r="I854" s="45"/>
      <c r="J854" s="45"/>
      <c r="K854" s="45"/>
    </row>
    <row r="855" spans="1:11" ht="18.75">
      <c r="A855" s="49">
        <v>1</v>
      </c>
      <c r="B855" s="21" t="s">
        <v>843</v>
      </c>
      <c r="C855" s="26">
        <v>2900</v>
      </c>
      <c r="D855" s="26"/>
      <c r="E855" s="27">
        <f>SUM(C855:D855)</f>
        <v>2900</v>
      </c>
      <c r="F855" s="24">
        <v>1675</v>
      </c>
      <c r="G855" s="24">
        <v>0</v>
      </c>
      <c r="H855" s="39">
        <f>SUM(F855:G855)</f>
        <v>1675</v>
      </c>
      <c r="I855" s="44">
        <v>7742</v>
      </c>
      <c r="J855" s="44"/>
      <c r="K855" s="45">
        <f>SUM(I855:J855)</f>
        <v>7742</v>
      </c>
    </row>
    <row r="856" spans="1:11" ht="18.75">
      <c r="B856" s="19" t="s">
        <v>844</v>
      </c>
      <c r="C856" s="27">
        <f t="shared" ref="C856:H856" si="127">SUM(C855)</f>
        <v>2900</v>
      </c>
      <c r="D856" s="27">
        <f t="shared" si="127"/>
        <v>0</v>
      </c>
      <c r="E856" s="27">
        <f t="shared" si="127"/>
        <v>2900</v>
      </c>
      <c r="F856" s="27">
        <f t="shared" si="127"/>
        <v>1675</v>
      </c>
      <c r="G856" s="27">
        <f t="shared" si="127"/>
        <v>0</v>
      </c>
      <c r="H856" s="41">
        <f t="shared" si="127"/>
        <v>1675</v>
      </c>
      <c r="I856" s="44">
        <f>SUM(I855)</f>
        <v>7742</v>
      </c>
      <c r="J856" s="44"/>
      <c r="K856" s="45">
        <f>SUM(I856:J856)</f>
        <v>7742</v>
      </c>
    </row>
    <row r="857" spans="1:11" s="123" customFormat="1" ht="56.25">
      <c r="B857" s="134" t="s">
        <v>107</v>
      </c>
      <c r="C857" s="121">
        <f t="shared" ref="C857:G857" si="128">C856+C853+C843+C811+C804+C801+C786+C780+C777+C774+C771+C768+C763+C760+C757+C753+C705+C701+C697+C692+C689+C686+C681+C678+C675+C659+C656+C653+C649+C646+C630+C626+C615+C612+C609+C606+C603+C597+C594+C590+C585+C581+C563+C560+C557+C544+C540+C536+C528+C524+C520+C516+C512</f>
        <v>1928506.4000000001</v>
      </c>
      <c r="D857" s="121">
        <f t="shared" si="128"/>
        <v>456485.1</v>
      </c>
      <c r="E857" s="121">
        <f t="shared" si="128"/>
        <v>2384991.4999999986</v>
      </c>
      <c r="F857" s="121">
        <f>F856+F853+F843+F811+F804+F801+F786+F780+F777+F774+F771+F768+F763+F760+F757+F753+F705+F701+F697+F692+F689+F686+F681+F678+F675+F659+F656+F653+F649+F646+F630+F626+F615+F612+F609+F606+F603+F597+F594+F590+F585+F581+F563+F560+F557+F544+F540+F536+F528+F524+F520+F516+F512</f>
        <v>2412895.1899999981</v>
      </c>
      <c r="G857" s="121">
        <f t="shared" si="128"/>
        <v>483619.45</v>
      </c>
      <c r="H857" s="122">
        <f>H856+H853+H843+H811+H804+H801+H786+H780+H777+H774+H771+H768+H763+H760+H757+H753+H705+H701+H697+H692+H689+H686+H681+H678+H675+H659+H656+H653+H649+H646+H630+H626+H615+H612+H609+H606+H603+H597+H594+H590+H585+H581+H563+H560+H557+H544+H540+H536+H528+H524+H520+H516+H512</f>
        <v>2896514.6399999978</v>
      </c>
      <c r="I857" s="122">
        <f>I856+I853+I843+I811+I804+I801+I786+I780+I777+I774+I771+I768+I763+I760+I757+I753+I705+I701+I697+I692+I689+I686+I681+I678+I675+I659+I656+I653+I649+I646+I630+I626+I615+I612+I609+I606+I603+I597+I594+I590+I585+I581+I563+I560+I557+I544+I540+I536+I528+I524+I520+I516+I512+I848+I790+I532+I783</f>
        <v>2796901.2899999986</v>
      </c>
      <c r="J857" s="122">
        <f t="shared" ref="J857:K857" si="129">J856+J853+J843+J811+J804+J801+J786+J780+J777+J774+J771+J768+J763+J760+J757+J753+J705+J701+J697+J692+J689+J686+J681+J678+J675+J659+J656+J653+J649+J646+J630+J626+J615+J612+J609+J606+J603+J597+J594+J590+J585+J581+J563+J560+J557+J544+J540+J536+J528+J524+J520+J516+J512+J848+J790+J532+J783</f>
        <v>518112.07</v>
      </c>
      <c r="K857" s="122">
        <f t="shared" si="129"/>
        <v>3315013.3599999985</v>
      </c>
    </row>
    <row r="858" spans="1:11" s="93" customFormat="1" ht="18.75">
      <c r="B858" s="100"/>
      <c r="C858" s="101"/>
      <c r="D858" s="101"/>
      <c r="E858" s="101"/>
      <c r="F858" s="101"/>
      <c r="G858" s="101"/>
      <c r="H858" s="96"/>
      <c r="I858" s="97"/>
      <c r="J858" s="97"/>
      <c r="K858" s="98"/>
    </row>
    <row r="859" spans="1:11" s="123" customFormat="1" ht="18.75">
      <c r="A859" s="119">
        <v>5</v>
      </c>
      <c r="B859" s="120" t="s">
        <v>846</v>
      </c>
      <c r="C859" s="130"/>
      <c r="D859" s="130"/>
      <c r="E859" s="130"/>
      <c r="F859" s="130"/>
      <c r="G859" s="130"/>
      <c r="H859" s="131"/>
      <c r="I859" s="132"/>
      <c r="J859" s="132"/>
      <c r="K859" s="133"/>
    </row>
    <row r="860" spans="1:11" ht="18.75">
      <c r="A860" s="1">
        <v>1</v>
      </c>
      <c r="B860" s="33" t="s">
        <v>1597</v>
      </c>
      <c r="C860" s="26"/>
      <c r="D860" s="26"/>
      <c r="E860" s="26"/>
      <c r="F860" s="26"/>
      <c r="G860" s="26"/>
      <c r="H860" s="41"/>
      <c r="I860" s="44"/>
      <c r="J860" s="44">
        <v>2500</v>
      </c>
      <c r="K860" s="45">
        <f>SUM(I860:J860)</f>
        <v>2500</v>
      </c>
    </row>
    <row r="861" spans="1:11" ht="18.75">
      <c r="A861" s="49">
        <v>1</v>
      </c>
      <c r="B861" s="34" t="s">
        <v>1598</v>
      </c>
      <c r="C861" s="26"/>
      <c r="D861" s="26"/>
      <c r="E861" s="26"/>
      <c r="F861" s="26"/>
      <c r="G861" s="26"/>
      <c r="H861" s="76"/>
      <c r="I861" s="48">
        <v>240</v>
      </c>
      <c r="J861" s="48">
        <v>360</v>
      </c>
      <c r="K861" s="45">
        <f>SUM(I861:J861)</f>
        <v>600</v>
      </c>
    </row>
    <row r="862" spans="1:11" ht="18.75">
      <c r="A862" s="49">
        <v>2</v>
      </c>
      <c r="B862" s="34" t="s">
        <v>1599</v>
      </c>
      <c r="C862" s="26"/>
      <c r="D862" s="26"/>
      <c r="E862" s="26"/>
      <c r="F862" s="26"/>
      <c r="G862" s="26"/>
      <c r="H862" s="76"/>
      <c r="I862" s="45">
        <f>SUM(I860:I861)</f>
        <v>240</v>
      </c>
      <c r="J862" s="45">
        <f>SUM(J860:J861)</f>
        <v>2860</v>
      </c>
      <c r="K862" s="45">
        <f>SUM(I862:J862)</f>
        <v>3100</v>
      </c>
    </row>
    <row r="863" spans="1:11" ht="18.75">
      <c r="B863" s="33" t="s">
        <v>1600</v>
      </c>
      <c r="C863" s="26"/>
      <c r="D863" s="26"/>
      <c r="E863" s="26"/>
      <c r="F863" s="26"/>
      <c r="G863" s="26"/>
      <c r="H863" s="76"/>
      <c r="I863" s="48"/>
      <c r="J863" s="48"/>
      <c r="K863" s="45"/>
    </row>
    <row r="864" spans="1:11" s="1" customFormat="1" ht="18.75">
      <c r="A864" s="1">
        <v>2</v>
      </c>
      <c r="B864" s="19" t="s">
        <v>847</v>
      </c>
      <c r="C864" s="27"/>
      <c r="D864" s="27"/>
      <c r="E864" s="27"/>
      <c r="F864" s="27"/>
      <c r="G864" s="27"/>
      <c r="H864" s="41"/>
      <c r="I864" s="45"/>
      <c r="J864" s="45"/>
      <c r="K864" s="45"/>
    </row>
    <row r="865" spans="1:11" ht="18.75">
      <c r="A865" s="49">
        <v>1</v>
      </c>
      <c r="B865" s="21" t="s">
        <v>848</v>
      </c>
      <c r="C865" s="26">
        <v>950</v>
      </c>
      <c r="D865" s="26"/>
      <c r="E865" s="26">
        <f>SUM(C865:D865)</f>
        <v>950</v>
      </c>
      <c r="F865" s="24">
        <v>950</v>
      </c>
      <c r="G865" s="24">
        <v>0</v>
      </c>
      <c r="H865" s="39">
        <f>SUM(F865:G865)</f>
        <v>950</v>
      </c>
      <c r="I865" s="44">
        <v>1300</v>
      </c>
      <c r="J865" s="44"/>
      <c r="K865" s="45">
        <f>SUM(I865:J865)</f>
        <v>1300</v>
      </c>
    </row>
    <row r="866" spans="1:11" s="1" customFormat="1" ht="18.75">
      <c r="B866" s="19" t="s">
        <v>108</v>
      </c>
      <c r="C866" s="27">
        <f>SUM(C865)</f>
        <v>950</v>
      </c>
      <c r="D866" s="27"/>
      <c r="E866" s="27">
        <f>SUM(C866:D866)</f>
        <v>950</v>
      </c>
      <c r="F866" s="25">
        <v>950</v>
      </c>
      <c r="G866" s="25">
        <v>0</v>
      </c>
      <c r="H866" s="39">
        <f>SUM(F866:G866)</f>
        <v>950</v>
      </c>
      <c r="I866" s="45">
        <f>SUM(I865)</f>
        <v>1300</v>
      </c>
      <c r="J866" s="45"/>
      <c r="K866" s="45">
        <f>SUM(I866:J866)</f>
        <v>1300</v>
      </c>
    </row>
    <row r="867" spans="1:11" s="1" customFormat="1" ht="18.75">
      <c r="A867" s="1">
        <v>3</v>
      </c>
      <c r="B867" s="19" t="s">
        <v>537</v>
      </c>
      <c r="C867" s="27"/>
      <c r="D867" s="27"/>
      <c r="E867" s="27"/>
      <c r="F867" s="25"/>
      <c r="G867" s="25"/>
      <c r="H867" s="39"/>
      <c r="I867" s="45"/>
      <c r="J867" s="45"/>
      <c r="K867" s="45"/>
    </row>
    <row r="868" spans="1:11" ht="18.75">
      <c r="A868" s="49">
        <v>1</v>
      </c>
      <c r="B868" s="21" t="s">
        <v>2102</v>
      </c>
      <c r="C868" s="26">
        <v>20000</v>
      </c>
      <c r="D868" s="26"/>
      <c r="E868" s="27">
        <f>SUM(C868:D868)</f>
        <v>20000</v>
      </c>
      <c r="F868" s="24">
        <v>15000</v>
      </c>
      <c r="G868" s="24">
        <v>0</v>
      </c>
      <c r="H868" s="39">
        <f>SUM(F868:G868)</f>
        <v>15000</v>
      </c>
      <c r="I868" s="44">
        <v>25500</v>
      </c>
      <c r="J868" s="44"/>
      <c r="K868" s="45">
        <f>SUM(I868:J868)</f>
        <v>25500</v>
      </c>
    </row>
    <row r="869" spans="1:11" s="1" customFormat="1" ht="18.75">
      <c r="B869" s="19" t="s">
        <v>44</v>
      </c>
      <c r="C869" s="27">
        <f>SUM(C868)</f>
        <v>20000</v>
      </c>
      <c r="D869" s="27"/>
      <c r="E869" s="27">
        <f>SUM(C869:D869)</f>
        <v>20000</v>
      </c>
      <c r="F869" s="25">
        <v>15000</v>
      </c>
      <c r="G869" s="25">
        <v>0</v>
      </c>
      <c r="H869" s="39">
        <f>SUM(F869:G869)</f>
        <v>15000</v>
      </c>
      <c r="I869" s="45">
        <f>SUM(I868)</f>
        <v>25500</v>
      </c>
      <c r="J869" s="45"/>
      <c r="K869" s="45">
        <f>SUM(I869:J869)</f>
        <v>25500</v>
      </c>
    </row>
    <row r="870" spans="1:11" s="1" customFormat="1" ht="18.75">
      <c r="A870" s="1">
        <v>4</v>
      </c>
      <c r="B870" s="19" t="s">
        <v>849</v>
      </c>
      <c r="C870" s="27"/>
      <c r="D870" s="27"/>
      <c r="E870" s="27"/>
      <c r="F870" s="25"/>
      <c r="G870" s="25"/>
      <c r="H870" s="39"/>
      <c r="I870" s="45"/>
      <c r="J870" s="45"/>
      <c r="K870" s="45"/>
    </row>
    <row r="871" spans="1:11" ht="18.75">
      <c r="A871" s="49">
        <v>1</v>
      </c>
      <c r="B871" s="21" t="s">
        <v>850</v>
      </c>
      <c r="C871" s="26"/>
      <c r="D871" s="26"/>
      <c r="E871" s="26"/>
      <c r="F871" s="24">
        <v>26</v>
      </c>
      <c r="G871" s="24">
        <v>39</v>
      </c>
      <c r="H871" s="39">
        <f>SUM(F871:G871)</f>
        <v>65</v>
      </c>
      <c r="I871" s="44">
        <v>0.01</v>
      </c>
      <c r="J871" s="44">
        <v>0.01</v>
      </c>
      <c r="K871" s="45">
        <f>SUM(I871:J871)</f>
        <v>0.02</v>
      </c>
    </row>
    <row r="872" spans="1:11" ht="18.75">
      <c r="B872" s="19" t="s">
        <v>109</v>
      </c>
      <c r="C872" s="27"/>
      <c r="D872" s="27"/>
      <c r="E872" s="27"/>
      <c r="F872" s="25">
        <v>26</v>
      </c>
      <c r="G872" s="25">
        <v>39</v>
      </c>
      <c r="H872" s="39">
        <f>SUM(F872:G872)</f>
        <v>65</v>
      </c>
      <c r="I872" s="44">
        <f>SUM(I871)</f>
        <v>0.01</v>
      </c>
      <c r="J872" s="44">
        <f>SUM(J871)</f>
        <v>0.01</v>
      </c>
      <c r="K872" s="45">
        <f>SUM(I872:J872)</f>
        <v>0.02</v>
      </c>
    </row>
    <row r="873" spans="1:11" s="1" customFormat="1" ht="18.75">
      <c r="A873" s="1">
        <v>5</v>
      </c>
      <c r="B873" s="19" t="s">
        <v>851</v>
      </c>
      <c r="C873" s="27"/>
      <c r="D873" s="27"/>
      <c r="E873" s="27"/>
      <c r="F873" s="25"/>
      <c r="G873" s="25"/>
      <c r="H873" s="39"/>
      <c r="I873" s="45"/>
      <c r="J873" s="45"/>
      <c r="K873" s="45"/>
    </row>
    <row r="874" spans="1:11" ht="18.75">
      <c r="A874" s="49">
        <v>1</v>
      </c>
      <c r="B874" s="21" t="s">
        <v>412</v>
      </c>
      <c r="C874" s="26">
        <v>7065.08</v>
      </c>
      <c r="D874" s="26"/>
      <c r="E874" s="27">
        <f t="shared" ref="E874:E893" si="130">SUM(C874:D874)</f>
        <v>7065.08</v>
      </c>
      <c r="F874" s="24">
        <v>7090.07</v>
      </c>
      <c r="G874" s="24">
        <v>0</v>
      </c>
      <c r="H874" s="39">
        <f>SUM(F874:G874)</f>
        <v>7090.07</v>
      </c>
      <c r="I874" s="44">
        <v>28138.03</v>
      </c>
      <c r="J874" s="44"/>
      <c r="K874" s="45">
        <f t="shared" ref="K874:K889" si="131">SUM(I874:J874)</f>
        <v>28138.03</v>
      </c>
    </row>
    <row r="875" spans="1:11" ht="18.75">
      <c r="A875" s="49">
        <v>2</v>
      </c>
      <c r="B875" s="21" t="s">
        <v>852</v>
      </c>
      <c r="C875" s="26">
        <v>14</v>
      </c>
      <c r="D875" s="26">
        <v>22.68</v>
      </c>
      <c r="E875" s="27">
        <f t="shared" si="130"/>
        <v>36.68</v>
      </c>
      <c r="F875" s="24">
        <v>14</v>
      </c>
      <c r="G875" s="24">
        <v>22.68</v>
      </c>
      <c r="H875" s="39">
        <f t="shared" ref="H875:H893" si="132">SUM(F875:G875)</f>
        <v>36.68</v>
      </c>
      <c r="I875" s="44">
        <v>13.91</v>
      </c>
      <c r="J875" s="44">
        <v>22.54</v>
      </c>
      <c r="K875" s="45">
        <f t="shared" si="131"/>
        <v>36.450000000000003</v>
      </c>
    </row>
    <row r="876" spans="1:11" ht="18.75">
      <c r="A876" s="49">
        <v>3</v>
      </c>
      <c r="B876" s="21" t="s">
        <v>853</v>
      </c>
      <c r="C876" s="26">
        <v>67</v>
      </c>
      <c r="D876" s="26"/>
      <c r="E876" s="27">
        <f t="shared" si="130"/>
        <v>67</v>
      </c>
      <c r="F876" s="24">
        <v>50</v>
      </c>
      <c r="G876" s="24">
        <v>0</v>
      </c>
      <c r="H876" s="39">
        <f t="shared" si="132"/>
        <v>50</v>
      </c>
      <c r="I876" s="44">
        <v>180</v>
      </c>
      <c r="J876" s="44">
        <v>270</v>
      </c>
      <c r="K876" s="45">
        <f t="shared" si="131"/>
        <v>450</v>
      </c>
    </row>
    <row r="877" spans="1:11" ht="18.75">
      <c r="A877" s="49">
        <v>4</v>
      </c>
      <c r="B877" s="21" t="s">
        <v>854</v>
      </c>
      <c r="C877" s="26">
        <v>5</v>
      </c>
      <c r="D877" s="26"/>
      <c r="E877" s="27">
        <f t="shared" si="130"/>
        <v>5</v>
      </c>
      <c r="F877" s="24">
        <v>5</v>
      </c>
      <c r="G877" s="24">
        <v>0</v>
      </c>
      <c r="H877" s="39">
        <f t="shared" si="132"/>
        <v>5</v>
      </c>
      <c r="I877" s="44">
        <v>67</v>
      </c>
      <c r="J877" s="44"/>
      <c r="K877" s="45">
        <f t="shared" si="131"/>
        <v>67</v>
      </c>
    </row>
    <row r="878" spans="1:11" s="1" customFormat="1" ht="18.75">
      <c r="A878" s="49">
        <v>5</v>
      </c>
      <c r="B878" s="21" t="s">
        <v>855</v>
      </c>
      <c r="C878" s="26">
        <v>4240</v>
      </c>
      <c r="D878" s="26"/>
      <c r="E878" s="27">
        <f t="shared" si="130"/>
        <v>4240</v>
      </c>
      <c r="F878" s="24">
        <v>4060</v>
      </c>
      <c r="G878" s="24">
        <v>0</v>
      </c>
      <c r="H878" s="39">
        <f t="shared" si="132"/>
        <v>4060</v>
      </c>
      <c r="I878" s="48">
        <v>5</v>
      </c>
      <c r="J878" s="45"/>
      <c r="K878" s="45">
        <f t="shared" si="131"/>
        <v>5</v>
      </c>
    </row>
    <row r="879" spans="1:11" ht="18.75">
      <c r="A879" s="49">
        <v>6</v>
      </c>
      <c r="B879" s="21" t="s">
        <v>856</v>
      </c>
      <c r="C879" s="26">
        <v>25</v>
      </c>
      <c r="D879" s="26"/>
      <c r="E879" s="27">
        <f t="shared" si="130"/>
        <v>25</v>
      </c>
      <c r="F879" s="24">
        <v>10.24</v>
      </c>
      <c r="G879" s="24">
        <v>15.43</v>
      </c>
      <c r="H879" s="39">
        <f t="shared" si="132"/>
        <v>25.67</v>
      </c>
      <c r="I879" s="44">
        <v>4060</v>
      </c>
      <c r="J879" s="44"/>
      <c r="K879" s="45">
        <f t="shared" si="131"/>
        <v>4060</v>
      </c>
    </row>
    <row r="880" spans="1:11" ht="18.75">
      <c r="A880" s="49">
        <v>7</v>
      </c>
      <c r="B880" s="21" t="s">
        <v>857</v>
      </c>
      <c r="C880" s="26">
        <v>10.24</v>
      </c>
      <c r="D880" s="26">
        <v>15.43</v>
      </c>
      <c r="E880" s="27">
        <f t="shared" si="130"/>
        <v>25.67</v>
      </c>
      <c r="F880" s="24">
        <v>30.25</v>
      </c>
      <c r="G880" s="24">
        <v>0</v>
      </c>
      <c r="H880" s="39">
        <f t="shared" si="132"/>
        <v>30.25</v>
      </c>
      <c r="I880" s="44">
        <v>9.84</v>
      </c>
      <c r="J880" s="44">
        <v>14.76</v>
      </c>
      <c r="K880" s="45">
        <f t="shared" si="131"/>
        <v>24.6</v>
      </c>
    </row>
    <row r="881" spans="1:11" s="1" customFormat="1" ht="18.75">
      <c r="A881" s="49">
        <v>8</v>
      </c>
      <c r="B881" s="21" t="s">
        <v>858</v>
      </c>
      <c r="C881" s="26">
        <v>224.56</v>
      </c>
      <c r="D881" s="26"/>
      <c r="E881" s="27">
        <f t="shared" si="130"/>
        <v>224.56</v>
      </c>
      <c r="F881" s="24">
        <v>88.18</v>
      </c>
      <c r="G881" s="24">
        <v>131.38</v>
      </c>
      <c r="H881" s="39">
        <f t="shared" si="132"/>
        <v>219.56</v>
      </c>
      <c r="I881" s="48">
        <v>10.26</v>
      </c>
      <c r="J881" s="48"/>
      <c r="K881" s="45">
        <f t="shared" si="131"/>
        <v>10.26</v>
      </c>
    </row>
    <row r="882" spans="1:11" s="1" customFormat="1" ht="18.75">
      <c r="A882" s="49">
        <v>9</v>
      </c>
      <c r="B882" s="21" t="s">
        <v>859</v>
      </c>
      <c r="C882" s="26">
        <v>217.68</v>
      </c>
      <c r="D882" s="26">
        <v>326.77</v>
      </c>
      <c r="E882" s="27">
        <f t="shared" si="130"/>
        <v>544.45000000000005</v>
      </c>
      <c r="F882" s="24">
        <v>110</v>
      </c>
      <c r="G882" s="24">
        <v>0</v>
      </c>
      <c r="H882" s="39">
        <f t="shared" si="132"/>
        <v>110</v>
      </c>
      <c r="I882" s="48">
        <v>0.12</v>
      </c>
      <c r="J882" s="48">
        <v>0.12</v>
      </c>
      <c r="K882" s="45">
        <f t="shared" si="131"/>
        <v>0.24</v>
      </c>
    </row>
    <row r="883" spans="1:11" ht="18.75">
      <c r="A883" s="49">
        <v>10</v>
      </c>
      <c r="B883" s="21" t="s">
        <v>860</v>
      </c>
      <c r="C883" s="26">
        <v>110</v>
      </c>
      <c r="D883" s="26"/>
      <c r="E883" s="27">
        <f t="shared" si="130"/>
        <v>110</v>
      </c>
      <c r="F883" s="24">
        <v>103</v>
      </c>
      <c r="G883" s="24">
        <v>0</v>
      </c>
      <c r="H883" s="39">
        <f t="shared" si="132"/>
        <v>103</v>
      </c>
      <c r="I883" s="44">
        <v>113</v>
      </c>
      <c r="J883" s="44"/>
      <c r="K883" s="45">
        <f t="shared" si="131"/>
        <v>113</v>
      </c>
    </row>
    <row r="884" spans="1:11" ht="18.75">
      <c r="A884" s="49">
        <v>11</v>
      </c>
      <c r="B884" s="21" t="s">
        <v>861</v>
      </c>
      <c r="C884" s="26">
        <v>156.6</v>
      </c>
      <c r="D884" s="26"/>
      <c r="E884" s="27">
        <f t="shared" si="130"/>
        <v>156.6</v>
      </c>
      <c r="F884" s="24">
        <v>0.01</v>
      </c>
      <c r="G884" s="24">
        <v>0</v>
      </c>
      <c r="H884" s="39">
        <f t="shared" si="132"/>
        <v>0.01</v>
      </c>
      <c r="I884" s="44">
        <v>103</v>
      </c>
      <c r="J884" s="44"/>
      <c r="K884" s="45">
        <f t="shared" si="131"/>
        <v>103</v>
      </c>
    </row>
    <row r="885" spans="1:11" ht="18.75">
      <c r="A885" s="49">
        <v>12</v>
      </c>
      <c r="B885" s="21" t="s">
        <v>862</v>
      </c>
      <c r="C885" s="26">
        <v>0.01</v>
      </c>
      <c r="D885" s="26"/>
      <c r="E885" s="27">
        <f t="shared" si="130"/>
        <v>0.01</v>
      </c>
      <c r="F885" s="24">
        <v>0.03</v>
      </c>
      <c r="G885" s="24">
        <v>0.03</v>
      </c>
      <c r="H885" s="39">
        <f t="shared" si="132"/>
        <v>0.06</v>
      </c>
      <c r="I885" s="44">
        <v>32000</v>
      </c>
      <c r="J885" s="44"/>
      <c r="K885" s="45">
        <f t="shared" si="131"/>
        <v>32000</v>
      </c>
    </row>
    <row r="886" spans="1:11" ht="18.75">
      <c r="A886" s="49">
        <v>13</v>
      </c>
      <c r="B886" s="21" t="s">
        <v>863</v>
      </c>
      <c r="C886" s="26">
        <v>0.01</v>
      </c>
      <c r="D886" s="26"/>
      <c r="E886" s="27">
        <f t="shared" si="130"/>
        <v>0.01</v>
      </c>
      <c r="F886" s="24">
        <v>30000</v>
      </c>
      <c r="G886" s="24">
        <v>0</v>
      </c>
      <c r="H886" s="39">
        <f t="shared" si="132"/>
        <v>30000</v>
      </c>
      <c r="I886" s="44">
        <v>272</v>
      </c>
      <c r="J886" s="44"/>
      <c r="K886" s="45">
        <f t="shared" si="131"/>
        <v>272</v>
      </c>
    </row>
    <row r="887" spans="1:11" s="1" customFormat="1" ht="18.75">
      <c r="A887" s="49">
        <v>14</v>
      </c>
      <c r="B887" s="21" t="s">
        <v>864</v>
      </c>
      <c r="C887" s="26">
        <v>0.03</v>
      </c>
      <c r="D887" s="26"/>
      <c r="E887" s="27">
        <f t="shared" si="130"/>
        <v>0.03</v>
      </c>
      <c r="F887" s="24">
        <v>260</v>
      </c>
      <c r="G887" s="24">
        <v>0</v>
      </c>
      <c r="H887" s="39">
        <f t="shared" si="132"/>
        <v>260</v>
      </c>
      <c r="I887" s="45"/>
      <c r="J887" s="45">
        <v>0.06</v>
      </c>
      <c r="K887" s="45">
        <f t="shared" si="131"/>
        <v>0.06</v>
      </c>
    </row>
    <row r="888" spans="1:11" ht="18.75">
      <c r="A888" s="49">
        <v>15</v>
      </c>
      <c r="B888" s="21" t="s">
        <v>865</v>
      </c>
      <c r="C888" s="26">
        <v>0.03</v>
      </c>
      <c r="D888" s="26">
        <v>0.03</v>
      </c>
      <c r="E888" s="27">
        <f t="shared" si="130"/>
        <v>0.06</v>
      </c>
      <c r="F888" s="24">
        <v>0</v>
      </c>
      <c r="G888" s="24">
        <v>0.06</v>
      </c>
      <c r="H888" s="39">
        <f t="shared" si="132"/>
        <v>0.06</v>
      </c>
      <c r="I888" s="44">
        <v>0.01</v>
      </c>
      <c r="J888" s="44"/>
      <c r="K888" s="45">
        <f t="shared" si="131"/>
        <v>0.01</v>
      </c>
    </row>
    <row r="889" spans="1:11" ht="18.75">
      <c r="A889" s="49">
        <v>16</v>
      </c>
      <c r="B889" s="50" t="s">
        <v>2103</v>
      </c>
      <c r="C889" s="26">
        <v>25000</v>
      </c>
      <c r="D889" s="26"/>
      <c r="E889" s="27">
        <f t="shared" si="130"/>
        <v>25000</v>
      </c>
      <c r="F889" s="24">
        <v>0.01</v>
      </c>
      <c r="G889" s="24">
        <v>0</v>
      </c>
      <c r="H889" s="39">
        <f t="shared" si="132"/>
        <v>0.01</v>
      </c>
      <c r="I889" s="44">
        <v>1000</v>
      </c>
      <c r="J889" s="44"/>
      <c r="K889" s="45">
        <f t="shared" si="131"/>
        <v>1000</v>
      </c>
    </row>
    <row r="890" spans="1:11" s="1" customFormat="1" ht="18.75">
      <c r="A890" s="49">
        <v>17</v>
      </c>
      <c r="B890" s="21" t="s">
        <v>866</v>
      </c>
      <c r="C890" s="26"/>
      <c r="D890" s="26">
        <v>0.06</v>
      </c>
      <c r="E890" s="27">
        <f t="shared" si="130"/>
        <v>0.06</v>
      </c>
      <c r="F890" s="24">
        <v>1000</v>
      </c>
      <c r="G890" s="24">
        <v>0</v>
      </c>
      <c r="H890" s="39">
        <f t="shared" si="132"/>
        <v>1000</v>
      </c>
      <c r="I890" s="45"/>
      <c r="J890" s="45"/>
      <c r="K890" s="45"/>
    </row>
    <row r="891" spans="1:11" s="1" customFormat="1" ht="18.75">
      <c r="A891" s="49">
        <v>18</v>
      </c>
      <c r="B891" s="21" t="s">
        <v>867</v>
      </c>
      <c r="C891" s="26">
        <v>0.01</v>
      </c>
      <c r="D891" s="26"/>
      <c r="E891" s="27">
        <f t="shared" si="130"/>
        <v>0.01</v>
      </c>
      <c r="F891" s="24"/>
      <c r="G891" s="24"/>
      <c r="H891" s="39"/>
      <c r="I891" s="45"/>
      <c r="J891" s="45"/>
      <c r="K891" s="45"/>
    </row>
    <row r="892" spans="1:11" s="1" customFormat="1" ht="18.75">
      <c r="A892" s="49">
        <v>19</v>
      </c>
      <c r="B892" s="21" t="s">
        <v>868</v>
      </c>
      <c r="C892" s="26">
        <v>930</v>
      </c>
      <c r="D892" s="26"/>
      <c r="E892" s="27">
        <f t="shared" si="130"/>
        <v>930</v>
      </c>
      <c r="F892" s="24"/>
      <c r="G892" s="24"/>
      <c r="H892" s="39"/>
      <c r="I892" s="45"/>
      <c r="J892" s="45"/>
      <c r="K892" s="45"/>
    </row>
    <row r="893" spans="1:11" ht="18.75">
      <c r="B893" s="19" t="s">
        <v>110</v>
      </c>
      <c r="C893" s="27">
        <f>SUM(C872:C892)</f>
        <v>38065.250000000007</v>
      </c>
      <c r="D893" s="27">
        <f>SUM(D872:D892)</f>
        <v>364.96999999999997</v>
      </c>
      <c r="E893" s="27">
        <f t="shared" si="130"/>
        <v>38430.220000000008</v>
      </c>
      <c r="F893" s="25">
        <v>42820.79</v>
      </c>
      <c r="G893" s="25">
        <v>169.58</v>
      </c>
      <c r="H893" s="39">
        <f t="shared" si="132"/>
        <v>42990.37</v>
      </c>
      <c r="I893" s="44">
        <f>SUM(I874:I892)</f>
        <v>65972.17</v>
      </c>
      <c r="J893" s="44">
        <f>SUM(J874:J892)</f>
        <v>307.48</v>
      </c>
      <c r="K893" s="45">
        <f>SUM(I893:J893)</f>
        <v>66279.649999999994</v>
      </c>
    </row>
    <row r="894" spans="1:11" ht="18.75">
      <c r="A894" s="1">
        <v>6</v>
      </c>
      <c r="B894" s="19" t="s">
        <v>1601</v>
      </c>
      <c r="C894" s="27"/>
      <c r="D894" s="27"/>
      <c r="E894" s="27"/>
      <c r="F894" s="25"/>
      <c r="G894" s="25"/>
      <c r="H894" s="39"/>
      <c r="I894" s="44"/>
      <c r="J894" s="44"/>
      <c r="K894" s="45"/>
    </row>
    <row r="895" spans="1:11" ht="18.75">
      <c r="A895" s="49">
        <v>1</v>
      </c>
      <c r="B895" s="34" t="s">
        <v>1602</v>
      </c>
      <c r="C895" s="27"/>
      <c r="D895" s="27"/>
      <c r="E895" s="27"/>
      <c r="F895" s="25"/>
      <c r="G895" s="25"/>
      <c r="H895" s="39"/>
      <c r="I895" s="44">
        <v>1233.19</v>
      </c>
      <c r="J895" s="44">
        <v>1849.81</v>
      </c>
      <c r="K895" s="45">
        <f>SUM(I895:J895)</f>
        <v>3083</v>
      </c>
    </row>
    <row r="896" spans="1:11" s="1" customFormat="1" ht="18.75">
      <c r="B896" s="19" t="s">
        <v>1603</v>
      </c>
      <c r="C896" s="27"/>
      <c r="D896" s="27"/>
      <c r="E896" s="27"/>
      <c r="F896" s="25"/>
      <c r="G896" s="25"/>
      <c r="H896" s="39"/>
      <c r="I896" s="45">
        <f>SUM(I895)</f>
        <v>1233.19</v>
      </c>
      <c r="J896" s="45">
        <f>SUM(J895)</f>
        <v>1849.81</v>
      </c>
      <c r="K896" s="45">
        <f>SUM(I896:J896)</f>
        <v>3083</v>
      </c>
    </row>
    <row r="897" spans="1:11" s="1" customFormat="1" ht="18.75">
      <c r="A897" s="1">
        <v>7</v>
      </c>
      <c r="B897" s="19" t="s">
        <v>869</v>
      </c>
      <c r="C897" s="27"/>
      <c r="D897" s="27"/>
      <c r="E897" s="27"/>
      <c r="F897" s="25"/>
      <c r="G897" s="25"/>
      <c r="H897" s="39"/>
      <c r="I897" s="45"/>
      <c r="J897" s="45"/>
      <c r="K897" s="45"/>
    </row>
    <row r="898" spans="1:11" s="1" customFormat="1" ht="18.75">
      <c r="A898" s="49">
        <v>1</v>
      </c>
      <c r="B898" s="21" t="s">
        <v>870</v>
      </c>
      <c r="C898" s="26"/>
      <c r="D898" s="26">
        <v>110</v>
      </c>
      <c r="E898" s="27">
        <f>SUM(C898:D898)</f>
        <v>110</v>
      </c>
      <c r="F898" s="24">
        <v>264</v>
      </c>
      <c r="G898" s="24">
        <v>7.41</v>
      </c>
      <c r="H898" s="39">
        <f>SUM(F898:G898)</f>
        <v>271.41000000000003</v>
      </c>
      <c r="I898" s="48">
        <v>1408.5</v>
      </c>
      <c r="J898" s="48">
        <v>0.01</v>
      </c>
      <c r="K898" s="45">
        <f>SUM(I898:J898)</f>
        <v>1408.51</v>
      </c>
    </row>
    <row r="899" spans="1:11" ht="18.75">
      <c r="A899" s="49">
        <v>2</v>
      </c>
      <c r="B899" s="21" t="s">
        <v>871</v>
      </c>
      <c r="C899" s="26">
        <v>160.4</v>
      </c>
      <c r="D899" s="26">
        <v>240.6</v>
      </c>
      <c r="E899" s="27">
        <f>SUM(C899:D899)</f>
        <v>401</v>
      </c>
      <c r="F899" s="24">
        <v>220.8</v>
      </c>
      <c r="G899" s="24">
        <v>331.2</v>
      </c>
      <c r="H899" s="39">
        <f>SUM(F899:G899)</f>
        <v>552</v>
      </c>
      <c r="I899" s="44">
        <v>140.80000000000001</v>
      </c>
      <c r="J899" s="44">
        <v>211.2</v>
      </c>
      <c r="K899" s="45">
        <f>SUM(I899:J899)</f>
        <v>352</v>
      </c>
    </row>
    <row r="900" spans="1:11" s="1" customFormat="1" ht="18.75">
      <c r="B900" s="19" t="s">
        <v>111</v>
      </c>
      <c r="C900" s="27">
        <f>SUM(C898:C899)</f>
        <v>160.4</v>
      </c>
      <c r="D900" s="27">
        <f>SUM(D898:D899)</f>
        <v>350.6</v>
      </c>
      <c r="E900" s="27">
        <f>SUM(C900:D900)</f>
        <v>511</v>
      </c>
      <c r="F900" s="25">
        <v>484.8</v>
      </c>
      <c r="G900" s="25">
        <v>338.61</v>
      </c>
      <c r="H900" s="39">
        <f>SUM(F900:G900)</f>
        <v>823.41000000000008</v>
      </c>
      <c r="I900" s="45">
        <f>SUM(I898:I899)</f>
        <v>1549.3</v>
      </c>
      <c r="J900" s="45">
        <f>SUM(J898:J899)</f>
        <v>211.20999999999998</v>
      </c>
      <c r="K900" s="45">
        <f>SUM(I900:J900)</f>
        <v>1760.51</v>
      </c>
    </row>
    <row r="901" spans="1:11" s="1" customFormat="1" ht="18.75">
      <c r="A901" s="1">
        <v>8</v>
      </c>
      <c r="B901" s="19" t="s">
        <v>409</v>
      </c>
      <c r="C901" s="27"/>
      <c r="D901" s="27"/>
      <c r="E901" s="27"/>
      <c r="F901" s="25"/>
      <c r="G901" s="25"/>
      <c r="H901" s="39"/>
      <c r="I901" s="45"/>
      <c r="J901" s="45"/>
      <c r="K901" s="45"/>
    </row>
    <row r="902" spans="1:11" ht="18.75">
      <c r="A902" s="49">
        <v>1</v>
      </c>
      <c r="B902" s="21" t="s">
        <v>2104</v>
      </c>
      <c r="C902" s="26"/>
      <c r="D902" s="26"/>
      <c r="E902" s="26"/>
      <c r="F902" s="24">
        <v>60</v>
      </c>
      <c r="G902" s="24">
        <v>0</v>
      </c>
      <c r="H902" s="39">
        <f>SUM(F902:G902)</f>
        <v>60</v>
      </c>
      <c r="I902" s="44">
        <v>60</v>
      </c>
      <c r="J902" s="44"/>
      <c r="K902" s="45">
        <f>SUM(I902:J902)</f>
        <v>60</v>
      </c>
    </row>
    <row r="903" spans="1:11" ht="18.75">
      <c r="A903" s="49">
        <v>2</v>
      </c>
      <c r="B903" s="21" t="s">
        <v>872</v>
      </c>
      <c r="C903" s="26">
        <v>10001.65</v>
      </c>
      <c r="D903" s="26">
        <v>2197.6799999999998</v>
      </c>
      <c r="E903" s="27">
        <f>SUM(C903:D903)</f>
        <v>12199.33</v>
      </c>
      <c r="F903" s="24">
        <v>10987.45</v>
      </c>
      <c r="G903" s="24">
        <v>2018.67</v>
      </c>
      <c r="H903" s="39">
        <f>SUM(F903:G903)</f>
        <v>13006.12</v>
      </c>
      <c r="I903" s="44">
        <v>10987.45</v>
      </c>
      <c r="J903" s="44">
        <v>1780.68</v>
      </c>
      <c r="K903" s="45">
        <f>SUM(I903:J903)</f>
        <v>12768.130000000001</v>
      </c>
    </row>
    <row r="904" spans="1:11" ht="18.75">
      <c r="A904" s="49">
        <v>3</v>
      </c>
      <c r="B904" s="21" t="s">
        <v>873</v>
      </c>
      <c r="C904" s="26">
        <v>861.71</v>
      </c>
      <c r="D904" s="26"/>
      <c r="E904" s="27">
        <f>SUM(C904:D904)</f>
        <v>861.71</v>
      </c>
      <c r="F904" s="24">
        <v>620.16999999999996</v>
      </c>
      <c r="G904" s="24">
        <v>0</v>
      </c>
      <c r="H904" s="39">
        <f>SUM(F904:G904)</f>
        <v>620.16999999999996</v>
      </c>
      <c r="I904" s="44">
        <v>620.16999999999996</v>
      </c>
      <c r="J904" s="44"/>
      <c r="K904" s="45">
        <f>SUM(I904:J904)</f>
        <v>620.16999999999996</v>
      </c>
    </row>
    <row r="905" spans="1:11" ht="18.75">
      <c r="A905" s="49">
        <v>4</v>
      </c>
      <c r="B905" s="21" t="s">
        <v>874</v>
      </c>
      <c r="C905" s="26">
        <v>28.28</v>
      </c>
      <c r="D905" s="26"/>
      <c r="E905" s="27">
        <f>SUM(C905:D905)</f>
        <v>28.28</v>
      </c>
      <c r="F905" s="24">
        <v>28.28</v>
      </c>
      <c r="G905" s="24">
        <v>0</v>
      </c>
      <c r="H905" s="39">
        <f>SUM(F905:G905)</f>
        <v>28.28</v>
      </c>
      <c r="I905" s="44">
        <v>28.28</v>
      </c>
      <c r="J905" s="44"/>
      <c r="K905" s="45">
        <f>SUM(I905:J905)</f>
        <v>28.28</v>
      </c>
    </row>
    <row r="906" spans="1:11" s="1" customFormat="1" ht="18.75">
      <c r="B906" s="19" t="s">
        <v>112</v>
      </c>
      <c r="C906" s="27">
        <f>SUM(C903:C905)</f>
        <v>10891.640000000001</v>
      </c>
      <c r="D906" s="27">
        <f>SUM(D903:D905)</f>
        <v>2197.6799999999998</v>
      </c>
      <c r="E906" s="27">
        <f>SUM(C906:D906)</f>
        <v>13089.320000000002</v>
      </c>
      <c r="F906" s="25">
        <v>11695.9</v>
      </c>
      <c r="G906" s="25">
        <v>2018.67</v>
      </c>
      <c r="H906" s="39">
        <f>SUM(F906:G906)</f>
        <v>13714.57</v>
      </c>
      <c r="I906" s="45">
        <f>SUM(I902:I905)</f>
        <v>11695.900000000001</v>
      </c>
      <c r="J906" s="45">
        <f>SUM(J902:J905)</f>
        <v>1780.68</v>
      </c>
      <c r="K906" s="45">
        <f>SUM(I906:J906)</f>
        <v>13476.580000000002</v>
      </c>
    </row>
    <row r="907" spans="1:11" s="1" customFormat="1" ht="18.75">
      <c r="A907" s="1">
        <v>9</v>
      </c>
      <c r="B907" s="19" t="s">
        <v>875</v>
      </c>
      <c r="C907" s="27"/>
      <c r="D907" s="27"/>
      <c r="E907" s="27"/>
      <c r="F907" s="25"/>
      <c r="G907" s="25"/>
      <c r="H907" s="39"/>
      <c r="I907" s="45"/>
      <c r="J907" s="45"/>
      <c r="K907" s="45"/>
    </row>
    <row r="908" spans="1:11" ht="18.75">
      <c r="A908" s="49">
        <v>1</v>
      </c>
      <c r="B908" s="21" t="s">
        <v>876</v>
      </c>
      <c r="C908" s="22">
        <v>6</v>
      </c>
      <c r="D908" s="22"/>
      <c r="E908" s="23">
        <f>SUM(C908:D908)</f>
        <v>6</v>
      </c>
      <c r="F908" s="24">
        <v>6</v>
      </c>
      <c r="G908" s="24">
        <v>0</v>
      </c>
      <c r="H908" s="39">
        <f>SUM(F908:G908)</f>
        <v>6</v>
      </c>
      <c r="I908" s="44">
        <v>6</v>
      </c>
      <c r="J908" s="44"/>
      <c r="K908" s="45">
        <f>SUM(I908:J908)</f>
        <v>6</v>
      </c>
    </row>
    <row r="909" spans="1:11" ht="18.75">
      <c r="A909" s="49">
        <v>2</v>
      </c>
      <c r="B909" s="21" t="s">
        <v>877</v>
      </c>
      <c r="C909" s="22">
        <v>15</v>
      </c>
      <c r="D909" s="22"/>
      <c r="E909" s="23">
        <f>SUM(C909:D909)</f>
        <v>15</v>
      </c>
      <c r="F909" s="24">
        <v>15</v>
      </c>
      <c r="G909" s="24">
        <v>0</v>
      </c>
      <c r="H909" s="39">
        <f>SUM(F909:G909)</f>
        <v>15</v>
      </c>
      <c r="I909" s="44">
        <v>15</v>
      </c>
      <c r="J909" s="44"/>
      <c r="K909" s="45">
        <f>SUM(I909:J909)</f>
        <v>15</v>
      </c>
    </row>
    <row r="910" spans="1:11" ht="18.75">
      <c r="B910" s="19" t="s">
        <v>113</v>
      </c>
      <c r="C910" s="23">
        <f>SUM(C908:C909)</f>
        <v>21</v>
      </c>
      <c r="D910" s="22"/>
      <c r="E910" s="23">
        <f>SUM(C910:D910)</f>
        <v>21</v>
      </c>
      <c r="F910" s="25">
        <v>21</v>
      </c>
      <c r="G910" s="25">
        <v>0</v>
      </c>
      <c r="H910" s="39">
        <f>SUM(F910:G910)</f>
        <v>21</v>
      </c>
      <c r="I910" s="44">
        <f>SUM(I908:I909)</f>
        <v>21</v>
      </c>
      <c r="J910" s="44"/>
      <c r="K910" s="45">
        <f>SUM(I910:J910)</f>
        <v>21</v>
      </c>
    </row>
    <row r="911" spans="1:11" s="1" customFormat="1" ht="18.75">
      <c r="A911" s="1">
        <v>10</v>
      </c>
      <c r="B911" s="19" t="s">
        <v>623</v>
      </c>
      <c r="C911" s="27"/>
      <c r="D911" s="27"/>
      <c r="E911" s="27"/>
      <c r="F911" s="25"/>
      <c r="G911" s="25"/>
      <c r="H911" s="39"/>
      <c r="I911" s="45"/>
      <c r="J911" s="45"/>
      <c r="K911" s="45"/>
    </row>
    <row r="912" spans="1:11" ht="18.75">
      <c r="A912" s="49">
        <v>1</v>
      </c>
      <c r="B912" s="21" t="s">
        <v>878</v>
      </c>
      <c r="C912" s="26">
        <v>24654</v>
      </c>
      <c r="D912" s="26"/>
      <c r="E912" s="27">
        <f t="shared" ref="E912:E918" si="133">SUM(C912:D912)</f>
        <v>24654</v>
      </c>
      <c r="F912" s="24">
        <v>27500</v>
      </c>
      <c r="G912" s="24">
        <v>0</v>
      </c>
      <c r="H912" s="39">
        <f>SUM(F912:G912)</f>
        <v>27500</v>
      </c>
      <c r="I912" s="44">
        <v>32400</v>
      </c>
      <c r="J912" s="44"/>
      <c r="K912" s="45">
        <f t="shared" ref="K912:K920" si="134">SUM(I912:J912)</f>
        <v>32400</v>
      </c>
    </row>
    <row r="913" spans="1:11" ht="18.75">
      <c r="A913" s="49">
        <v>2</v>
      </c>
      <c r="B913" s="21" t="s">
        <v>879</v>
      </c>
      <c r="C913" s="26">
        <v>31640</v>
      </c>
      <c r="D913" s="26"/>
      <c r="E913" s="27">
        <f t="shared" si="133"/>
        <v>31640</v>
      </c>
      <c r="F913" s="24">
        <v>38800</v>
      </c>
      <c r="G913" s="24">
        <v>0</v>
      </c>
      <c r="H913" s="39">
        <f t="shared" ref="H913:H920" si="135">SUM(F913:G913)</f>
        <v>38800</v>
      </c>
      <c r="I913" s="44">
        <v>45900</v>
      </c>
      <c r="J913" s="44"/>
      <c r="K913" s="45">
        <f t="shared" si="134"/>
        <v>45900</v>
      </c>
    </row>
    <row r="914" spans="1:11" ht="18.75">
      <c r="A914" s="49">
        <v>3</v>
      </c>
      <c r="B914" s="21" t="s">
        <v>880</v>
      </c>
      <c r="C914" s="26"/>
      <c r="D914" s="26">
        <v>15762.98</v>
      </c>
      <c r="E914" s="27">
        <f t="shared" si="133"/>
        <v>15762.98</v>
      </c>
      <c r="F914" s="24">
        <v>0</v>
      </c>
      <c r="G914" s="24">
        <v>16076</v>
      </c>
      <c r="H914" s="39">
        <f t="shared" si="135"/>
        <v>16076</v>
      </c>
      <c r="I914" s="44"/>
      <c r="J914" s="44">
        <v>16068</v>
      </c>
      <c r="K914" s="45">
        <f t="shared" si="134"/>
        <v>16068</v>
      </c>
    </row>
    <row r="915" spans="1:11" ht="18.75">
      <c r="A915" s="49">
        <v>4</v>
      </c>
      <c r="B915" s="21" t="s">
        <v>881</v>
      </c>
      <c r="C915" s="26">
        <v>8</v>
      </c>
      <c r="D915" s="26">
        <v>17</v>
      </c>
      <c r="E915" s="27">
        <f t="shared" si="133"/>
        <v>25</v>
      </c>
      <c r="F915" s="24">
        <v>8</v>
      </c>
      <c r="G915" s="24">
        <v>17</v>
      </c>
      <c r="H915" s="39">
        <f t="shared" si="135"/>
        <v>25</v>
      </c>
      <c r="I915" s="44">
        <v>8</v>
      </c>
      <c r="J915" s="44">
        <v>16</v>
      </c>
      <c r="K915" s="45">
        <f t="shared" si="134"/>
        <v>24</v>
      </c>
    </row>
    <row r="916" spans="1:11" ht="18.75">
      <c r="A916" s="49">
        <v>5</v>
      </c>
      <c r="B916" s="21" t="s">
        <v>882</v>
      </c>
      <c r="C916" s="26">
        <v>75</v>
      </c>
      <c r="D916" s="26"/>
      <c r="E916" s="27">
        <f t="shared" si="133"/>
        <v>75</v>
      </c>
      <c r="F916" s="24">
        <v>60</v>
      </c>
      <c r="G916" s="24">
        <v>0</v>
      </c>
      <c r="H916" s="39">
        <f t="shared" si="135"/>
        <v>60</v>
      </c>
      <c r="I916" s="44">
        <v>60</v>
      </c>
      <c r="J916" s="44"/>
      <c r="K916" s="45">
        <f t="shared" si="134"/>
        <v>60</v>
      </c>
    </row>
    <row r="917" spans="1:11" s="1" customFormat="1" ht="18.75">
      <c r="A917" s="49">
        <v>6</v>
      </c>
      <c r="B917" s="21" t="s">
        <v>883</v>
      </c>
      <c r="C917" s="26">
        <v>336.2</v>
      </c>
      <c r="D917" s="26"/>
      <c r="E917" s="27">
        <f t="shared" si="133"/>
        <v>336.2</v>
      </c>
      <c r="F917" s="24">
        <v>391.6</v>
      </c>
      <c r="G917" s="24">
        <v>0</v>
      </c>
      <c r="H917" s="39">
        <f t="shared" si="135"/>
        <v>391.6</v>
      </c>
      <c r="I917" s="48">
        <v>536.21</v>
      </c>
      <c r="J917" s="45"/>
      <c r="K917" s="45">
        <f t="shared" si="134"/>
        <v>536.21</v>
      </c>
    </row>
    <row r="918" spans="1:11" ht="18.75">
      <c r="A918" s="49">
        <v>7</v>
      </c>
      <c r="B918" s="21" t="s">
        <v>884</v>
      </c>
      <c r="C918" s="26">
        <v>2</v>
      </c>
      <c r="D918" s="26"/>
      <c r="E918" s="27">
        <f t="shared" si="133"/>
        <v>2</v>
      </c>
      <c r="F918" s="24">
        <v>5</v>
      </c>
      <c r="G918" s="24">
        <v>0</v>
      </c>
      <c r="H918" s="39">
        <f t="shared" si="135"/>
        <v>5</v>
      </c>
      <c r="I918" s="44">
        <v>8</v>
      </c>
      <c r="J918" s="44"/>
      <c r="K918" s="45">
        <f t="shared" si="134"/>
        <v>8</v>
      </c>
    </row>
    <row r="919" spans="1:11" ht="18.75">
      <c r="A919" s="49">
        <v>8</v>
      </c>
      <c r="B919" s="21" t="s">
        <v>885</v>
      </c>
      <c r="C919" s="27"/>
      <c r="D919" s="27"/>
      <c r="E919" s="27"/>
      <c r="F919" s="24">
        <v>0.02</v>
      </c>
      <c r="G919" s="24">
        <v>0</v>
      </c>
      <c r="H919" s="39">
        <f t="shared" si="135"/>
        <v>0.02</v>
      </c>
      <c r="I919" s="44">
        <v>0.02</v>
      </c>
      <c r="J919" s="44"/>
      <c r="K919" s="45">
        <f t="shared" si="134"/>
        <v>0.02</v>
      </c>
    </row>
    <row r="920" spans="1:11" ht="18.75">
      <c r="B920" s="19" t="s">
        <v>15</v>
      </c>
      <c r="C920" s="27">
        <f>SUM(C912:C919)</f>
        <v>56715.199999999997</v>
      </c>
      <c r="D920" s="27">
        <f>SUM(D912:D919)</f>
        <v>15779.98</v>
      </c>
      <c r="E920" s="27">
        <f>SUM(E912:E919)</f>
        <v>72495.179999999993</v>
      </c>
      <c r="F920" s="25">
        <v>66764.62</v>
      </c>
      <c r="G920" s="25">
        <v>16093</v>
      </c>
      <c r="H920" s="39">
        <f t="shared" si="135"/>
        <v>82857.62</v>
      </c>
      <c r="I920" s="45">
        <f>SUM(I912:I919)</f>
        <v>78912.23000000001</v>
      </c>
      <c r="J920" s="45">
        <f>SUM(J912:J919)</f>
        <v>16084</v>
      </c>
      <c r="K920" s="45">
        <f t="shared" si="134"/>
        <v>94996.23000000001</v>
      </c>
    </row>
    <row r="921" spans="1:11" s="1" customFormat="1" ht="18.75">
      <c r="A921" s="1">
        <v>11</v>
      </c>
      <c r="B921" s="19" t="s">
        <v>886</v>
      </c>
      <c r="C921" s="27"/>
      <c r="D921" s="27"/>
      <c r="E921" s="27"/>
      <c r="F921" s="25"/>
      <c r="G921" s="25"/>
      <c r="H921" s="39"/>
      <c r="I921" s="45"/>
      <c r="J921" s="45"/>
      <c r="K921" s="45"/>
    </row>
    <row r="922" spans="1:11" ht="18.75">
      <c r="A922" s="49">
        <v>1</v>
      </c>
      <c r="B922" s="21" t="s">
        <v>887</v>
      </c>
      <c r="C922" s="26">
        <v>10.24</v>
      </c>
      <c r="D922" s="26"/>
      <c r="E922" s="27">
        <f>SUM(C922:D922)</f>
        <v>10.24</v>
      </c>
      <c r="F922" s="24">
        <v>13.74</v>
      </c>
      <c r="G922" s="24">
        <v>0</v>
      </c>
      <c r="H922" s="39">
        <f>SUM(F922:G922)</f>
        <v>13.74</v>
      </c>
      <c r="I922" s="44">
        <v>0.01</v>
      </c>
      <c r="J922" s="44"/>
      <c r="K922" s="45">
        <f>SUM(I922:J922)</f>
        <v>0.01</v>
      </c>
    </row>
    <row r="923" spans="1:11" ht="18.75">
      <c r="A923" s="49">
        <v>2</v>
      </c>
      <c r="B923" s="21" t="s">
        <v>888</v>
      </c>
      <c r="C923" s="26">
        <v>40</v>
      </c>
      <c r="D923" s="26"/>
      <c r="E923" s="27">
        <f>SUM(C923:D923)</f>
        <v>40</v>
      </c>
      <c r="F923" s="24">
        <v>40</v>
      </c>
      <c r="G923" s="24">
        <v>0</v>
      </c>
      <c r="H923" s="39">
        <f>SUM(F923:G923)</f>
        <v>40</v>
      </c>
      <c r="I923" s="44">
        <v>40</v>
      </c>
      <c r="J923" s="44"/>
      <c r="K923" s="45">
        <f>SUM(I923:J923)</f>
        <v>40</v>
      </c>
    </row>
    <row r="924" spans="1:11" ht="18.75">
      <c r="B924" s="19" t="s">
        <v>114</v>
      </c>
      <c r="C924" s="27">
        <f>SUM(C922:C923)</f>
        <v>50.24</v>
      </c>
      <c r="D924" s="26"/>
      <c r="E924" s="27">
        <f>SUM(C924:D924)</f>
        <v>50.24</v>
      </c>
      <c r="F924" s="25">
        <v>53.74</v>
      </c>
      <c r="G924" s="25">
        <v>0</v>
      </c>
      <c r="H924" s="39">
        <f>SUM(F924:G924)</f>
        <v>53.74</v>
      </c>
      <c r="I924" s="45">
        <f>SUM(I922:I923)</f>
        <v>40.01</v>
      </c>
      <c r="J924" s="44"/>
      <c r="K924" s="45">
        <f>SUM(I924:J924)</f>
        <v>40.01</v>
      </c>
    </row>
    <row r="925" spans="1:11" s="123" customFormat="1" ht="18.75">
      <c r="B925" s="120" t="s">
        <v>115</v>
      </c>
      <c r="C925" s="122">
        <f t="shared" ref="C925:K925" si="136">C924+C920+C910+C906+C900+C893+C872+C869+C866+C896+C862</f>
        <v>126853.73000000001</v>
      </c>
      <c r="D925" s="122">
        <f t="shared" si="136"/>
        <v>18693.23</v>
      </c>
      <c r="E925" s="122">
        <f t="shared" si="136"/>
        <v>145546.96000000002</v>
      </c>
      <c r="F925" s="122">
        <f t="shared" si="136"/>
        <v>137816.85</v>
      </c>
      <c r="G925" s="122">
        <f t="shared" si="136"/>
        <v>18658.86</v>
      </c>
      <c r="H925" s="122">
        <f t="shared" si="136"/>
        <v>156475.71</v>
      </c>
      <c r="I925" s="122">
        <f t="shared" si="136"/>
        <v>186463.81000000003</v>
      </c>
      <c r="J925" s="122">
        <f t="shared" si="136"/>
        <v>23093.19</v>
      </c>
      <c r="K925" s="122">
        <f t="shared" si="136"/>
        <v>209556.99999999997</v>
      </c>
    </row>
    <row r="926" spans="1:11" s="93" customFormat="1" ht="18.75">
      <c r="B926" s="100"/>
      <c r="C926" s="101"/>
      <c r="D926" s="101"/>
      <c r="E926" s="101"/>
      <c r="F926" s="101"/>
      <c r="G926" s="101"/>
      <c r="H926" s="96"/>
      <c r="I926" s="97"/>
      <c r="J926" s="97"/>
      <c r="K926" s="98"/>
    </row>
    <row r="927" spans="1:11" s="119" customFormat="1" ht="18.75">
      <c r="A927" s="119">
        <v>6</v>
      </c>
      <c r="B927" s="120" t="s">
        <v>889</v>
      </c>
      <c r="C927" s="130"/>
      <c r="D927" s="130"/>
      <c r="E927" s="130"/>
      <c r="F927" s="130"/>
      <c r="G927" s="130"/>
      <c r="H927" s="131"/>
      <c r="I927" s="133"/>
      <c r="J927" s="133"/>
      <c r="K927" s="133"/>
    </row>
    <row r="928" spans="1:11" s="1" customFormat="1" ht="18.75">
      <c r="A928" s="1">
        <v>1</v>
      </c>
      <c r="B928" s="19" t="s">
        <v>890</v>
      </c>
      <c r="C928" s="27"/>
      <c r="D928" s="27"/>
      <c r="E928" s="27"/>
      <c r="F928" s="27"/>
      <c r="G928" s="27"/>
      <c r="H928" s="41"/>
      <c r="I928" s="45"/>
      <c r="J928" s="45"/>
      <c r="K928" s="45"/>
    </row>
    <row r="929" spans="1:11" ht="18.75">
      <c r="A929" s="49">
        <v>1</v>
      </c>
      <c r="B929" s="21" t="s">
        <v>891</v>
      </c>
      <c r="C929" s="30">
        <v>202.94</v>
      </c>
      <c r="D929" s="30"/>
      <c r="E929" s="31">
        <f>SUM(C929:D929)</f>
        <v>202.94</v>
      </c>
      <c r="F929" s="24">
        <v>197.95</v>
      </c>
      <c r="G929" s="24">
        <v>0</v>
      </c>
      <c r="H929" s="39">
        <f>SUM(F929:G929)</f>
        <v>197.95</v>
      </c>
      <c r="I929" s="44">
        <v>218.81</v>
      </c>
      <c r="J929" s="44"/>
      <c r="K929" s="45">
        <f>SUM(I929:J929)</f>
        <v>218.81</v>
      </c>
    </row>
    <row r="930" spans="1:11" ht="18.75">
      <c r="B930" s="19" t="s">
        <v>116</v>
      </c>
      <c r="C930" s="31">
        <f>SUM(C929)</f>
        <v>202.94</v>
      </c>
      <c r="D930" s="30"/>
      <c r="E930" s="31">
        <f>SUM(C930:D930)</f>
        <v>202.94</v>
      </c>
      <c r="F930" s="25">
        <v>197.95</v>
      </c>
      <c r="G930" s="25">
        <v>0</v>
      </c>
      <c r="H930" s="39">
        <f>SUM(F930:G930)</f>
        <v>197.95</v>
      </c>
      <c r="I930" s="45">
        <f>SUM(I929)</f>
        <v>218.81</v>
      </c>
      <c r="J930" s="44"/>
      <c r="K930" s="45">
        <f>SUM(I930:J930)</f>
        <v>218.81</v>
      </c>
    </row>
    <row r="931" spans="1:11" s="1" customFormat="1" ht="18.75">
      <c r="A931" s="1">
        <v>2</v>
      </c>
      <c r="B931" s="19" t="s">
        <v>892</v>
      </c>
      <c r="C931" s="31"/>
      <c r="D931" s="31"/>
      <c r="E931" s="31"/>
      <c r="F931" s="25"/>
      <c r="G931" s="25"/>
      <c r="H931" s="39"/>
      <c r="I931" s="45"/>
      <c r="J931" s="45"/>
      <c r="K931" s="45"/>
    </row>
    <row r="932" spans="1:11" s="49" customFormat="1" ht="18.75">
      <c r="A932" s="49">
        <v>1</v>
      </c>
      <c r="B932" s="21" t="s">
        <v>2105</v>
      </c>
      <c r="C932" s="30">
        <v>1000</v>
      </c>
      <c r="D932" s="30"/>
      <c r="E932" s="30">
        <f>SUM(C932:D932)</f>
        <v>1000</v>
      </c>
      <c r="F932" s="24">
        <v>2500</v>
      </c>
      <c r="G932" s="24">
        <v>0</v>
      </c>
      <c r="H932" s="47">
        <f>SUM(F932:G932)</f>
        <v>2500</v>
      </c>
      <c r="I932" s="48">
        <v>2266</v>
      </c>
      <c r="J932" s="48"/>
      <c r="K932" s="45">
        <f>SUM(I932:J932)</f>
        <v>2266</v>
      </c>
    </row>
    <row r="933" spans="1:11" ht="18.75">
      <c r="A933" s="49">
        <v>2</v>
      </c>
      <c r="B933" s="21" t="s">
        <v>893</v>
      </c>
      <c r="C933" s="30">
        <v>5527.02</v>
      </c>
      <c r="D933" s="30"/>
      <c r="E933" s="31">
        <f>SUM(C933:D933)</f>
        <v>5527.02</v>
      </c>
      <c r="F933" s="24">
        <v>5163.47</v>
      </c>
      <c r="G933" s="24">
        <v>0</v>
      </c>
      <c r="H933" s="39">
        <f>SUM(F933:G933)</f>
        <v>5163.47</v>
      </c>
      <c r="I933" s="44">
        <v>9656.25</v>
      </c>
      <c r="J933" s="44"/>
      <c r="K933" s="45">
        <f>SUM(I933:J933)</f>
        <v>9656.25</v>
      </c>
    </row>
    <row r="934" spans="1:11" ht="18.75">
      <c r="B934" s="19" t="s">
        <v>117</v>
      </c>
      <c r="C934" s="31">
        <f>SUM(C932:C933)</f>
        <v>6527.02</v>
      </c>
      <c r="D934" s="30"/>
      <c r="E934" s="31">
        <f>SUM(C934:D934)</f>
        <v>6527.02</v>
      </c>
      <c r="F934" s="25">
        <v>7663.47</v>
      </c>
      <c r="G934" s="25">
        <v>0</v>
      </c>
      <c r="H934" s="39">
        <f>SUM(F934:G934)</f>
        <v>7663.47</v>
      </c>
      <c r="I934" s="45">
        <f>SUM(I932:I933)</f>
        <v>11922.25</v>
      </c>
      <c r="J934" s="44"/>
      <c r="K934" s="45">
        <f>SUM(I934:J934)</f>
        <v>11922.25</v>
      </c>
    </row>
    <row r="935" spans="1:11" s="1" customFormat="1" ht="18.75">
      <c r="A935" s="1">
        <v>3</v>
      </c>
      <c r="B935" s="19" t="s">
        <v>894</v>
      </c>
      <c r="C935" s="31"/>
      <c r="D935" s="31"/>
      <c r="E935" s="31"/>
      <c r="F935" s="25"/>
      <c r="G935" s="25"/>
      <c r="H935" s="39"/>
      <c r="I935" s="45"/>
      <c r="J935" s="45"/>
      <c r="K935" s="45"/>
    </row>
    <row r="936" spans="1:11" ht="18.75">
      <c r="A936" s="49">
        <v>1</v>
      </c>
      <c r="B936" s="21" t="s">
        <v>895</v>
      </c>
      <c r="C936" s="30">
        <v>0</v>
      </c>
      <c r="D936" s="30"/>
      <c r="E936" s="31">
        <f>SUM(C936:D936)</f>
        <v>0</v>
      </c>
      <c r="F936" s="24">
        <v>0</v>
      </c>
      <c r="G936" s="24">
        <v>0</v>
      </c>
      <c r="H936" s="39">
        <f>SUM(F936:G936)</f>
        <v>0</v>
      </c>
      <c r="I936" s="44">
        <v>600.94000000000005</v>
      </c>
      <c r="J936" s="44"/>
      <c r="K936" s="45">
        <f>SUM(I936:J936)</f>
        <v>600.94000000000005</v>
      </c>
    </row>
    <row r="937" spans="1:11" ht="18.75">
      <c r="B937" s="19" t="s">
        <v>118</v>
      </c>
      <c r="C937" s="31">
        <f>SUM(C936)</f>
        <v>0</v>
      </c>
      <c r="D937" s="30"/>
      <c r="E937" s="31">
        <f>SUM(C937:D937)</f>
        <v>0</v>
      </c>
      <c r="F937" s="25">
        <v>0</v>
      </c>
      <c r="G937" s="25">
        <v>0</v>
      </c>
      <c r="H937" s="39">
        <f>SUM(F937:G937)</f>
        <v>0</v>
      </c>
      <c r="I937" s="45">
        <f>SUM(I936)</f>
        <v>600.94000000000005</v>
      </c>
      <c r="J937" s="44"/>
      <c r="K937" s="45">
        <f>SUM(I937:J937)</f>
        <v>600.94000000000005</v>
      </c>
    </row>
    <row r="938" spans="1:11" s="1" customFormat="1" ht="18.75">
      <c r="A938" s="1">
        <v>4</v>
      </c>
      <c r="B938" s="19" t="s">
        <v>896</v>
      </c>
      <c r="C938" s="27"/>
      <c r="D938" s="27"/>
      <c r="E938" s="27"/>
      <c r="F938" s="25"/>
      <c r="G938" s="25"/>
      <c r="H938" s="39"/>
      <c r="I938" s="45"/>
      <c r="J938" s="45"/>
      <c r="K938" s="45"/>
    </row>
    <row r="939" spans="1:11" ht="18.75">
      <c r="B939" s="21" t="s">
        <v>119</v>
      </c>
      <c r="C939" s="30">
        <v>0.03</v>
      </c>
      <c r="D939" s="30"/>
      <c r="E939" s="31">
        <f>SUM(C939:D939)</f>
        <v>0.03</v>
      </c>
      <c r="F939" s="24">
        <v>10000</v>
      </c>
      <c r="G939" s="24">
        <v>0</v>
      </c>
      <c r="H939" s="39">
        <f>SUM(F939:G939)</f>
        <v>10000</v>
      </c>
      <c r="I939" s="44">
        <v>50000</v>
      </c>
      <c r="J939" s="44"/>
      <c r="K939" s="45">
        <f>SUM(I939:J939)</f>
        <v>50000</v>
      </c>
    </row>
    <row r="940" spans="1:11" ht="18.75">
      <c r="B940" s="19" t="s">
        <v>19</v>
      </c>
      <c r="C940" s="31">
        <f>SUM(C939)</f>
        <v>0.03</v>
      </c>
      <c r="D940" s="30"/>
      <c r="E940" s="31">
        <f>SUM(C940:D940)</f>
        <v>0.03</v>
      </c>
      <c r="F940" s="25">
        <v>10000</v>
      </c>
      <c r="G940" s="25">
        <v>0</v>
      </c>
      <c r="H940" s="39">
        <f>SUM(F940:G940)</f>
        <v>10000</v>
      </c>
      <c r="I940" s="45">
        <f>SUM(I939)</f>
        <v>50000</v>
      </c>
      <c r="J940" s="44"/>
      <c r="K940" s="45">
        <f>SUM(I940:J940)</f>
        <v>50000</v>
      </c>
    </row>
    <row r="941" spans="1:11" s="1" customFormat="1" ht="18.75">
      <c r="A941" s="1">
        <v>5</v>
      </c>
      <c r="B941" s="19" t="s">
        <v>261</v>
      </c>
      <c r="C941" s="31"/>
      <c r="D941" s="31"/>
      <c r="E941" s="31"/>
      <c r="F941" s="25"/>
      <c r="G941" s="25"/>
      <c r="H941" s="39"/>
      <c r="I941" s="45"/>
      <c r="J941" s="45"/>
      <c r="K941" s="45"/>
    </row>
    <row r="942" spans="1:11" ht="18.75">
      <c r="A942" s="49">
        <v>1</v>
      </c>
      <c r="B942" s="21" t="s">
        <v>2106</v>
      </c>
      <c r="C942" s="30">
        <v>2000</v>
      </c>
      <c r="D942" s="30"/>
      <c r="E942" s="31">
        <f>SUM(C942:D942)</f>
        <v>2000</v>
      </c>
      <c r="F942" s="24">
        <v>2000</v>
      </c>
      <c r="G942" s="24">
        <v>0</v>
      </c>
      <c r="H942" s="39">
        <f>SUM(F942:G942)</f>
        <v>2000</v>
      </c>
      <c r="I942" s="44">
        <v>1235</v>
      </c>
      <c r="J942" s="44"/>
      <c r="K942" s="45">
        <f>SUM(I942:J942)</f>
        <v>1235</v>
      </c>
    </row>
    <row r="943" spans="1:11" ht="18.75">
      <c r="B943" s="19" t="s">
        <v>6</v>
      </c>
      <c r="C943" s="31">
        <f>SUM(C942)</f>
        <v>2000</v>
      </c>
      <c r="D943" s="30"/>
      <c r="E943" s="31">
        <f>SUM(C943:D943)</f>
        <v>2000</v>
      </c>
      <c r="F943" s="25">
        <v>2000</v>
      </c>
      <c r="G943" s="25">
        <v>0</v>
      </c>
      <c r="H943" s="39">
        <f>SUM(F943:G943)</f>
        <v>2000</v>
      </c>
      <c r="I943" s="45">
        <f>SUM(I942)</f>
        <v>1235</v>
      </c>
      <c r="J943" s="44"/>
      <c r="K943" s="45">
        <f>SUM(I943:J943)</f>
        <v>1235</v>
      </c>
    </row>
    <row r="944" spans="1:11" s="1" customFormat="1" ht="18.75">
      <c r="A944" s="1">
        <v>6</v>
      </c>
      <c r="B944" s="19" t="s">
        <v>897</v>
      </c>
      <c r="C944" s="27"/>
      <c r="D944" s="27"/>
      <c r="E944" s="27"/>
      <c r="F944" s="25"/>
      <c r="G944" s="25"/>
      <c r="H944" s="39"/>
      <c r="I944" s="45"/>
      <c r="J944" s="45"/>
      <c r="K944" s="45"/>
    </row>
    <row r="945" spans="1:11" s="1" customFormat="1" ht="18.75">
      <c r="A945" s="49">
        <v>1</v>
      </c>
      <c r="B945" s="21" t="s">
        <v>898</v>
      </c>
      <c r="C945" s="30">
        <v>46540</v>
      </c>
      <c r="D945" s="30"/>
      <c r="E945" s="31">
        <f>SUM(C945:D945)</f>
        <v>46540</v>
      </c>
      <c r="F945" s="24">
        <v>46540</v>
      </c>
      <c r="G945" s="24">
        <v>0</v>
      </c>
      <c r="H945" s="39">
        <f>SUM(F945:G945)</f>
        <v>46540</v>
      </c>
      <c r="I945" s="45">
        <v>35013.519999999997</v>
      </c>
      <c r="J945" s="45"/>
      <c r="K945" s="45">
        <f>SUM(I945:J945)</f>
        <v>35013.519999999997</v>
      </c>
    </row>
    <row r="946" spans="1:11" s="1" customFormat="1" ht="18.75">
      <c r="B946" s="19" t="s">
        <v>1578</v>
      </c>
      <c r="C946" s="31">
        <f>SUM(C945)</f>
        <v>46540</v>
      </c>
      <c r="D946" s="30"/>
      <c r="E946" s="31">
        <f>SUM(C946:D946)</f>
        <v>46540</v>
      </c>
      <c r="F946" s="25">
        <v>46540</v>
      </c>
      <c r="G946" s="25">
        <v>0</v>
      </c>
      <c r="H946" s="39">
        <f>SUM(F946:G946)</f>
        <v>46540</v>
      </c>
      <c r="I946" s="45">
        <f>SUM(I945)</f>
        <v>35013.519999999997</v>
      </c>
      <c r="J946" s="45"/>
      <c r="K946" s="45">
        <f>SUM(I946:J946)</f>
        <v>35013.519999999997</v>
      </c>
    </row>
    <row r="947" spans="1:11" s="1" customFormat="1" ht="18.75">
      <c r="A947" s="1">
        <v>7</v>
      </c>
      <c r="B947" s="19" t="s">
        <v>899</v>
      </c>
      <c r="C947" s="31"/>
      <c r="D947" s="31"/>
      <c r="E947" s="31"/>
      <c r="F947" s="25"/>
      <c r="G947" s="25"/>
      <c r="H947" s="39"/>
      <c r="I947" s="45"/>
      <c r="J947" s="45"/>
      <c r="K947" s="45"/>
    </row>
    <row r="948" spans="1:11" ht="18.75">
      <c r="A948" s="49">
        <v>1</v>
      </c>
      <c r="B948" s="21" t="s">
        <v>900</v>
      </c>
      <c r="C948" s="30">
        <v>3289</v>
      </c>
      <c r="D948" s="30"/>
      <c r="E948" s="31">
        <f t="shared" ref="E948:E1011" si="137">SUM(C948:D948)</f>
        <v>3289</v>
      </c>
      <c r="F948" s="24">
        <v>2450</v>
      </c>
      <c r="G948" s="24">
        <v>1237696.28</v>
      </c>
      <c r="H948" s="39">
        <f>SUM(F948:G948)</f>
        <v>1240146.28</v>
      </c>
      <c r="I948" s="44">
        <v>960</v>
      </c>
      <c r="J948" s="44">
        <v>0.03</v>
      </c>
      <c r="K948" s="45">
        <f t="shared" ref="K948:K958" si="138">SUM(I948:J948)</f>
        <v>960.03</v>
      </c>
    </row>
    <row r="949" spans="1:11" ht="18.75">
      <c r="A949" s="49">
        <v>2</v>
      </c>
      <c r="B949" s="21" t="s">
        <v>901</v>
      </c>
      <c r="C949" s="30">
        <v>0.01</v>
      </c>
      <c r="D949" s="30"/>
      <c r="E949" s="31">
        <f t="shared" si="137"/>
        <v>0.01</v>
      </c>
      <c r="F949" s="24">
        <v>0.01</v>
      </c>
      <c r="G949" s="24">
        <v>0</v>
      </c>
      <c r="H949" s="39">
        <f t="shared" ref="H949:H1012" si="139">SUM(F949:G949)</f>
        <v>0.01</v>
      </c>
      <c r="I949" s="44">
        <v>0.01</v>
      </c>
      <c r="J949" s="44"/>
      <c r="K949" s="45">
        <f t="shared" si="138"/>
        <v>0.01</v>
      </c>
    </row>
    <row r="950" spans="1:11" ht="18.75">
      <c r="A950" s="49">
        <v>3</v>
      </c>
      <c r="B950" s="21" t="s">
        <v>902</v>
      </c>
      <c r="C950" s="30">
        <v>24</v>
      </c>
      <c r="D950" s="30"/>
      <c r="E950" s="31">
        <f t="shared" si="137"/>
        <v>24</v>
      </c>
      <c r="F950" s="24">
        <v>35</v>
      </c>
      <c r="G950" s="24">
        <v>0</v>
      </c>
      <c r="H950" s="39">
        <f t="shared" si="139"/>
        <v>35</v>
      </c>
      <c r="I950" s="44">
        <v>38.65</v>
      </c>
      <c r="J950" s="44"/>
      <c r="K950" s="45">
        <f t="shared" si="138"/>
        <v>38.65</v>
      </c>
    </row>
    <row r="951" spans="1:11" s="1" customFormat="1" ht="18.75">
      <c r="A951" s="49">
        <v>4</v>
      </c>
      <c r="B951" s="21" t="s">
        <v>903</v>
      </c>
      <c r="C951" s="30">
        <v>658</v>
      </c>
      <c r="D951" s="30"/>
      <c r="E951" s="31">
        <f t="shared" si="137"/>
        <v>658</v>
      </c>
      <c r="F951" s="24">
        <v>35</v>
      </c>
      <c r="G951" s="24">
        <v>0</v>
      </c>
      <c r="H951" s="39">
        <f t="shared" si="139"/>
        <v>35</v>
      </c>
      <c r="I951" s="48">
        <v>44.03</v>
      </c>
      <c r="J951" s="48"/>
      <c r="K951" s="45">
        <f t="shared" si="138"/>
        <v>44.03</v>
      </c>
    </row>
    <row r="952" spans="1:11" ht="18.75">
      <c r="A952" s="49">
        <v>5</v>
      </c>
      <c r="B952" s="21" t="s">
        <v>904</v>
      </c>
      <c r="C952" s="30">
        <v>376</v>
      </c>
      <c r="D952" s="30"/>
      <c r="E952" s="31">
        <f t="shared" si="137"/>
        <v>376</v>
      </c>
      <c r="F952" s="24">
        <v>0.03</v>
      </c>
      <c r="G952" s="24">
        <v>0</v>
      </c>
      <c r="H952" s="39">
        <f t="shared" si="139"/>
        <v>0.03</v>
      </c>
      <c r="I952" s="48">
        <v>38.65</v>
      </c>
      <c r="J952" s="48"/>
      <c r="K952" s="45">
        <f t="shared" si="138"/>
        <v>38.65</v>
      </c>
    </row>
    <row r="953" spans="1:11" s="1" customFormat="1" ht="18.75">
      <c r="A953" s="49">
        <v>6</v>
      </c>
      <c r="B953" s="21" t="s">
        <v>905</v>
      </c>
      <c r="C953" s="30">
        <v>329</v>
      </c>
      <c r="D953" s="30"/>
      <c r="E953" s="31">
        <f t="shared" si="137"/>
        <v>329</v>
      </c>
      <c r="F953" s="24">
        <v>500</v>
      </c>
      <c r="G953" s="24">
        <v>0</v>
      </c>
      <c r="H953" s="39">
        <f t="shared" si="139"/>
        <v>500</v>
      </c>
      <c r="I953" s="48">
        <v>525</v>
      </c>
      <c r="J953" s="48"/>
      <c r="K953" s="45">
        <f t="shared" si="138"/>
        <v>525</v>
      </c>
    </row>
    <row r="954" spans="1:11" ht="18.75">
      <c r="A954" s="49">
        <v>7</v>
      </c>
      <c r="B954" s="21" t="s">
        <v>906</v>
      </c>
      <c r="C954" s="30">
        <v>6865</v>
      </c>
      <c r="D954" s="30"/>
      <c r="E954" s="31">
        <f t="shared" si="137"/>
        <v>6865</v>
      </c>
      <c r="F954" s="24">
        <v>9700</v>
      </c>
      <c r="G954" s="24">
        <v>0</v>
      </c>
      <c r="H954" s="39">
        <f t="shared" si="139"/>
        <v>9700</v>
      </c>
      <c r="I954" s="48">
        <v>10117.17</v>
      </c>
      <c r="J954" s="48"/>
      <c r="K954" s="45">
        <f t="shared" si="138"/>
        <v>10117.17</v>
      </c>
    </row>
    <row r="955" spans="1:11" s="1" customFormat="1" ht="18.75">
      <c r="A955" s="49">
        <v>8</v>
      </c>
      <c r="B955" s="21" t="s">
        <v>907</v>
      </c>
      <c r="C955" s="30">
        <v>9525</v>
      </c>
      <c r="D955" s="30">
        <v>475</v>
      </c>
      <c r="E955" s="31">
        <f t="shared" si="137"/>
        <v>10000</v>
      </c>
      <c r="F955" s="24">
        <v>12600</v>
      </c>
      <c r="G955" s="24">
        <v>20</v>
      </c>
      <c r="H955" s="39">
        <f t="shared" si="139"/>
        <v>12620</v>
      </c>
      <c r="I955" s="48">
        <v>19324.400000000001</v>
      </c>
      <c r="J955" s="48">
        <v>0.01</v>
      </c>
      <c r="K955" s="45">
        <f t="shared" si="138"/>
        <v>19324.41</v>
      </c>
    </row>
    <row r="956" spans="1:11" ht="18.75">
      <c r="A956" s="49">
        <v>9</v>
      </c>
      <c r="B956" s="21" t="s">
        <v>908</v>
      </c>
      <c r="C956" s="30">
        <v>9147</v>
      </c>
      <c r="D956" s="30">
        <v>0.01</v>
      </c>
      <c r="E956" s="31">
        <f t="shared" si="137"/>
        <v>9147.01</v>
      </c>
      <c r="F956" s="24">
        <v>9147</v>
      </c>
      <c r="G956" s="24">
        <v>0</v>
      </c>
      <c r="H956" s="39">
        <f t="shared" si="139"/>
        <v>9147</v>
      </c>
      <c r="I956" s="48">
        <v>48719.93</v>
      </c>
      <c r="J956" s="48">
        <v>0.01</v>
      </c>
      <c r="K956" s="45">
        <f t="shared" si="138"/>
        <v>48719.94</v>
      </c>
    </row>
    <row r="957" spans="1:11" ht="18.75">
      <c r="A957" s="49">
        <v>10</v>
      </c>
      <c r="B957" s="21" t="s">
        <v>909</v>
      </c>
      <c r="C957" s="30">
        <v>36205</v>
      </c>
      <c r="D957" s="30">
        <v>1336.89</v>
      </c>
      <c r="E957" s="31">
        <f t="shared" si="137"/>
        <v>37541.89</v>
      </c>
      <c r="F957" s="24">
        <v>48500</v>
      </c>
      <c r="G957" s="24">
        <v>60</v>
      </c>
      <c r="H957" s="39">
        <f t="shared" si="139"/>
        <v>48560</v>
      </c>
      <c r="I957" s="48">
        <v>5</v>
      </c>
      <c r="J957" s="48"/>
      <c r="K957" s="45">
        <f t="shared" si="138"/>
        <v>5</v>
      </c>
    </row>
    <row r="958" spans="1:11" s="1" customFormat="1" ht="18.75">
      <c r="A958" s="49">
        <v>11</v>
      </c>
      <c r="B958" s="21" t="s">
        <v>910</v>
      </c>
      <c r="C958" s="30">
        <v>24</v>
      </c>
      <c r="D958" s="30"/>
      <c r="E958" s="31">
        <f t="shared" si="137"/>
        <v>24</v>
      </c>
      <c r="F958" s="24">
        <v>5</v>
      </c>
      <c r="G958" s="24">
        <v>0</v>
      </c>
      <c r="H958" s="39">
        <f t="shared" si="139"/>
        <v>5</v>
      </c>
      <c r="I958" s="48">
        <v>5</v>
      </c>
      <c r="J958" s="48"/>
      <c r="K958" s="45">
        <f t="shared" si="138"/>
        <v>5</v>
      </c>
    </row>
    <row r="959" spans="1:11" ht="18.75">
      <c r="A959" s="49">
        <v>12</v>
      </c>
      <c r="B959" s="21" t="s">
        <v>2107</v>
      </c>
      <c r="C959" s="30">
        <v>4</v>
      </c>
      <c r="D959" s="30"/>
      <c r="E959" s="31">
        <f t="shared" si="137"/>
        <v>4</v>
      </c>
      <c r="F959" s="24">
        <v>20</v>
      </c>
      <c r="G959" s="24">
        <v>0</v>
      </c>
      <c r="H959" s="39">
        <f t="shared" si="139"/>
        <v>20</v>
      </c>
      <c r="I959" s="48">
        <v>-14943.37</v>
      </c>
      <c r="J959" s="48"/>
      <c r="K959" s="45"/>
    </row>
    <row r="960" spans="1:11" ht="18.75">
      <c r="A960" s="49">
        <v>13</v>
      </c>
      <c r="B960" s="21" t="s">
        <v>2108</v>
      </c>
      <c r="C960" s="30">
        <v>-10700.7</v>
      </c>
      <c r="D960" s="30"/>
      <c r="E960" s="31">
        <f t="shared" si="137"/>
        <v>-10700.7</v>
      </c>
      <c r="F960" s="24">
        <v>-11883.28</v>
      </c>
      <c r="G960" s="24">
        <v>0</v>
      </c>
      <c r="H960" s="39">
        <f t="shared" si="139"/>
        <v>-11883.28</v>
      </c>
      <c r="I960" s="48">
        <v>278.3</v>
      </c>
      <c r="J960" s="48"/>
      <c r="K960" s="45">
        <f t="shared" ref="K960:K997" si="140">SUM(I959:J959)</f>
        <v>-14943.37</v>
      </c>
    </row>
    <row r="961" spans="1:11" s="1" customFormat="1" ht="18.75">
      <c r="A961" s="49">
        <v>14</v>
      </c>
      <c r="B961" s="21" t="s">
        <v>911</v>
      </c>
      <c r="C961" s="30">
        <v>350</v>
      </c>
      <c r="D961" s="30"/>
      <c r="E961" s="31">
        <f t="shared" si="137"/>
        <v>350</v>
      </c>
      <c r="F961" s="24">
        <v>400</v>
      </c>
      <c r="G961" s="24">
        <v>0</v>
      </c>
      <c r="H961" s="39">
        <f t="shared" si="139"/>
        <v>400</v>
      </c>
      <c r="I961" s="48"/>
      <c r="J961" s="48">
        <v>0.03</v>
      </c>
      <c r="K961" s="45">
        <f t="shared" si="140"/>
        <v>278.3</v>
      </c>
    </row>
    <row r="962" spans="1:11" ht="18.75">
      <c r="A962" s="49">
        <v>15</v>
      </c>
      <c r="B962" s="21" t="s">
        <v>912</v>
      </c>
      <c r="C962" s="30"/>
      <c r="D962" s="30">
        <v>0.03</v>
      </c>
      <c r="E962" s="31">
        <f t="shared" si="137"/>
        <v>0.03</v>
      </c>
      <c r="F962" s="24">
        <v>0</v>
      </c>
      <c r="G962" s="24">
        <v>0.03</v>
      </c>
      <c r="H962" s="39">
        <f t="shared" si="139"/>
        <v>0.03</v>
      </c>
      <c r="I962" s="48">
        <v>135.37</v>
      </c>
      <c r="J962" s="48">
        <v>0.03</v>
      </c>
      <c r="K962" s="45">
        <f t="shared" si="140"/>
        <v>0.03</v>
      </c>
    </row>
    <row r="963" spans="1:11" ht="18.75">
      <c r="A963" s="49">
        <v>16</v>
      </c>
      <c r="B963" s="21" t="s">
        <v>913</v>
      </c>
      <c r="C963" s="30">
        <v>188</v>
      </c>
      <c r="D963" s="30">
        <v>0.03</v>
      </c>
      <c r="E963" s="31">
        <f t="shared" si="137"/>
        <v>188.03</v>
      </c>
      <c r="F963" s="24">
        <v>140</v>
      </c>
      <c r="G963" s="24">
        <v>0.03</v>
      </c>
      <c r="H963" s="39">
        <f t="shared" si="139"/>
        <v>140.03</v>
      </c>
      <c r="I963" s="48">
        <v>0.01</v>
      </c>
      <c r="J963" s="48">
        <v>0.01</v>
      </c>
      <c r="K963" s="45">
        <f t="shared" si="140"/>
        <v>135.4</v>
      </c>
    </row>
    <row r="964" spans="1:11" s="1" customFormat="1" ht="18.75">
      <c r="A964" s="49">
        <v>17</v>
      </c>
      <c r="B964" s="21" t="s">
        <v>914</v>
      </c>
      <c r="C964" s="30">
        <v>0.01</v>
      </c>
      <c r="D964" s="30">
        <v>0.01</v>
      </c>
      <c r="E964" s="31">
        <f t="shared" si="137"/>
        <v>0.02</v>
      </c>
      <c r="F964" s="24">
        <v>0.01</v>
      </c>
      <c r="G964" s="24">
        <v>0.01</v>
      </c>
      <c r="H964" s="39">
        <f t="shared" si="139"/>
        <v>0.02</v>
      </c>
      <c r="I964" s="48">
        <v>0.01</v>
      </c>
      <c r="J964" s="48"/>
      <c r="K964" s="45">
        <f t="shared" si="140"/>
        <v>0.02</v>
      </c>
    </row>
    <row r="965" spans="1:11" ht="18.75">
      <c r="A965" s="49">
        <v>18</v>
      </c>
      <c r="B965" s="21" t="s">
        <v>915</v>
      </c>
      <c r="C965" s="30">
        <v>0.01</v>
      </c>
      <c r="D965" s="30"/>
      <c r="E965" s="31">
        <f t="shared" si="137"/>
        <v>0.01</v>
      </c>
      <c r="F965" s="24">
        <v>0.01</v>
      </c>
      <c r="G965" s="24">
        <v>0</v>
      </c>
      <c r="H965" s="39">
        <f t="shared" si="139"/>
        <v>0.01</v>
      </c>
      <c r="I965" s="48">
        <v>30267.46</v>
      </c>
      <c r="J965" s="48"/>
      <c r="K965" s="45">
        <f t="shared" si="140"/>
        <v>0.01</v>
      </c>
    </row>
    <row r="966" spans="1:11" ht="18.75">
      <c r="A966" s="49">
        <v>19</v>
      </c>
      <c r="B966" s="21" t="s">
        <v>916</v>
      </c>
      <c r="C966" s="30">
        <v>40393</v>
      </c>
      <c r="D966" s="30"/>
      <c r="E966" s="31">
        <f t="shared" si="137"/>
        <v>40393</v>
      </c>
      <c r="F966" s="24">
        <v>15000</v>
      </c>
      <c r="G966" s="24">
        <v>0</v>
      </c>
      <c r="H966" s="39">
        <f t="shared" si="139"/>
        <v>15000</v>
      </c>
      <c r="I966" s="48">
        <v>2760.88</v>
      </c>
      <c r="J966" s="48"/>
      <c r="K966" s="45">
        <f t="shared" si="140"/>
        <v>30267.46</v>
      </c>
    </row>
    <row r="967" spans="1:11" s="1" customFormat="1" ht="18.75">
      <c r="A967" s="49">
        <v>20</v>
      </c>
      <c r="B967" s="21" t="s">
        <v>917</v>
      </c>
      <c r="C967" s="30">
        <v>15199</v>
      </c>
      <c r="D967" s="30"/>
      <c r="E967" s="31">
        <f t="shared" si="137"/>
        <v>15199</v>
      </c>
      <c r="F967" s="24">
        <v>10000</v>
      </c>
      <c r="G967" s="24">
        <v>0</v>
      </c>
      <c r="H967" s="39">
        <f t="shared" si="139"/>
        <v>10000</v>
      </c>
      <c r="I967" s="44">
        <v>19199.990000000002</v>
      </c>
      <c r="J967" s="44">
        <v>0.03</v>
      </c>
      <c r="K967" s="45">
        <f t="shared" si="140"/>
        <v>2760.88</v>
      </c>
    </row>
    <row r="968" spans="1:11" ht="18.75">
      <c r="A968" s="49">
        <v>21</v>
      </c>
      <c r="B968" s="21" t="s">
        <v>918</v>
      </c>
      <c r="C968" s="30">
        <v>0.03</v>
      </c>
      <c r="D968" s="30">
        <v>0.03</v>
      </c>
      <c r="E968" s="31">
        <f t="shared" si="137"/>
        <v>0.06</v>
      </c>
      <c r="F968" s="24">
        <v>2500</v>
      </c>
      <c r="G968" s="24">
        <v>2500</v>
      </c>
      <c r="H968" s="39">
        <f t="shared" si="139"/>
        <v>5000</v>
      </c>
      <c r="I968" s="44">
        <v>0.03</v>
      </c>
      <c r="J968" s="44"/>
      <c r="K968" s="45">
        <f t="shared" si="140"/>
        <v>19200.02</v>
      </c>
    </row>
    <row r="969" spans="1:11" ht="18.75">
      <c r="A969" s="49">
        <v>22</v>
      </c>
      <c r="B969" s="21" t="s">
        <v>919</v>
      </c>
      <c r="C969" s="30">
        <v>0.03</v>
      </c>
      <c r="D969" s="30"/>
      <c r="E969" s="31">
        <f t="shared" si="137"/>
        <v>0.03</v>
      </c>
      <c r="F969" s="24">
        <v>0.03</v>
      </c>
      <c r="G969" s="24">
        <v>0</v>
      </c>
      <c r="H969" s="39">
        <f t="shared" si="139"/>
        <v>0.03</v>
      </c>
      <c r="I969" s="44">
        <v>0.03</v>
      </c>
      <c r="J969" s="44"/>
      <c r="K969" s="45">
        <f t="shared" si="140"/>
        <v>0.03</v>
      </c>
    </row>
    <row r="970" spans="1:11" ht="18.75">
      <c r="A970" s="49">
        <v>23</v>
      </c>
      <c r="B970" s="21" t="s">
        <v>920</v>
      </c>
      <c r="C970" s="30">
        <v>0.03</v>
      </c>
      <c r="D970" s="30"/>
      <c r="E970" s="31">
        <f t="shared" si="137"/>
        <v>0.03</v>
      </c>
      <c r="F970" s="24">
        <v>0.03</v>
      </c>
      <c r="G970" s="24">
        <v>0</v>
      </c>
      <c r="H970" s="39">
        <f t="shared" si="139"/>
        <v>0.03</v>
      </c>
      <c r="I970" s="44">
        <v>149.68</v>
      </c>
      <c r="J970" s="44">
        <v>0.01</v>
      </c>
      <c r="K970" s="45">
        <f t="shared" si="140"/>
        <v>0.03</v>
      </c>
    </row>
    <row r="971" spans="1:11" ht="18.75">
      <c r="A971" s="49">
        <v>24</v>
      </c>
      <c r="B971" s="21" t="s">
        <v>921</v>
      </c>
      <c r="C971" s="30">
        <v>2500</v>
      </c>
      <c r="D971" s="30">
        <v>1000</v>
      </c>
      <c r="E971" s="31">
        <f t="shared" si="137"/>
        <v>3500</v>
      </c>
      <c r="F971" s="24">
        <v>1000</v>
      </c>
      <c r="G971" s="24">
        <v>0.01</v>
      </c>
      <c r="H971" s="39">
        <f t="shared" si="139"/>
        <v>1000.01</v>
      </c>
      <c r="I971" s="44">
        <v>0.01</v>
      </c>
      <c r="J971" s="44"/>
      <c r="K971" s="45">
        <f t="shared" si="140"/>
        <v>149.69</v>
      </c>
    </row>
    <row r="972" spans="1:11" ht="18.75">
      <c r="A972" s="49">
        <v>25</v>
      </c>
      <c r="B972" s="21" t="s">
        <v>922</v>
      </c>
      <c r="C972" s="30">
        <v>0.01</v>
      </c>
      <c r="D972" s="30"/>
      <c r="E972" s="31">
        <f t="shared" si="137"/>
        <v>0.01</v>
      </c>
      <c r="F972" s="24">
        <v>0.01</v>
      </c>
      <c r="G972" s="24">
        <v>0</v>
      </c>
      <c r="H972" s="39">
        <f t="shared" si="139"/>
        <v>0.01</v>
      </c>
      <c r="I972" s="44">
        <v>250</v>
      </c>
      <c r="J972" s="44"/>
      <c r="K972" s="45">
        <f t="shared" si="140"/>
        <v>0.01</v>
      </c>
    </row>
    <row r="973" spans="1:11" ht="18.75">
      <c r="A973" s="49">
        <v>26</v>
      </c>
      <c r="B973" s="21" t="s">
        <v>923</v>
      </c>
      <c r="C973" s="30">
        <v>5</v>
      </c>
      <c r="D973" s="30"/>
      <c r="E973" s="31">
        <f t="shared" si="137"/>
        <v>5</v>
      </c>
      <c r="F973" s="24">
        <v>0.03</v>
      </c>
      <c r="G973" s="24">
        <v>0</v>
      </c>
      <c r="H973" s="39">
        <f t="shared" si="139"/>
        <v>0.03</v>
      </c>
      <c r="I973" s="44">
        <v>6400</v>
      </c>
      <c r="J973" s="44">
        <v>0.03</v>
      </c>
      <c r="K973" s="45">
        <f t="shared" si="140"/>
        <v>250</v>
      </c>
    </row>
    <row r="974" spans="1:11" ht="18.75">
      <c r="A974" s="49">
        <v>27</v>
      </c>
      <c r="B974" s="21" t="s">
        <v>924</v>
      </c>
      <c r="C974" s="30">
        <v>47</v>
      </c>
      <c r="D974" s="30"/>
      <c r="E974" s="31">
        <f t="shared" si="137"/>
        <v>47</v>
      </c>
      <c r="F974" s="24">
        <v>385</v>
      </c>
      <c r="G974" s="24">
        <v>0</v>
      </c>
      <c r="H974" s="39">
        <f t="shared" si="139"/>
        <v>385</v>
      </c>
      <c r="I974" s="44">
        <v>0.03</v>
      </c>
      <c r="J974" s="44">
        <v>0.03</v>
      </c>
      <c r="K974" s="45">
        <f t="shared" si="140"/>
        <v>6400.03</v>
      </c>
    </row>
    <row r="975" spans="1:11" ht="18.75">
      <c r="A975" s="49">
        <v>28</v>
      </c>
      <c r="B975" s="21" t="s">
        <v>925</v>
      </c>
      <c r="C975" s="30">
        <v>3007</v>
      </c>
      <c r="D975" s="30">
        <v>2694</v>
      </c>
      <c r="E975" s="31">
        <f t="shared" si="137"/>
        <v>5701</v>
      </c>
      <c r="F975" s="24">
        <v>1750</v>
      </c>
      <c r="G975" s="24">
        <v>1750</v>
      </c>
      <c r="H975" s="39">
        <f t="shared" si="139"/>
        <v>3500</v>
      </c>
      <c r="I975" s="44">
        <v>659.3</v>
      </c>
      <c r="J975" s="44"/>
      <c r="K975" s="45">
        <f t="shared" si="140"/>
        <v>0.06</v>
      </c>
    </row>
    <row r="976" spans="1:11" ht="18.75">
      <c r="A976" s="49">
        <v>29</v>
      </c>
      <c r="B976" s="21" t="s">
        <v>926</v>
      </c>
      <c r="C976" s="30">
        <v>0.03</v>
      </c>
      <c r="D976" s="30">
        <v>0.03</v>
      </c>
      <c r="E976" s="31">
        <f t="shared" si="137"/>
        <v>0.06</v>
      </c>
      <c r="F976" s="24">
        <v>0.03</v>
      </c>
      <c r="G976" s="24">
        <v>0.03</v>
      </c>
      <c r="H976" s="39">
        <f t="shared" si="139"/>
        <v>0.06</v>
      </c>
      <c r="I976" s="44">
        <v>0.01</v>
      </c>
      <c r="J976" s="44"/>
      <c r="K976" s="45">
        <f t="shared" si="140"/>
        <v>659.3</v>
      </c>
    </row>
    <row r="977" spans="1:11" ht="18.75">
      <c r="A977" s="49">
        <v>30</v>
      </c>
      <c r="B977" s="21" t="s">
        <v>927</v>
      </c>
      <c r="C977" s="30">
        <v>1699</v>
      </c>
      <c r="D977" s="30"/>
      <c r="E977" s="31">
        <f t="shared" si="137"/>
        <v>1699</v>
      </c>
      <c r="F977" s="24">
        <v>800</v>
      </c>
      <c r="G977" s="24">
        <v>0</v>
      </c>
      <c r="H977" s="39">
        <f t="shared" si="139"/>
        <v>800</v>
      </c>
      <c r="I977" s="44">
        <v>0.02</v>
      </c>
      <c r="J977" s="44"/>
      <c r="K977" s="45">
        <f t="shared" si="140"/>
        <v>0.01</v>
      </c>
    </row>
    <row r="978" spans="1:11" ht="56.25">
      <c r="A978" s="49">
        <v>31</v>
      </c>
      <c r="B978" s="29" t="s">
        <v>928</v>
      </c>
      <c r="C978" s="30">
        <v>0.01</v>
      </c>
      <c r="D978" s="30"/>
      <c r="E978" s="31">
        <f t="shared" si="137"/>
        <v>0.01</v>
      </c>
      <c r="F978" s="24">
        <v>0.01</v>
      </c>
      <c r="G978" s="24">
        <v>0</v>
      </c>
      <c r="H978" s="39">
        <f t="shared" si="139"/>
        <v>0.01</v>
      </c>
      <c r="I978" s="44">
        <v>0.01</v>
      </c>
      <c r="J978" s="44"/>
      <c r="K978" s="45">
        <f t="shared" si="140"/>
        <v>0.02</v>
      </c>
    </row>
    <row r="979" spans="1:11" ht="18.75">
      <c r="A979" s="49">
        <v>32</v>
      </c>
      <c r="B979" s="21" t="s">
        <v>929</v>
      </c>
      <c r="C979" s="30">
        <v>0.02</v>
      </c>
      <c r="D979" s="30"/>
      <c r="E979" s="31">
        <f t="shared" si="137"/>
        <v>0.02</v>
      </c>
      <c r="F979" s="24">
        <v>0.02</v>
      </c>
      <c r="G979" s="24">
        <v>0</v>
      </c>
      <c r="H979" s="39">
        <f t="shared" si="139"/>
        <v>0.02</v>
      </c>
      <c r="I979" s="44">
        <v>0.02</v>
      </c>
      <c r="J979" s="44">
        <v>0.02</v>
      </c>
      <c r="K979" s="45">
        <f t="shared" si="140"/>
        <v>0.01</v>
      </c>
    </row>
    <row r="980" spans="1:11" ht="18.75">
      <c r="A980" s="49">
        <v>33</v>
      </c>
      <c r="B980" s="21" t="s">
        <v>930</v>
      </c>
      <c r="C980" s="30">
        <v>0.01</v>
      </c>
      <c r="D980" s="30"/>
      <c r="E980" s="31">
        <f t="shared" si="137"/>
        <v>0.01</v>
      </c>
      <c r="F980" s="24">
        <v>0.01</v>
      </c>
      <c r="G980" s="24">
        <v>0</v>
      </c>
      <c r="H980" s="39">
        <f t="shared" si="139"/>
        <v>0.01</v>
      </c>
      <c r="I980" s="44">
        <v>59.44</v>
      </c>
      <c r="J980" s="44">
        <v>0.02</v>
      </c>
      <c r="K980" s="45">
        <f t="shared" si="140"/>
        <v>0.04</v>
      </c>
    </row>
    <row r="981" spans="1:11" ht="18.75">
      <c r="A981" s="49">
        <v>34</v>
      </c>
      <c r="B981" s="21" t="s">
        <v>931</v>
      </c>
      <c r="C981" s="30">
        <v>46</v>
      </c>
      <c r="D981" s="30">
        <v>0.02</v>
      </c>
      <c r="E981" s="31">
        <f t="shared" si="137"/>
        <v>46.02</v>
      </c>
      <c r="F981" s="24">
        <v>175</v>
      </c>
      <c r="G981" s="24">
        <v>0.02</v>
      </c>
      <c r="H981" s="39">
        <f t="shared" si="139"/>
        <v>175.02</v>
      </c>
      <c r="I981" s="44">
        <v>57.24</v>
      </c>
      <c r="J981" s="44"/>
      <c r="K981" s="45">
        <f t="shared" si="140"/>
        <v>59.46</v>
      </c>
    </row>
    <row r="982" spans="1:11" ht="18.75">
      <c r="A982" s="49">
        <v>35</v>
      </c>
      <c r="B982" s="21" t="s">
        <v>932</v>
      </c>
      <c r="C982" s="30">
        <v>47</v>
      </c>
      <c r="D982" s="30">
        <v>0.02</v>
      </c>
      <c r="E982" s="31">
        <f t="shared" si="137"/>
        <v>47.02</v>
      </c>
      <c r="F982" s="24">
        <v>300</v>
      </c>
      <c r="G982" s="24">
        <v>0.02</v>
      </c>
      <c r="H982" s="39">
        <f t="shared" si="139"/>
        <v>300.02</v>
      </c>
      <c r="I982" s="44">
        <v>640</v>
      </c>
      <c r="J982" s="44">
        <v>0.03</v>
      </c>
      <c r="K982" s="45">
        <f t="shared" si="140"/>
        <v>57.24</v>
      </c>
    </row>
    <row r="983" spans="1:11" ht="18.75">
      <c r="A983" s="49">
        <v>36</v>
      </c>
      <c r="B983" s="21" t="s">
        <v>933</v>
      </c>
      <c r="C983" s="30">
        <v>1974</v>
      </c>
      <c r="D983" s="30"/>
      <c r="E983" s="31">
        <f t="shared" si="137"/>
        <v>1974</v>
      </c>
      <c r="F983" s="24">
        <v>35</v>
      </c>
      <c r="G983" s="24">
        <v>0</v>
      </c>
      <c r="H983" s="39">
        <f t="shared" si="139"/>
        <v>35</v>
      </c>
      <c r="I983" s="44">
        <v>0.01</v>
      </c>
      <c r="J983" s="44">
        <v>0.01</v>
      </c>
      <c r="K983" s="45">
        <f t="shared" si="140"/>
        <v>640.03</v>
      </c>
    </row>
    <row r="984" spans="1:11" ht="18.75">
      <c r="A984" s="49">
        <v>37</v>
      </c>
      <c r="B984" s="21" t="s">
        <v>934</v>
      </c>
      <c r="C984" s="30">
        <v>23</v>
      </c>
      <c r="D984" s="30">
        <v>0.03</v>
      </c>
      <c r="E984" s="31">
        <f t="shared" si="137"/>
        <v>23.03</v>
      </c>
      <c r="F984" s="24">
        <v>500</v>
      </c>
      <c r="G984" s="24">
        <v>500</v>
      </c>
      <c r="H984" s="39">
        <f t="shared" si="139"/>
        <v>1000</v>
      </c>
      <c r="I984" s="44">
        <v>4480</v>
      </c>
      <c r="J984" s="44"/>
      <c r="K984" s="45">
        <f t="shared" si="140"/>
        <v>0.02</v>
      </c>
    </row>
    <row r="985" spans="1:11" ht="18.75">
      <c r="A985" s="49">
        <v>38</v>
      </c>
      <c r="B985" s="21" t="s">
        <v>935</v>
      </c>
      <c r="C985" s="30">
        <v>0.01</v>
      </c>
      <c r="D985" s="30">
        <v>0.01</v>
      </c>
      <c r="E985" s="31">
        <f t="shared" si="137"/>
        <v>0.02</v>
      </c>
      <c r="F985" s="24">
        <v>0.01</v>
      </c>
      <c r="G985" s="24">
        <v>0.01</v>
      </c>
      <c r="H985" s="39">
        <f t="shared" si="139"/>
        <v>0.02</v>
      </c>
      <c r="I985" s="44">
        <v>1846.55</v>
      </c>
      <c r="J985" s="44">
        <v>0.03</v>
      </c>
      <c r="K985" s="45">
        <f t="shared" si="140"/>
        <v>4480</v>
      </c>
    </row>
    <row r="986" spans="1:11" ht="18.75">
      <c r="A986" s="49">
        <v>39</v>
      </c>
      <c r="B986" s="21" t="s">
        <v>936</v>
      </c>
      <c r="C986" s="30">
        <v>500</v>
      </c>
      <c r="D986" s="30"/>
      <c r="E986" s="31">
        <f t="shared" si="137"/>
        <v>500</v>
      </c>
      <c r="F986" s="24">
        <v>1500</v>
      </c>
      <c r="G986" s="24">
        <v>0</v>
      </c>
      <c r="H986" s="39">
        <f t="shared" si="139"/>
        <v>1500</v>
      </c>
      <c r="I986" s="44">
        <v>1261.21</v>
      </c>
      <c r="J986" s="44"/>
      <c r="K986" s="45">
        <f t="shared" si="140"/>
        <v>1846.58</v>
      </c>
    </row>
    <row r="987" spans="1:11" ht="18.75">
      <c r="A987" s="49">
        <v>40</v>
      </c>
      <c r="B987" s="21" t="s">
        <v>937</v>
      </c>
      <c r="C987" s="30">
        <v>449</v>
      </c>
      <c r="D987" s="30">
        <v>45</v>
      </c>
      <c r="E987" s="31">
        <f t="shared" si="137"/>
        <v>494</v>
      </c>
      <c r="F987" s="24">
        <v>2300</v>
      </c>
      <c r="G987" s="24">
        <v>2300</v>
      </c>
      <c r="H987" s="39">
        <f t="shared" si="139"/>
        <v>4600</v>
      </c>
      <c r="I987" s="44">
        <v>0.01</v>
      </c>
      <c r="J987" s="44"/>
      <c r="K987" s="45">
        <f t="shared" si="140"/>
        <v>1261.21</v>
      </c>
    </row>
    <row r="988" spans="1:11" ht="18.75">
      <c r="A988" s="49">
        <v>41</v>
      </c>
      <c r="B988" s="21" t="s">
        <v>938</v>
      </c>
      <c r="C988" s="30"/>
      <c r="D988" s="30">
        <v>0.01</v>
      </c>
      <c r="E988" s="31">
        <f t="shared" si="137"/>
        <v>0.01</v>
      </c>
      <c r="F988" s="24">
        <v>0</v>
      </c>
      <c r="G988" s="24">
        <v>0.01</v>
      </c>
      <c r="H988" s="39">
        <f t="shared" si="139"/>
        <v>0.01</v>
      </c>
      <c r="I988" s="44">
        <v>8412.42</v>
      </c>
      <c r="J988" s="44"/>
      <c r="K988" s="45">
        <f t="shared" si="140"/>
        <v>0.01</v>
      </c>
    </row>
    <row r="989" spans="1:11" ht="18.75">
      <c r="A989" s="49">
        <v>42</v>
      </c>
      <c r="B989" s="21" t="s">
        <v>939</v>
      </c>
      <c r="C989" s="30">
        <v>2068</v>
      </c>
      <c r="D989" s="30"/>
      <c r="E989" s="31">
        <f t="shared" si="137"/>
        <v>2068</v>
      </c>
      <c r="F989" s="24">
        <v>1200</v>
      </c>
      <c r="G989" s="24">
        <v>0</v>
      </c>
      <c r="H989" s="39">
        <f t="shared" si="139"/>
        <v>1200</v>
      </c>
      <c r="I989" s="44">
        <v>23.12</v>
      </c>
      <c r="J989" s="44">
        <v>0.03</v>
      </c>
      <c r="K989" s="45">
        <f t="shared" si="140"/>
        <v>8412.42</v>
      </c>
    </row>
    <row r="990" spans="1:11" ht="18.75">
      <c r="A990" s="49">
        <v>43</v>
      </c>
      <c r="B990" s="21" t="s">
        <v>940</v>
      </c>
      <c r="C990" s="30">
        <v>0.01</v>
      </c>
      <c r="D990" s="30"/>
      <c r="E990" s="31">
        <f t="shared" si="137"/>
        <v>0.01</v>
      </c>
      <c r="F990" s="24">
        <v>0.01</v>
      </c>
      <c r="G990" s="24">
        <v>0</v>
      </c>
      <c r="H990" s="39">
        <f t="shared" si="139"/>
        <v>0.01</v>
      </c>
      <c r="I990" s="44">
        <v>42.93</v>
      </c>
      <c r="J990" s="44">
        <v>0.03</v>
      </c>
      <c r="K990" s="45">
        <f t="shared" si="140"/>
        <v>23.150000000000002</v>
      </c>
    </row>
    <row r="991" spans="1:11" ht="18.75">
      <c r="A991" s="49">
        <v>44</v>
      </c>
      <c r="B991" s="21" t="s">
        <v>941</v>
      </c>
      <c r="C991" s="30">
        <v>8481</v>
      </c>
      <c r="D991" s="30"/>
      <c r="E991" s="31">
        <f t="shared" si="137"/>
        <v>8481</v>
      </c>
      <c r="F991" s="24">
        <v>8174</v>
      </c>
      <c r="G991" s="24">
        <v>0</v>
      </c>
      <c r="H991" s="39">
        <f t="shared" si="139"/>
        <v>8174</v>
      </c>
      <c r="I991" s="44">
        <v>22.01</v>
      </c>
      <c r="J991" s="44">
        <v>0.03</v>
      </c>
      <c r="K991" s="45">
        <f t="shared" si="140"/>
        <v>42.96</v>
      </c>
    </row>
    <row r="992" spans="1:11" ht="18.75">
      <c r="A992" s="49">
        <v>45</v>
      </c>
      <c r="B992" s="21" t="s">
        <v>942</v>
      </c>
      <c r="C992" s="30">
        <v>2415</v>
      </c>
      <c r="D992" s="30">
        <v>0.01</v>
      </c>
      <c r="E992" s="31">
        <f t="shared" si="137"/>
        <v>2415.0100000000002</v>
      </c>
      <c r="F992" s="24">
        <v>2415</v>
      </c>
      <c r="G992" s="24">
        <v>0</v>
      </c>
      <c r="H992" s="39">
        <f t="shared" si="139"/>
        <v>2415</v>
      </c>
      <c r="I992" s="44">
        <v>500</v>
      </c>
      <c r="J992" s="44"/>
      <c r="K992" s="45">
        <f t="shared" si="140"/>
        <v>22.040000000000003</v>
      </c>
    </row>
    <row r="993" spans="1:11" ht="18.75">
      <c r="A993" s="49">
        <v>46</v>
      </c>
      <c r="B993" s="21" t="s">
        <v>943</v>
      </c>
      <c r="C993" s="30">
        <v>8.4499999999999993</v>
      </c>
      <c r="D993" s="30">
        <v>3.06</v>
      </c>
      <c r="E993" s="31">
        <f t="shared" si="137"/>
        <v>11.51</v>
      </c>
      <c r="F993" s="24">
        <v>20</v>
      </c>
      <c r="G993" s="24">
        <v>0.03</v>
      </c>
      <c r="H993" s="39">
        <f t="shared" si="139"/>
        <v>20.03</v>
      </c>
      <c r="I993" s="44">
        <v>175.2</v>
      </c>
      <c r="J993" s="44">
        <v>0.03</v>
      </c>
      <c r="K993" s="45">
        <f t="shared" si="140"/>
        <v>500</v>
      </c>
    </row>
    <row r="994" spans="1:11" ht="18.75">
      <c r="A994" s="49">
        <v>47</v>
      </c>
      <c r="B994" s="21" t="s">
        <v>944</v>
      </c>
      <c r="C994" s="30">
        <v>14.35</v>
      </c>
      <c r="D994" s="30">
        <v>0.03</v>
      </c>
      <c r="E994" s="31">
        <f t="shared" si="137"/>
        <v>14.379999999999999</v>
      </c>
      <c r="F994" s="24">
        <v>30</v>
      </c>
      <c r="G994" s="24">
        <v>0.03</v>
      </c>
      <c r="H994" s="39">
        <f t="shared" si="139"/>
        <v>30.03</v>
      </c>
      <c r="I994" s="44">
        <v>0.03</v>
      </c>
      <c r="J994" s="44"/>
      <c r="K994" s="45">
        <f t="shared" si="140"/>
        <v>175.23</v>
      </c>
    </row>
    <row r="995" spans="1:11" ht="18.75">
      <c r="A995" s="49">
        <v>48</v>
      </c>
      <c r="B995" s="21" t="s">
        <v>945</v>
      </c>
      <c r="C995" s="30">
        <v>8.6</v>
      </c>
      <c r="D995" s="30">
        <v>0.03</v>
      </c>
      <c r="E995" s="31">
        <f t="shared" si="137"/>
        <v>8.629999999999999</v>
      </c>
      <c r="F995" s="24">
        <v>18</v>
      </c>
      <c r="G995" s="24">
        <v>0.03</v>
      </c>
      <c r="H995" s="39">
        <f t="shared" si="139"/>
        <v>18.03</v>
      </c>
      <c r="I995" s="44">
        <v>18148.05</v>
      </c>
      <c r="J995" s="44">
        <v>0.03</v>
      </c>
      <c r="K995" s="45">
        <f t="shared" si="140"/>
        <v>0.03</v>
      </c>
    </row>
    <row r="996" spans="1:11" ht="18.75">
      <c r="A996" s="49">
        <v>49</v>
      </c>
      <c r="B996" s="21" t="s">
        <v>946</v>
      </c>
      <c r="C996" s="30">
        <v>1410</v>
      </c>
      <c r="D996" s="30"/>
      <c r="E996" s="31">
        <f t="shared" si="137"/>
        <v>1410</v>
      </c>
      <c r="F996" s="24">
        <v>600</v>
      </c>
      <c r="G996" s="24">
        <v>0</v>
      </c>
      <c r="H996" s="39">
        <f t="shared" si="139"/>
        <v>600</v>
      </c>
      <c r="I996" s="44">
        <v>0.03</v>
      </c>
      <c r="J996" s="44">
        <v>0.03</v>
      </c>
      <c r="K996" s="45">
        <f t="shared" si="140"/>
        <v>18148.079999999998</v>
      </c>
    </row>
    <row r="997" spans="1:11" ht="18.75">
      <c r="A997" s="49">
        <v>50</v>
      </c>
      <c r="B997" s="21" t="s">
        <v>947</v>
      </c>
      <c r="C997" s="30">
        <v>1366</v>
      </c>
      <c r="D997" s="30">
        <v>325</v>
      </c>
      <c r="E997" s="31">
        <f t="shared" si="137"/>
        <v>1691</v>
      </c>
      <c r="F997" s="24">
        <v>1000</v>
      </c>
      <c r="G997" s="24">
        <v>1000</v>
      </c>
      <c r="H997" s="39">
        <f t="shared" si="139"/>
        <v>2000</v>
      </c>
      <c r="I997" s="77">
        <v>46.38</v>
      </c>
      <c r="J997" s="18"/>
      <c r="K997" s="45">
        <f t="shared" si="140"/>
        <v>0.06</v>
      </c>
    </row>
    <row r="998" spans="1:11" ht="18.75">
      <c r="A998" s="49">
        <v>51</v>
      </c>
      <c r="B998" s="21" t="s">
        <v>2109</v>
      </c>
      <c r="C998" s="30">
        <v>1897</v>
      </c>
      <c r="D998" s="30"/>
      <c r="E998" s="31">
        <f t="shared" si="137"/>
        <v>1897</v>
      </c>
      <c r="F998" s="24">
        <v>1000</v>
      </c>
      <c r="G998" s="24">
        <v>0</v>
      </c>
      <c r="H998" s="39">
        <f t="shared" si="139"/>
        <v>1000</v>
      </c>
      <c r="I998" s="79">
        <v>9.94</v>
      </c>
      <c r="J998" s="44"/>
      <c r="K998" s="45">
        <f t="shared" ref="K998:K1029" si="141">SUM(I998:J998)</f>
        <v>9.94</v>
      </c>
    </row>
    <row r="999" spans="1:11" ht="18.75">
      <c r="A999" s="49">
        <v>52</v>
      </c>
      <c r="B999" s="21" t="s">
        <v>948</v>
      </c>
      <c r="C999" s="30">
        <v>18546</v>
      </c>
      <c r="D999" s="30">
        <v>12487</v>
      </c>
      <c r="E999" s="31">
        <f t="shared" si="137"/>
        <v>31033</v>
      </c>
      <c r="F999" s="24">
        <v>2500</v>
      </c>
      <c r="G999" s="24">
        <v>10000</v>
      </c>
      <c r="H999" s="39">
        <f t="shared" si="139"/>
        <v>12500</v>
      </c>
      <c r="I999" s="44">
        <v>256</v>
      </c>
      <c r="J999" s="44">
        <v>0.03</v>
      </c>
      <c r="K999" s="45">
        <f t="shared" si="141"/>
        <v>256.02999999999997</v>
      </c>
    </row>
    <row r="1000" spans="1:11" ht="18.75">
      <c r="A1000" s="49">
        <v>53</v>
      </c>
      <c r="B1000" s="21" t="s">
        <v>949</v>
      </c>
      <c r="C1000" s="30">
        <v>0.03</v>
      </c>
      <c r="D1000" s="30">
        <v>0.03</v>
      </c>
      <c r="E1000" s="31">
        <f t="shared" si="137"/>
        <v>0.06</v>
      </c>
      <c r="F1000" s="24">
        <v>0.03</v>
      </c>
      <c r="G1000" s="24">
        <v>0.03</v>
      </c>
      <c r="H1000" s="39">
        <f t="shared" si="139"/>
        <v>0.06</v>
      </c>
      <c r="I1000" s="44">
        <v>3200</v>
      </c>
      <c r="J1000" s="44">
        <v>0.03</v>
      </c>
      <c r="K1000" s="45">
        <f t="shared" si="141"/>
        <v>3200.03</v>
      </c>
    </row>
    <row r="1001" spans="1:11" ht="18.75">
      <c r="A1001" s="49">
        <v>54</v>
      </c>
      <c r="B1001" s="21" t="s">
        <v>950</v>
      </c>
      <c r="C1001" s="30">
        <v>35</v>
      </c>
      <c r="D1001" s="30"/>
      <c r="E1001" s="31">
        <f t="shared" si="137"/>
        <v>35</v>
      </c>
      <c r="F1001" s="24">
        <v>35</v>
      </c>
      <c r="G1001" s="24">
        <v>0</v>
      </c>
      <c r="H1001" s="39">
        <f t="shared" si="139"/>
        <v>35</v>
      </c>
      <c r="I1001" s="44">
        <v>308.18</v>
      </c>
      <c r="J1001" s="44">
        <v>0.03</v>
      </c>
      <c r="K1001" s="45">
        <f t="shared" si="141"/>
        <v>308.20999999999998</v>
      </c>
    </row>
    <row r="1002" spans="1:11" ht="18.75">
      <c r="A1002" s="49">
        <v>55</v>
      </c>
      <c r="B1002" s="21" t="s">
        <v>951</v>
      </c>
      <c r="C1002" s="30">
        <v>491.51</v>
      </c>
      <c r="D1002" s="30"/>
      <c r="E1002" s="31">
        <f t="shared" si="137"/>
        <v>491.51</v>
      </c>
      <c r="F1002" s="24">
        <v>150</v>
      </c>
      <c r="G1002" s="24">
        <v>0</v>
      </c>
      <c r="H1002" s="39">
        <f t="shared" si="139"/>
        <v>150</v>
      </c>
      <c r="I1002" s="44">
        <v>244.05</v>
      </c>
      <c r="J1002" s="44"/>
      <c r="K1002" s="45">
        <f t="shared" si="141"/>
        <v>244.05</v>
      </c>
    </row>
    <row r="1003" spans="1:11" ht="18.75">
      <c r="A1003" s="49">
        <v>56</v>
      </c>
      <c r="B1003" s="21" t="s">
        <v>952</v>
      </c>
      <c r="C1003" s="30">
        <v>376</v>
      </c>
      <c r="D1003" s="30">
        <v>32</v>
      </c>
      <c r="E1003" s="31">
        <f t="shared" si="137"/>
        <v>408</v>
      </c>
      <c r="F1003" s="24">
        <v>3</v>
      </c>
      <c r="G1003" s="24">
        <v>0.03</v>
      </c>
      <c r="H1003" s="39">
        <f t="shared" si="139"/>
        <v>3.03</v>
      </c>
      <c r="I1003" s="44">
        <v>784.09</v>
      </c>
      <c r="J1003" s="44"/>
      <c r="K1003" s="45">
        <f t="shared" si="141"/>
        <v>784.09</v>
      </c>
    </row>
    <row r="1004" spans="1:11" ht="18.75">
      <c r="A1004" s="49">
        <v>57</v>
      </c>
      <c r="B1004" s="21" t="s">
        <v>953</v>
      </c>
      <c r="C1004" s="30">
        <v>9742</v>
      </c>
      <c r="D1004" s="30">
        <v>9500</v>
      </c>
      <c r="E1004" s="31">
        <f t="shared" si="137"/>
        <v>19242</v>
      </c>
      <c r="F1004" s="24">
        <v>6000</v>
      </c>
      <c r="G1004" s="24">
        <v>6000</v>
      </c>
      <c r="H1004" s="39">
        <f t="shared" si="139"/>
        <v>12000</v>
      </c>
      <c r="I1004" s="44">
        <v>2650.44</v>
      </c>
      <c r="J1004" s="44"/>
      <c r="K1004" s="45">
        <f t="shared" si="141"/>
        <v>2650.44</v>
      </c>
    </row>
    <row r="1005" spans="1:11" ht="18.75">
      <c r="A1005" s="49">
        <v>58</v>
      </c>
      <c r="B1005" s="21" t="s">
        <v>954</v>
      </c>
      <c r="C1005" s="30">
        <v>425</v>
      </c>
      <c r="D1005" s="30">
        <v>0.03</v>
      </c>
      <c r="E1005" s="31">
        <f t="shared" si="137"/>
        <v>425.03</v>
      </c>
      <c r="F1005" s="24">
        <v>800</v>
      </c>
      <c r="G1005" s="24">
        <v>0.03</v>
      </c>
      <c r="H1005" s="39">
        <f t="shared" si="139"/>
        <v>800.03</v>
      </c>
      <c r="I1005" s="44">
        <v>6924.58</v>
      </c>
      <c r="J1005" s="44">
        <v>0.03</v>
      </c>
      <c r="K1005" s="45">
        <f t="shared" si="141"/>
        <v>6924.61</v>
      </c>
    </row>
    <row r="1006" spans="1:11" ht="18.75">
      <c r="A1006" s="49">
        <v>59</v>
      </c>
      <c r="B1006" s="21" t="s">
        <v>955</v>
      </c>
      <c r="C1006" s="30">
        <v>188</v>
      </c>
      <c r="D1006" s="30"/>
      <c r="E1006" s="31">
        <f t="shared" si="137"/>
        <v>188</v>
      </c>
      <c r="F1006" s="24">
        <v>100</v>
      </c>
      <c r="G1006" s="24">
        <v>0</v>
      </c>
      <c r="H1006" s="39">
        <f t="shared" si="139"/>
        <v>100</v>
      </c>
      <c r="I1006" s="44">
        <v>2751.58</v>
      </c>
      <c r="J1006" s="44">
        <v>0.03</v>
      </c>
      <c r="K1006" s="45">
        <f t="shared" si="141"/>
        <v>2751.61</v>
      </c>
    </row>
    <row r="1007" spans="1:11" ht="18.75">
      <c r="A1007" s="49">
        <v>60</v>
      </c>
      <c r="B1007" s="21" t="s">
        <v>956</v>
      </c>
      <c r="C1007" s="30">
        <v>1500</v>
      </c>
      <c r="D1007" s="30"/>
      <c r="E1007" s="31">
        <f t="shared" si="137"/>
        <v>1500</v>
      </c>
      <c r="F1007" s="24">
        <v>549.77</v>
      </c>
      <c r="G1007" s="24">
        <v>0</v>
      </c>
      <c r="H1007" s="39">
        <f t="shared" si="139"/>
        <v>549.77</v>
      </c>
      <c r="I1007" s="44">
        <v>0.03</v>
      </c>
      <c r="J1007" s="44"/>
      <c r="K1007" s="45">
        <f t="shared" si="141"/>
        <v>0.03</v>
      </c>
    </row>
    <row r="1008" spans="1:11" ht="18.75">
      <c r="A1008" s="49">
        <v>61</v>
      </c>
      <c r="B1008" s="21" t="s">
        <v>957</v>
      </c>
      <c r="C1008" s="30">
        <v>4230</v>
      </c>
      <c r="D1008" s="30">
        <v>0.03</v>
      </c>
      <c r="E1008" s="31">
        <f t="shared" si="137"/>
        <v>4230.03</v>
      </c>
      <c r="F1008" s="24">
        <v>1300</v>
      </c>
      <c r="G1008" s="24">
        <v>0</v>
      </c>
      <c r="H1008" s="39">
        <f t="shared" si="139"/>
        <v>1300</v>
      </c>
      <c r="I1008" s="44">
        <v>75.95</v>
      </c>
      <c r="J1008" s="44">
        <v>0.03</v>
      </c>
      <c r="K1008" s="45">
        <f t="shared" si="141"/>
        <v>75.98</v>
      </c>
    </row>
    <row r="1009" spans="1:11" ht="18.75">
      <c r="A1009" s="49">
        <v>62</v>
      </c>
      <c r="B1009" s="21" t="s">
        <v>958</v>
      </c>
      <c r="C1009" s="30">
        <v>30</v>
      </c>
      <c r="D1009" s="30"/>
      <c r="E1009" s="31">
        <f t="shared" si="137"/>
        <v>30</v>
      </c>
      <c r="F1009" s="24">
        <v>4299.7</v>
      </c>
      <c r="G1009" s="24">
        <v>4499.99</v>
      </c>
      <c r="H1009" s="39">
        <f t="shared" si="139"/>
        <v>8799.6899999999987</v>
      </c>
      <c r="I1009" s="44">
        <v>0.03</v>
      </c>
      <c r="J1009" s="44"/>
      <c r="K1009" s="45">
        <f t="shared" si="141"/>
        <v>0.03</v>
      </c>
    </row>
    <row r="1010" spans="1:11" ht="18.75">
      <c r="A1010" s="49">
        <v>63</v>
      </c>
      <c r="B1010" s="21" t="s">
        <v>962</v>
      </c>
      <c r="C1010" s="30">
        <v>283</v>
      </c>
      <c r="D1010" s="30">
        <v>0.03</v>
      </c>
      <c r="E1010" s="31">
        <f t="shared" si="137"/>
        <v>283.02999999999997</v>
      </c>
      <c r="F1010" s="24">
        <v>2500</v>
      </c>
      <c r="G1010" s="24">
        <v>0.03</v>
      </c>
      <c r="H1010" s="39">
        <f t="shared" si="139"/>
        <v>2500.0300000000002</v>
      </c>
      <c r="I1010" s="44">
        <v>963.84</v>
      </c>
      <c r="J1010" s="44">
        <v>0.03</v>
      </c>
      <c r="K1010" s="45">
        <f t="shared" si="141"/>
        <v>963.87</v>
      </c>
    </row>
    <row r="1011" spans="1:11" ht="18.75">
      <c r="A1011" s="49">
        <v>64</v>
      </c>
      <c r="B1011" s="21" t="s">
        <v>959</v>
      </c>
      <c r="C1011" s="30">
        <v>283</v>
      </c>
      <c r="D1011" s="30"/>
      <c r="E1011" s="31">
        <f t="shared" si="137"/>
        <v>283</v>
      </c>
      <c r="F1011" s="24">
        <v>2500</v>
      </c>
      <c r="G1011" s="24">
        <v>0</v>
      </c>
      <c r="H1011" s="39">
        <f t="shared" si="139"/>
        <v>2500</v>
      </c>
      <c r="I1011" s="44">
        <v>1280.01</v>
      </c>
      <c r="J1011" s="44">
        <v>0.03</v>
      </c>
      <c r="K1011" s="45">
        <f t="shared" si="141"/>
        <v>1280.04</v>
      </c>
    </row>
    <row r="1012" spans="1:11" ht="18.75">
      <c r="A1012" s="49">
        <v>65</v>
      </c>
      <c r="B1012" s="21" t="s">
        <v>960</v>
      </c>
      <c r="C1012" s="30">
        <v>0.01</v>
      </c>
      <c r="D1012" s="30">
        <v>0.01</v>
      </c>
      <c r="E1012" s="31">
        <f t="shared" ref="E1012:E1080" si="142">SUM(C1012:D1012)</f>
        <v>0.02</v>
      </c>
      <c r="F1012" s="24">
        <v>30</v>
      </c>
      <c r="G1012" s="24">
        <v>0.03</v>
      </c>
      <c r="H1012" s="39">
        <f t="shared" si="139"/>
        <v>30.03</v>
      </c>
      <c r="I1012" s="44">
        <v>2500</v>
      </c>
      <c r="J1012" s="44"/>
      <c r="K1012" s="45">
        <f t="shared" si="141"/>
        <v>2500</v>
      </c>
    </row>
    <row r="1013" spans="1:11" ht="18.75">
      <c r="A1013" s="49">
        <v>66</v>
      </c>
      <c r="B1013" s="21" t="s">
        <v>961</v>
      </c>
      <c r="C1013" s="30">
        <v>0.03</v>
      </c>
      <c r="D1013" s="30">
        <v>0.03</v>
      </c>
      <c r="E1013" s="31">
        <f t="shared" si="142"/>
        <v>0.06</v>
      </c>
      <c r="F1013" s="24">
        <v>20</v>
      </c>
      <c r="G1013" s="24">
        <v>0</v>
      </c>
      <c r="H1013" s="39">
        <f t="shared" ref="H1013:H1081" si="143">SUM(F1013:G1013)</f>
        <v>20</v>
      </c>
      <c r="I1013" s="44">
        <v>0.01</v>
      </c>
      <c r="J1013" s="44">
        <v>0.01</v>
      </c>
      <c r="K1013" s="45">
        <f t="shared" si="141"/>
        <v>0.02</v>
      </c>
    </row>
    <row r="1014" spans="1:11" ht="18.75">
      <c r="A1014" s="49">
        <v>67</v>
      </c>
      <c r="B1014" s="21" t="s">
        <v>963</v>
      </c>
      <c r="C1014" s="30">
        <v>0.03</v>
      </c>
      <c r="D1014" s="30"/>
      <c r="E1014" s="31">
        <f t="shared" si="142"/>
        <v>0.03</v>
      </c>
      <c r="F1014" s="24">
        <v>0.01</v>
      </c>
      <c r="G1014" s="24">
        <v>0.01</v>
      </c>
      <c r="H1014" s="39">
        <f t="shared" si="143"/>
        <v>0.02</v>
      </c>
      <c r="I1014" s="44">
        <v>1846.55</v>
      </c>
      <c r="J1014" s="44">
        <v>0.03</v>
      </c>
      <c r="K1014" s="45">
        <f t="shared" si="141"/>
        <v>1846.58</v>
      </c>
    </row>
    <row r="1015" spans="1:11" ht="18.75">
      <c r="A1015" s="49">
        <v>68</v>
      </c>
      <c r="B1015" s="21" t="s">
        <v>964</v>
      </c>
      <c r="C1015" s="30">
        <v>0.03</v>
      </c>
      <c r="D1015" s="30"/>
      <c r="E1015" s="31">
        <f t="shared" si="142"/>
        <v>0.03</v>
      </c>
      <c r="F1015" s="24">
        <v>0.03</v>
      </c>
      <c r="G1015" s="24">
        <v>900</v>
      </c>
      <c r="H1015" s="39">
        <f t="shared" si="143"/>
        <v>900.03</v>
      </c>
      <c r="I1015" s="44">
        <v>0.01</v>
      </c>
      <c r="J1015" s="44"/>
      <c r="K1015" s="45">
        <f t="shared" si="141"/>
        <v>0.01</v>
      </c>
    </row>
    <row r="1016" spans="1:11" ht="18.75">
      <c r="A1016" s="49">
        <v>69</v>
      </c>
      <c r="B1016" s="21" t="s">
        <v>965</v>
      </c>
      <c r="C1016" s="30">
        <v>0.03</v>
      </c>
      <c r="D1016" s="30"/>
      <c r="E1016" s="31">
        <f t="shared" si="142"/>
        <v>0.03</v>
      </c>
      <c r="F1016" s="24">
        <v>0.03</v>
      </c>
      <c r="G1016" s="24">
        <v>0</v>
      </c>
      <c r="H1016" s="39">
        <f t="shared" si="143"/>
        <v>0.03</v>
      </c>
      <c r="I1016" s="44">
        <v>0.01</v>
      </c>
      <c r="J1016" s="44"/>
      <c r="K1016" s="45">
        <f t="shared" si="141"/>
        <v>0.01</v>
      </c>
    </row>
    <row r="1017" spans="1:11" ht="18.75">
      <c r="A1017" s="49">
        <v>70</v>
      </c>
      <c r="B1017" s="21" t="s">
        <v>966</v>
      </c>
      <c r="C1017" s="30">
        <v>101</v>
      </c>
      <c r="D1017" s="30">
        <v>0.03</v>
      </c>
      <c r="E1017" s="31">
        <f t="shared" si="142"/>
        <v>101.03</v>
      </c>
      <c r="F1017" s="24">
        <v>0.03</v>
      </c>
      <c r="G1017" s="24">
        <v>0</v>
      </c>
      <c r="H1017" s="39">
        <f t="shared" si="143"/>
        <v>0.03</v>
      </c>
      <c r="I1017" s="44">
        <v>0.01</v>
      </c>
      <c r="J1017" s="44"/>
      <c r="K1017" s="45">
        <f t="shared" si="141"/>
        <v>0.01</v>
      </c>
    </row>
    <row r="1018" spans="1:11" ht="18.75">
      <c r="A1018" s="49">
        <v>71</v>
      </c>
      <c r="B1018" s="21" t="s">
        <v>967</v>
      </c>
      <c r="C1018" s="30">
        <v>5189</v>
      </c>
      <c r="D1018" s="30"/>
      <c r="E1018" s="31">
        <f t="shared" si="142"/>
        <v>5189</v>
      </c>
      <c r="F1018" s="24">
        <v>0.03</v>
      </c>
      <c r="G1018" s="24">
        <v>0</v>
      </c>
      <c r="H1018" s="39">
        <f t="shared" si="143"/>
        <v>0.03</v>
      </c>
      <c r="I1018" s="44">
        <v>132.08000000000001</v>
      </c>
      <c r="J1018" s="44">
        <v>0.03</v>
      </c>
      <c r="K1018" s="45">
        <f t="shared" si="141"/>
        <v>132.11000000000001</v>
      </c>
    </row>
    <row r="1019" spans="1:11" ht="18.75">
      <c r="A1019" s="49">
        <v>72</v>
      </c>
      <c r="B1019" s="21" t="s">
        <v>968</v>
      </c>
      <c r="C1019" s="30">
        <v>7184.57</v>
      </c>
      <c r="D1019" s="30">
        <v>341</v>
      </c>
      <c r="E1019" s="31">
        <f t="shared" si="142"/>
        <v>7525.57</v>
      </c>
      <c r="F1019" s="24">
        <v>100</v>
      </c>
      <c r="G1019" s="24">
        <v>0.03</v>
      </c>
      <c r="H1019" s="39">
        <f t="shared" si="143"/>
        <v>100.03</v>
      </c>
      <c r="I1019" s="44">
        <v>7673.08</v>
      </c>
      <c r="J1019" s="44"/>
      <c r="K1019" s="45">
        <f t="shared" si="141"/>
        <v>7673.08</v>
      </c>
    </row>
    <row r="1020" spans="1:11" ht="18.75">
      <c r="A1020" s="49">
        <v>73</v>
      </c>
      <c r="B1020" s="21" t="s">
        <v>969</v>
      </c>
      <c r="C1020" s="30">
        <v>5640</v>
      </c>
      <c r="D1020" s="30"/>
      <c r="E1020" s="31">
        <f t="shared" si="142"/>
        <v>5640</v>
      </c>
      <c r="F1020" s="24">
        <v>7000</v>
      </c>
      <c r="G1020" s="24">
        <v>0</v>
      </c>
      <c r="H1020" s="39">
        <f t="shared" si="143"/>
        <v>7000</v>
      </c>
      <c r="I1020" s="44">
        <v>17050.740000000002</v>
      </c>
      <c r="J1020" s="44">
        <v>0.01</v>
      </c>
      <c r="K1020" s="45">
        <f t="shared" si="141"/>
        <v>17050.75</v>
      </c>
    </row>
    <row r="1021" spans="1:11" ht="18.75">
      <c r="A1021" s="49">
        <v>74</v>
      </c>
      <c r="B1021" s="21" t="s">
        <v>970</v>
      </c>
      <c r="C1021" s="30">
        <v>752</v>
      </c>
      <c r="D1021" s="30">
        <v>674</v>
      </c>
      <c r="E1021" s="31">
        <f t="shared" si="142"/>
        <v>1426</v>
      </c>
      <c r="F1021" s="24">
        <v>9500</v>
      </c>
      <c r="G1021" s="24">
        <v>20</v>
      </c>
      <c r="H1021" s="39">
        <f t="shared" si="143"/>
        <v>9520</v>
      </c>
      <c r="I1021" s="44">
        <v>550</v>
      </c>
      <c r="J1021" s="44"/>
      <c r="K1021" s="45">
        <f t="shared" si="141"/>
        <v>550</v>
      </c>
    </row>
    <row r="1022" spans="1:11" ht="18.75">
      <c r="A1022" s="49">
        <v>75</v>
      </c>
      <c r="B1022" s="21" t="s">
        <v>971</v>
      </c>
      <c r="C1022" s="30">
        <v>7800</v>
      </c>
      <c r="D1022" s="30">
        <v>7800</v>
      </c>
      <c r="E1022" s="31">
        <f t="shared" si="142"/>
        <v>15600</v>
      </c>
      <c r="F1022" s="24">
        <v>650</v>
      </c>
      <c r="G1022" s="24">
        <v>0</v>
      </c>
      <c r="H1022" s="39">
        <f t="shared" si="143"/>
        <v>650</v>
      </c>
      <c r="I1022" s="44">
        <v>8850.06</v>
      </c>
      <c r="J1022" s="44">
        <v>0.01</v>
      </c>
      <c r="K1022" s="45">
        <f t="shared" si="141"/>
        <v>8850.07</v>
      </c>
    </row>
    <row r="1023" spans="1:11" ht="18.75">
      <c r="A1023" s="49">
        <v>76</v>
      </c>
      <c r="B1023" s="21" t="s">
        <v>972</v>
      </c>
      <c r="C1023" s="30">
        <v>0.01</v>
      </c>
      <c r="D1023" s="30"/>
      <c r="E1023" s="31">
        <f t="shared" si="142"/>
        <v>0.01</v>
      </c>
      <c r="F1023" s="24">
        <v>5200</v>
      </c>
      <c r="G1023" s="24">
        <v>7800</v>
      </c>
      <c r="H1023" s="39">
        <f t="shared" si="143"/>
        <v>13000</v>
      </c>
      <c r="I1023" s="44">
        <v>131354.23000000001</v>
      </c>
      <c r="J1023" s="44">
        <v>0.03</v>
      </c>
      <c r="K1023" s="45">
        <f t="shared" si="141"/>
        <v>131354.26</v>
      </c>
    </row>
    <row r="1024" spans="1:11" ht="18.75">
      <c r="A1024" s="49">
        <v>77</v>
      </c>
      <c r="B1024" s="21" t="s">
        <v>973</v>
      </c>
      <c r="C1024" s="30">
        <v>0.01</v>
      </c>
      <c r="D1024" s="30"/>
      <c r="E1024" s="31">
        <f t="shared" si="142"/>
        <v>0.01</v>
      </c>
      <c r="F1024" s="24">
        <v>65300.85</v>
      </c>
      <c r="G1024" s="24">
        <v>65300</v>
      </c>
      <c r="H1024" s="39">
        <f t="shared" si="143"/>
        <v>130600.85</v>
      </c>
      <c r="I1024" s="44">
        <v>0.03</v>
      </c>
      <c r="J1024" s="44">
        <v>0.03</v>
      </c>
      <c r="K1024" s="45">
        <f t="shared" si="141"/>
        <v>0.06</v>
      </c>
    </row>
    <row r="1025" spans="1:11" ht="18.75">
      <c r="A1025" s="49">
        <v>78</v>
      </c>
      <c r="B1025" s="21" t="s">
        <v>974</v>
      </c>
      <c r="C1025" s="30">
        <v>5000</v>
      </c>
      <c r="D1025" s="30">
        <v>167</v>
      </c>
      <c r="E1025" s="31">
        <f t="shared" si="142"/>
        <v>5167</v>
      </c>
      <c r="F1025" s="24">
        <v>0.03</v>
      </c>
      <c r="G1025" s="24">
        <v>0.03</v>
      </c>
      <c r="H1025" s="39">
        <f t="shared" si="143"/>
        <v>0.06</v>
      </c>
      <c r="I1025" s="44">
        <v>2308.1999999999998</v>
      </c>
      <c r="J1025" s="44">
        <v>0.03</v>
      </c>
      <c r="K1025" s="45">
        <f t="shared" si="141"/>
        <v>2308.23</v>
      </c>
    </row>
    <row r="1026" spans="1:11" ht="18.75">
      <c r="A1026" s="49">
        <v>79</v>
      </c>
      <c r="B1026" s="21" t="s">
        <v>975</v>
      </c>
      <c r="C1026" s="30">
        <v>0.03</v>
      </c>
      <c r="D1026" s="30">
        <v>3412</v>
      </c>
      <c r="E1026" s="31">
        <f t="shared" si="142"/>
        <v>3412.03</v>
      </c>
      <c r="F1026" s="24">
        <v>0.01</v>
      </c>
      <c r="G1026" s="24">
        <v>0</v>
      </c>
      <c r="H1026" s="39">
        <f t="shared" si="143"/>
        <v>0.01</v>
      </c>
      <c r="I1026" s="44">
        <v>0.01</v>
      </c>
      <c r="J1026" s="44"/>
      <c r="K1026" s="45">
        <f t="shared" si="141"/>
        <v>0.01</v>
      </c>
    </row>
    <row r="1027" spans="1:11" ht="18.75">
      <c r="A1027" s="49">
        <v>80</v>
      </c>
      <c r="B1027" s="21" t="s">
        <v>976</v>
      </c>
      <c r="C1027" s="30">
        <v>1267</v>
      </c>
      <c r="D1027" s="30"/>
      <c r="E1027" s="31">
        <f t="shared" si="142"/>
        <v>1267</v>
      </c>
      <c r="F1027" s="24">
        <v>0.01</v>
      </c>
      <c r="G1027" s="24">
        <v>0</v>
      </c>
      <c r="H1027" s="39">
        <f t="shared" si="143"/>
        <v>0.01</v>
      </c>
      <c r="I1027" s="44">
        <v>0.01</v>
      </c>
      <c r="J1027" s="44"/>
      <c r="K1027" s="45">
        <f t="shared" si="141"/>
        <v>0.01</v>
      </c>
    </row>
    <row r="1028" spans="1:11" ht="18.75">
      <c r="A1028" s="49">
        <v>81</v>
      </c>
      <c r="B1028" s="21" t="s">
        <v>977</v>
      </c>
      <c r="C1028" s="30">
        <v>1000</v>
      </c>
      <c r="D1028" s="30"/>
      <c r="E1028" s="31">
        <f t="shared" si="142"/>
        <v>1000</v>
      </c>
      <c r="F1028" s="24">
        <v>0.03</v>
      </c>
      <c r="G1028" s="24">
        <v>0.03</v>
      </c>
      <c r="H1028" s="39">
        <f t="shared" si="143"/>
        <v>0.06</v>
      </c>
      <c r="I1028" s="44">
        <v>3200</v>
      </c>
      <c r="J1028" s="44">
        <v>0.03</v>
      </c>
      <c r="K1028" s="45">
        <f t="shared" si="141"/>
        <v>3200.03</v>
      </c>
    </row>
    <row r="1029" spans="1:11" ht="18.75">
      <c r="A1029" s="49">
        <v>82</v>
      </c>
      <c r="B1029" s="21" t="s">
        <v>978</v>
      </c>
      <c r="C1029" s="30">
        <v>0.01</v>
      </c>
      <c r="D1029" s="30">
        <v>0.01</v>
      </c>
      <c r="E1029" s="31">
        <f t="shared" si="142"/>
        <v>0.02</v>
      </c>
      <c r="F1029" s="24">
        <v>150</v>
      </c>
      <c r="G1029" s="24">
        <v>2500</v>
      </c>
      <c r="H1029" s="39">
        <f t="shared" si="143"/>
        <v>2650</v>
      </c>
      <c r="I1029" s="44">
        <v>110.06</v>
      </c>
      <c r="J1029" s="44">
        <v>0.03</v>
      </c>
      <c r="K1029" s="45">
        <f t="shared" si="141"/>
        <v>110.09</v>
      </c>
    </row>
    <row r="1030" spans="1:11" ht="18.75">
      <c r="A1030" s="49">
        <v>83</v>
      </c>
      <c r="B1030" s="21" t="s">
        <v>979</v>
      </c>
      <c r="C1030" s="30">
        <v>0.03</v>
      </c>
      <c r="D1030" s="30"/>
      <c r="E1030" s="31">
        <f t="shared" si="142"/>
        <v>0.03</v>
      </c>
      <c r="F1030" s="24">
        <v>400</v>
      </c>
      <c r="G1030" s="24">
        <v>0</v>
      </c>
      <c r="H1030" s="39">
        <f t="shared" si="143"/>
        <v>400</v>
      </c>
      <c r="I1030" s="44">
        <v>0.03</v>
      </c>
      <c r="J1030" s="44"/>
      <c r="K1030" s="45">
        <f t="shared" ref="K1030:K1061" si="144">SUM(I1030:J1030)</f>
        <v>0.03</v>
      </c>
    </row>
    <row r="1031" spans="1:11" ht="18.75">
      <c r="A1031" s="49">
        <v>84</v>
      </c>
      <c r="B1031" s="21" t="s">
        <v>980</v>
      </c>
      <c r="C1031" s="30">
        <v>54</v>
      </c>
      <c r="D1031" s="30"/>
      <c r="E1031" s="31">
        <f t="shared" si="142"/>
        <v>54</v>
      </c>
      <c r="F1031" s="24">
        <v>3000</v>
      </c>
      <c r="G1031" s="24">
        <v>0</v>
      </c>
      <c r="H1031" s="39">
        <f t="shared" si="143"/>
        <v>3000</v>
      </c>
      <c r="I1031" s="44">
        <v>36.44</v>
      </c>
      <c r="J1031" s="44"/>
      <c r="K1031" s="45">
        <f t="shared" si="144"/>
        <v>36.44</v>
      </c>
    </row>
    <row r="1032" spans="1:11" ht="18.75">
      <c r="A1032" s="49">
        <v>85</v>
      </c>
      <c r="B1032" s="21" t="s">
        <v>981</v>
      </c>
      <c r="C1032" s="30"/>
      <c r="D1032" s="30">
        <v>101.34</v>
      </c>
      <c r="E1032" s="31">
        <f t="shared" si="142"/>
        <v>101.34</v>
      </c>
      <c r="F1032" s="24">
        <v>0.01</v>
      </c>
      <c r="G1032" s="24">
        <v>0.01</v>
      </c>
      <c r="H1032" s="39">
        <f t="shared" si="143"/>
        <v>0.02</v>
      </c>
      <c r="I1032" s="44">
        <v>2219.5300000000002</v>
      </c>
      <c r="J1032" s="44">
        <v>0.01</v>
      </c>
      <c r="K1032" s="45">
        <f t="shared" si="144"/>
        <v>2219.5400000000004</v>
      </c>
    </row>
    <row r="1033" spans="1:11" ht="18.75">
      <c r="A1033" s="49">
        <v>86</v>
      </c>
      <c r="B1033" s="21" t="s">
        <v>982</v>
      </c>
      <c r="C1033" s="30">
        <v>769</v>
      </c>
      <c r="D1033" s="30"/>
      <c r="E1033" s="31">
        <f t="shared" si="142"/>
        <v>769</v>
      </c>
      <c r="F1033" s="24">
        <v>0.03</v>
      </c>
      <c r="G1033" s="24">
        <v>0</v>
      </c>
      <c r="H1033" s="39">
        <f t="shared" si="143"/>
        <v>0.03</v>
      </c>
      <c r="I1033" s="44">
        <v>0.03</v>
      </c>
      <c r="J1033" s="44"/>
      <c r="K1033" s="45">
        <f t="shared" si="144"/>
        <v>0.03</v>
      </c>
    </row>
    <row r="1034" spans="1:11" ht="18.75">
      <c r="A1034" s="49">
        <v>87</v>
      </c>
      <c r="B1034" s="21" t="s">
        <v>983</v>
      </c>
      <c r="C1034" s="30">
        <v>94</v>
      </c>
      <c r="D1034" s="30"/>
      <c r="E1034" s="31">
        <f t="shared" si="142"/>
        <v>94</v>
      </c>
      <c r="F1034" s="24">
        <v>50</v>
      </c>
      <c r="G1034" s="24">
        <v>0</v>
      </c>
      <c r="H1034" s="39">
        <f t="shared" si="143"/>
        <v>50</v>
      </c>
      <c r="I1034" s="44">
        <v>55.21</v>
      </c>
      <c r="J1034" s="44"/>
      <c r="K1034" s="45">
        <f t="shared" si="144"/>
        <v>55.21</v>
      </c>
    </row>
    <row r="1035" spans="1:11" ht="18.75">
      <c r="A1035" s="49">
        <v>88</v>
      </c>
      <c r="B1035" s="21" t="s">
        <v>984</v>
      </c>
      <c r="C1035" s="30">
        <v>501</v>
      </c>
      <c r="D1035" s="30">
        <v>0.03</v>
      </c>
      <c r="E1035" s="31">
        <f t="shared" si="142"/>
        <v>501.03</v>
      </c>
      <c r="F1035" s="24">
        <v>0</v>
      </c>
      <c r="G1035" s="24">
        <v>121.04</v>
      </c>
      <c r="H1035" s="39">
        <f t="shared" si="143"/>
        <v>121.04</v>
      </c>
      <c r="I1035" s="44"/>
      <c r="J1035" s="44">
        <v>0.05</v>
      </c>
      <c r="K1035" s="45">
        <f t="shared" si="144"/>
        <v>0.05</v>
      </c>
    </row>
    <row r="1036" spans="1:11" ht="18.75">
      <c r="A1036" s="49">
        <v>89</v>
      </c>
      <c r="B1036" s="21" t="s">
        <v>985</v>
      </c>
      <c r="C1036" s="30">
        <v>0.03</v>
      </c>
      <c r="D1036" s="30">
        <v>0.03</v>
      </c>
      <c r="E1036" s="31">
        <f t="shared" si="142"/>
        <v>0.06</v>
      </c>
      <c r="F1036" s="24">
        <v>0.03</v>
      </c>
      <c r="G1036" s="24">
        <v>0</v>
      </c>
      <c r="H1036" s="39">
        <f t="shared" si="143"/>
        <v>0.03</v>
      </c>
      <c r="I1036" s="44">
        <v>0.03</v>
      </c>
      <c r="J1036" s="44"/>
      <c r="K1036" s="45">
        <f t="shared" si="144"/>
        <v>0.03</v>
      </c>
    </row>
    <row r="1037" spans="1:11" ht="18.75">
      <c r="A1037" s="49">
        <v>90</v>
      </c>
      <c r="B1037" s="21" t="s">
        <v>1604</v>
      </c>
      <c r="C1037" s="30">
        <v>0.01</v>
      </c>
      <c r="D1037" s="30">
        <v>0.01</v>
      </c>
      <c r="E1037" s="31">
        <f t="shared" si="142"/>
        <v>0.02</v>
      </c>
      <c r="F1037" s="24">
        <v>997.73</v>
      </c>
      <c r="G1037" s="24">
        <v>0</v>
      </c>
      <c r="H1037" s="39">
        <f t="shared" si="143"/>
        <v>997.73</v>
      </c>
      <c r="I1037" s="44">
        <v>0.03</v>
      </c>
      <c r="J1037" s="44"/>
      <c r="K1037" s="45">
        <f t="shared" si="144"/>
        <v>0.03</v>
      </c>
    </row>
    <row r="1038" spans="1:11" ht="18.75">
      <c r="A1038" s="49">
        <v>91</v>
      </c>
      <c r="B1038" s="21" t="s">
        <v>1605</v>
      </c>
      <c r="C1038" s="30"/>
      <c r="D1038" s="30"/>
      <c r="E1038" s="31"/>
      <c r="F1038" s="24"/>
      <c r="G1038" s="24"/>
      <c r="H1038" s="39"/>
      <c r="I1038" s="44">
        <v>1280.01</v>
      </c>
      <c r="J1038" s="44">
        <v>0.03</v>
      </c>
      <c r="K1038" s="45">
        <f t="shared" si="144"/>
        <v>1280.04</v>
      </c>
    </row>
    <row r="1039" spans="1:11" ht="18.75">
      <c r="A1039" s="49">
        <v>92</v>
      </c>
      <c r="B1039" s="21" t="s">
        <v>1607</v>
      </c>
      <c r="C1039" s="30"/>
      <c r="D1039" s="30"/>
      <c r="E1039" s="31"/>
      <c r="F1039" s="24"/>
      <c r="G1039" s="24"/>
      <c r="H1039" s="39"/>
      <c r="I1039" s="44">
        <v>3200</v>
      </c>
      <c r="J1039" s="44">
        <v>0.03</v>
      </c>
      <c r="K1039" s="45">
        <f t="shared" si="144"/>
        <v>3200.03</v>
      </c>
    </row>
    <row r="1040" spans="1:11" ht="18.75">
      <c r="A1040" s="49">
        <v>93</v>
      </c>
      <c r="B1040" s="21" t="s">
        <v>1606</v>
      </c>
      <c r="C1040" s="30"/>
      <c r="D1040" s="30"/>
      <c r="E1040" s="31"/>
      <c r="F1040" s="24"/>
      <c r="G1040" s="24"/>
      <c r="H1040" s="39"/>
      <c r="I1040" s="44">
        <v>1280.01</v>
      </c>
      <c r="J1040" s="44">
        <v>0.03</v>
      </c>
      <c r="K1040" s="45">
        <f t="shared" si="144"/>
        <v>1280.04</v>
      </c>
    </row>
    <row r="1041" spans="1:11" ht="18.75">
      <c r="A1041" s="49">
        <v>94</v>
      </c>
      <c r="B1041" s="21" t="s">
        <v>1608</v>
      </c>
      <c r="C1041" s="30"/>
      <c r="D1041" s="30"/>
      <c r="E1041" s="31"/>
      <c r="F1041" s="24"/>
      <c r="G1041" s="24"/>
      <c r="H1041" s="39"/>
      <c r="I1041" s="44">
        <v>2000</v>
      </c>
      <c r="J1041" s="44"/>
      <c r="K1041" s="45">
        <f t="shared" si="144"/>
        <v>2000</v>
      </c>
    </row>
    <row r="1042" spans="1:11" ht="18.75">
      <c r="A1042" s="49">
        <v>95</v>
      </c>
      <c r="B1042" s="21" t="s">
        <v>986</v>
      </c>
      <c r="C1042" s="30">
        <v>50</v>
      </c>
      <c r="D1042" s="30"/>
      <c r="E1042" s="31">
        <f t="shared" si="142"/>
        <v>50</v>
      </c>
      <c r="F1042" s="24">
        <v>0.03</v>
      </c>
      <c r="G1042" s="24">
        <v>0.03</v>
      </c>
      <c r="H1042" s="39">
        <f t="shared" si="143"/>
        <v>0.06</v>
      </c>
      <c r="I1042" s="44">
        <v>0.03</v>
      </c>
      <c r="J1042" s="44">
        <v>0.03</v>
      </c>
      <c r="K1042" s="45">
        <f t="shared" si="144"/>
        <v>0.06</v>
      </c>
    </row>
    <row r="1043" spans="1:11" ht="18.75">
      <c r="A1043" s="49">
        <v>96</v>
      </c>
      <c r="B1043" s="21" t="s">
        <v>987</v>
      </c>
      <c r="C1043" s="30">
        <v>318</v>
      </c>
      <c r="D1043" s="30">
        <v>2425</v>
      </c>
      <c r="E1043" s="31">
        <f t="shared" si="142"/>
        <v>2743</v>
      </c>
      <c r="F1043" s="24">
        <v>1500</v>
      </c>
      <c r="G1043" s="24">
        <v>1500</v>
      </c>
      <c r="H1043" s="39">
        <f t="shared" si="143"/>
        <v>3000</v>
      </c>
      <c r="I1043" s="77">
        <v>2560</v>
      </c>
      <c r="J1043" s="77">
        <v>0.03</v>
      </c>
      <c r="K1043" s="45">
        <f t="shared" si="144"/>
        <v>2560.0300000000002</v>
      </c>
    </row>
    <row r="1044" spans="1:11" ht="18.75">
      <c r="A1044" s="49">
        <v>97</v>
      </c>
      <c r="B1044" s="21" t="s">
        <v>988</v>
      </c>
      <c r="C1044" s="30">
        <v>7380</v>
      </c>
      <c r="D1044" s="30"/>
      <c r="E1044" s="31">
        <f t="shared" si="142"/>
        <v>7380</v>
      </c>
      <c r="F1044" s="24">
        <v>0.01</v>
      </c>
      <c r="G1044" s="24">
        <v>0.01</v>
      </c>
      <c r="H1044" s="39">
        <f t="shared" si="143"/>
        <v>0.02</v>
      </c>
      <c r="I1044" s="77">
        <v>0.01</v>
      </c>
      <c r="J1044" s="77">
        <v>0.01</v>
      </c>
      <c r="K1044" s="45">
        <f t="shared" si="144"/>
        <v>0.02</v>
      </c>
    </row>
    <row r="1045" spans="1:11" ht="18.75">
      <c r="A1045" s="49">
        <v>98</v>
      </c>
      <c r="B1045" s="21" t="s">
        <v>989</v>
      </c>
      <c r="C1045" s="30">
        <v>94</v>
      </c>
      <c r="D1045" s="30">
        <v>0.02</v>
      </c>
      <c r="E1045" s="31">
        <f t="shared" si="142"/>
        <v>94.02</v>
      </c>
      <c r="F1045" s="24">
        <v>0.03</v>
      </c>
      <c r="G1045" s="24">
        <v>0</v>
      </c>
      <c r="H1045" s="39">
        <f t="shared" si="143"/>
        <v>0.03</v>
      </c>
      <c r="I1045" s="77">
        <v>0.03</v>
      </c>
      <c r="J1045" s="18"/>
      <c r="K1045" s="45">
        <f t="shared" si="144"/>
        <v>0.03</v>
      </c>
    </row>
    <row r="1046" spans="1:11" ht="18.75">
      <c r="A1046" s="49">
        <v>99</v>
      </c>
      <c r="B1046" s="21" t="s">
        <v>990</v>
      </c>
      <c r="C1046" s="30">
        <v>24</v>
      </c>
      <c r="D1046" s="30"/>
      <c r="E1046" s="31">
        <f t="shared" si="142"/>
        <v>24</v>
      </c>
      <c r="F1046" s="24">
        <v>1000</v>
      </c>
      <c r="G1046" s="24">
        <v>1000</v>
      </c>
      <c r="H1046" s="39">
        <f t="shared" si="143"/>
        <v>2000</v>
      </c>
      <c r="I1046" s="77">
        <v>125.44</v>
      </c>
      <c r="J1046" s="77">
        <v>0.03</v>
      </c>
      <c r="K1046" s="45">
        <f t="shared" si="144"/>
        <v>125.47</v>
      </c>
    </row>
    <row r="1047" spans="1:11" ht="18.75">
      <c r="A1047" s="49">
        <v>100</v>
      </c>
      <c r="B1047" s="21" t="s">
        <v>991</v>
      </c>
      <c r="C1047" s="30">
        <v>300</v>
      </c>
      <c r="D1047" s="30">
        <v>0.01</v>
      </c>
      <c r="E1047" s="31">
        <f t="shared" si="142"/>
        <v>300.01</v>
      </c>
      <c r="F1047" s="24">
        <v>1500.03</v>
      </c>
      <c r="G1047" s="24">
        <v>0.03</v>
      </c>
      <c r="H1047" s="39">
        <f t="shared" si="143"/>
        <v>1500.06</v>
      </c>
      <c r="I1047" s="44">
        <v>1104.3800000000001</v>
      </c>
      <c r="J1047" s="44">
        <v>0.03</v>
      </c>
      <c r="K1047" s="45">
        <f t="shared" si="144"/>
        <v>1104.4100000000001</v>
      </c>
    </row>
    <row r="1048" spans="1:11" ht="18.75">
      <c r="A1048" s="49">
        <v>101</v>
      </c>
      <c r="B1048" s="21" t="s">
        <v>992</v>
      </c>
      <c r="C1048" s="30">
        <v>0.02</v>
      </c>
      <c r="D1048" s="30"/>
      <c r="E1048" s="31">
        <f t="shared" si="142"/>
        <v>0.02</v>
      </c>
      <c r="F1048" s="24">
        <v>800</v>
      </c>
      <c r="G1048" s="24">
        <v>0.02</v>
      </c>
      <c r="H1048" s="39">
        <f t="shared" si="143"/>
        <v>800.02</v>
      </c>
      <c r="I1048" s="44">
        <v>176.1</v>
      </c>
      <c r="J1048" s="44">
        <v>0.02</v>
      </c>
      <c r="K1048" s="45">
        <f t="shared" si="144"/>
        <v>176.12</v>
      </c>
    </row>
    <row r="1049" spans="1:11" ht="18.75">
      <c r="A1049" s="49">
        <v>102</v>
      </c>
      <c r="B1049" s="21" t="s">
        <v>993</v>
      </c>
      <c r="C1049" s="30">
        <v>9400</v>
      </c>
      <c r="D1049" s="30">
        <v>3300</v>
      </c>
      <c r="E1049" s="31">
        <f t="shared" si="142"/>
        <v>12700</v>
      </c>
      <c r="F1049" s="24">
        <v>0.1</v>
      </c>
      <c r="G1049" s="24">
        <v>0</v>
      </c>
      <c r="H1049" s="39">
        <f t="shared" si="143"/>
        <v>0.1</v>
      </c>
      <c r="I1049" s="44">
        <v>0.01</v>
      </c>
      <c r="J1049" s="44"/>
      <c r="K1049" s="45">
        <f t="shared" si="144"/>
        <v>0.01</v>
      </c>
    </row>
    <row r="1050" spans="1:11" ht="18.75">
      <c r="A1050" s="49">
        <v>103</v>
      </c>
      <c r="B1050" s="21" t="s">
        <v>994</v>
      </c>
      <c r="C1050" s="30">
        <v>0.01</v>
      </c>
      <c r="D1050" s="30"/>
      <c r="E1050" s="31">
        <f t="shared" si="142"/>
        <v>0.01</v>
      </c>
      <c r="F1050" s="24">
        <v>13</v>
      </c>
      <c r="G1050" s="24">
        <v>0.01</v>
      </c>
      <c r="H1050" s="39">
        <f t="shared" si="143"/>
        <v>13.01</v>
      </c>
      <c r="I1050" s="44">
        <v>38</v>
      </c>
      <c r="J1050" s="44">
        <v>0.01</v>
      </c>
      <c r="K1050" s="45">
        <f t="shared" si="144"/>
        <v>38.01</v>
      </c>
    </row>
    <row r="1051" spans="1:11" ht="18.75">
      <c r="A1051" s="49">
        <v>104</v>
      </c>
      <c r="B1051" s="21" t="s">
        <v>995</v>
      </c>
      <c r="C1051" s="30">
        <v>0.03</v>
      </c>
      <c r="D1051" s="30">
        <v>981</v>
      </c>
      <c r="E1051" s="31">
        <f t="shared" si="142"/>
        <v>981.03</v>
      </c>
      <c r="F1051" s="24">
        <v>0.02</v>
      </c>
      <c r="G1051" s="24">
        <v>0</v>
      </c>
      <c r="H1051" s="39">
        <f t="shared" si="143"/>
        <v>0.02</v>
      </c>
      <c r="I1051" s="44">
        <v>0.01</v>
      </c>
      <c r="J1051" s="44"/>
      <c r="K1051" s="45">
        <f t="shared" si="144"/>
        <v>0.01</v>
      </c>
    </row>
    <row r="1052" spans="1:11" ht="18.75">
      <c r="A1052" s="49">
        <v>105</v>
      </c>
      <c r="B1052" s="21" t="s">
        <v>996</v>
      </c>
      <c r="C1052" s="30">
        <v>0.03</v>
      </c>
      <c r="D1052" s="30"/>
      <c r="E1052" s="31">
        <f t="shared" si="142"/>
        <v>0.03</v>
      </c>
      <c r="F1052" s="24">
        <v>0.03</v>
      </c>
      <c r="G1052" s="24">
        <v>2500</v>
      </c>
      <c r="H1052" s="39">
        <f t="shared" si="143"/>
        <v>2500.0300000000002</v>
      </c>
      <c r="I1052" s="44">
        <v>1232.28</v>
      </c>
      <c r="J1052" s="44">
        <v>0.03</v>
      </c>
      <c r="K1052" s="45">
        <f t="shared" si="144"/>
        <v>1232.31</v>
      </c>
    </row>
    <row r="1053" spans="1:11" ht="18.75">
      <c r="A1053" s="49">
        <v>106</v>
      </c>
      <c r="B1053" s="21" t="s">
        <v>997</v>
      </c>
      <c r="C1053" s="30">
        <v>150</v>
      </c>
      <c r="D1053" s="30">
        <v>0.03</v>
      </c>
      <c r="E1053" s="31">
        <f t="shared" si="142"/>
        <v>150.03</v>
      </c>
      <c r="F1053" s="24">
        <v>300</v>
      </c>
      <c r="G1053" s="24">
        <v>0</v>
      </c>
      <c r="H1053" s="39">
        <f t="shared" si="143"/>
        <v>300</v>
      </c>
      <c r="I1053" s="44">
        <v>0.01</v>
      </c>
      <c r="J1053" s="44"/>
      <c r="K1053" s="45">
        <f t="shared" si="144"/>
        <v>0.01</v>
      </c>
    </row>
    <row r="1054" spans="1:11" ht="18.75">
      <c r="A1054" s="49">
        <v>107</v>
      </c>
      <c r="B1054" s="21" t="s">
        <v>998</v>
      </c>
      <c r="C1054" s="30">
        <v>3000</v>
      </c>
      <c r="D1054" s="30">
        <v>3000</v>
      </c>
      <c r="E1054" s="31">
        <f t="shared" si="142"/>
        <v>6000</v>
      </c>
      <c r="F1054" s="24">
        <v>1500</v>
      </c>
      <c r="G1054" s="24">
        <v>0.03</v>
      </c>
      <c r="H1054" s="39">
        <f t="shared" si="143"/>
        <v>1500.03</v>
      </c>
      <c r="I1054" s="44">
        <v>102.84</v>
      </c>
      <c r="J1054" s="44">
        <v>0.03</v>
      </c>
      <c r="K1054" s="45">
        <f t="shared" si="144"/>
        <v>102.87</v>
      </c>
    </row>
    <row r="1055" spans="1:11" ht="18.75">
      <c r="A1055" s="49">
        <v>108</v>
      </c>
      <c r="B1055" s="21" t="s">
        <v>999</v>
      </c>
      <c r="C1055" s="30">
        <v>117</v>
      </c>
      <c r="D1055" s="30">
        <v>0.03</v>
      </c>
      <c r="E1055" s="31">
        <f t="shared" si="142"/>
        <v>117.03</v>
      </c>
      <c r="F1055" s="24">
        <v>0.03</v>
      </c>
      <c r="G1055" s="24">
        <v>0</v>
      </c>
      <c r="H1055" s="39">
        <f t="shared" si="143"/>
        <v>0.03</v>
      </c>
      <c r="I1055" s="44">
        <v>0.03</v>
      </c>
      <c r="J1055" s="44"/>
      <c r="K1055" s="45">
        <f t="shared" si="144"/>
        <v>0.03</v>
      </c>
    </row>
    <row r="1056" spans="1:11" ht="18.75">
      <c r="A1056" s="49">
        <v>109</v>
      </c>
      <c r="B1056" s="21" t="s">
        <v>1000</v>
      </c>
      <c r="C1056" s="30">
        <v>0.01</v>
      </c>
      <c r="D1056" s="30"/>
      <c r="E1056" s="31">
        <f t="shared" si="142"/>
        <v>0.01</v>
      </c>
      <c r="F1056" s="24">
        <v>75</v>
      </c>
      <c r="G1056" s="24">
        <v>0.03</v>
      </c>
      <c r="H1056" s="39">
        <f t="shared" si="143"/>
        <v>75.03</v>
      </c>
      <c r="I1056" s="44">
        <v>127.68</v>
      </c>
      <c r="J1056" s="44">
        <v>0.03</v>
      </c>
      <c r="K1056" s="45">
        <f t="shared" si="144"/>
        <v>127.71000000000001</v>
      </c>
    </row>
    <row r="1057" spans="1:11" ht="18.75">
      <c r="A1057" s="49">
        <v>110</v>
      </c>
      <c r="B1057" s="21" t="s">
        <v>1001</v>
      </c>
      <c r="C1057" s="30">
        <v>200</v>
      </c>
      <c r="D1057" s="30">
        <v>260</v>
      </c>
      <c r="E1057" s="31">
        <f t="shared" si="142"/>
        <v>460</v>
      </c>
      <c r="F1057" s="24">
        <v>0.03</v>
      </c>
      <c r="G1057" s="24">
        <v>2000</v>
      </c>
      <c r="H1057" s="39">
        <f t="shared" si="143"/>
        <v>2000.03</v>
      </c>
      <c r="I1057" s="44">
        <v>2481.3000000000002</v>
      </c>
      <c r="J1057" s="44">
        <v>0.03</v>
      </c>
      <c r="K1057" s="45">
        <f t="shared" si="144"/>
        <v>2481.3300000000004</v>
      </c>
    </row>
    <row r="1058" spans="1:11" ht="18.75">
      <c r="A1058" s="49">
        <v>111</v>
      </c>
      <c r="B1058" s="21" t="s">
        <v>1002</v>
      </c>
      <c r="C1058" s="30">
        <v>5640</v>
      </c>
      <c r="D1058" s="30"/>
      <c r="E1058" s="31">
        <f t="shared" si="142"/>
        <v>5640</v>
      </c>
      <c r="F1058" s="24">
        <v>0.03</v>
      </c>
      <c r="G1058" s="24">
        <v>0.03</v>
      </c>
      <c r="H1058" s="39">
        <f t="shared" si="143"/>
        <v>0.06</v>
      </c>
      <c r="I1058" s="44">
        <v>0.03</v>
      </c>
      <c r="J1058" s="44">
        <v>0.03</v>
      </c>
      <c r="K1058" s="45">
        <f t="shared" si="144"/>
        <v>0.06</v>
      </c>
    </row>
    <row r="1059" spans="1:11" ht="18.75">
      <c r="A1059" s="49">
        <v>112</v>
      </c>
      <c r="B1059" s="21" t="s">
        <v>1003</v>
      </c>
      <c r="C1059" s="30">
        <v>0.03</v>
      </c>
      <c r="D1059" s="30">
        <v>0.03</v>
      </c>
      <c r="E1059" s="31">
        <f t="shared" si="142"/>
        <v>0.06</v>
      </c>
      <c r="F1059" s="24">
        <v>0.01</v>
      </c>
      <c r="G1059" s="24">
        <v>0</v>
      </c>
      <c r="H1059" s="39">
        <f t="shared" si="143"/>
        <v>0.01</v>
      </c>
      <c r="I1059" s="44">
        <v>0.01</v>
      </c>
      <c r="J1059" s="44"/>
      <c r="K1059" s="45">
        <f t="shared" si="144"/>
        <v>0.01</v>
      </c>
    </row>
    <row r="1060" spans="1:11" ht="18.75">
      <c r="A1060" s="49">
        <v>113</v>
      </c>
      <c r="B1060" s="21" t="s">
        <v>1004</v>
      </c>
      <c r="C1060" s="30">
        <v>140</v>
      </c>
      <c r="D1060" s="30"/>
      <c r="E1060" s="31">
        <f t="shared" si="142"/>
        <v>140</v>
      </c>
      <c r="F1060" s="24">
        <v>0.03</v>
      </c>
      <c r="G1060" s="24">
        <v>0</v>
      </c>
      <c r="H1060" s="39">
        <f t="shared" si="143"/>
        <v>0.03</v>
      </c>
      <c r="I1060" s="44">
        <v>0.03</v>
      </c>
      <c r="J1060" s="44"/>
      <c r="K1060" s="45">
        <f t="shared" si="144"/>
        <v>0.03</v>
      </c>
    </row>
    <row r="1061" spans="1:11" ht="18.75">
      <c r="A1061" s="49">
        <v>114</v>
      </c>
      <c r="B1061" s="21" t="s">
        <v>1005</v>
      </c>
      <c r="C1061" s="30">
        <v>470</v>
      </c>
      <c r="D1061" s="30">
        <v>41</v>
      </c>
      <c r="E1061" s="31">
        <f t="shared" si="142"/>
        <v>511</v>
      </c>
      <c r="F1061" s="24">
        <v>0.03</v>
      </c>
      <c r="G1061" s="24">
        <v>1000</v>
      </c>
      <c r="H1061" s="39">
        <f t="shared" si="143"/>
        <v>1000.03</v>
      </c>
      <c r="I1061" s="44">
        <v>0.03</v>
      </c>
      <c r="J1061" s="44">
        <v>0.03</v>
      </c>
      <c r="K1061" s="45">
        <f t="shared" si="144"/>
        <v>0.06</v>
      </c>
    </row>
    <row r="1062" spans="1:11" ht="18.75">
      <c r="A1062" s="49">
        <v>115</v>
      </c>
      <c r="B1062" s="21" t="s">
        <v>1006</v>
      </c>
      <c r="C1062" s="30">
        <v>2500</v>
      </c>
      <c r="D1062" s="30"/>
      <c r="E1062" s="31">
        <f t="shared" si="142"/>
        <v>2500</v>
      </c>
      <c r="F1062" s="24">
        <v>3000</v>
      </c>
      <c r="G1062" s="24">
        <v>0</v>
      </c>
      <c r="H1062" s="39">
        <f t="shared" si="143"/>
        <v>3000</v>
      </c>
      <c r="I1062" s="44">
        <v>3215.07</v>
      </c>
      <c r="J1062" s="44"/>
      <c r="K1062" s="45">
        <f t="shared" ref="K1062:K1093" si="145">SUM(I1062:J1062)</f>
        <v>3215.07</v>
      </c>
    </row>
    <row r="1063" spans="1:11" ht="18.75">
      <c r="A1063" s="49">
        <v>116</v>
      </c>
      <c r="B1063" s="21" t="s">
        <v>1007</v>
      </c>
      <c r="C1063" s="30">
        <v>17040</v>
      </c>
      <c r="D1063" s="30"/>
      <c r="E1063" s="31">
        <f t="shared" si="142"/>
        <v>17040</v>
      </c>
      <c r="F1063" s="24">
        <v>0.03</v>
      </c>
      <c r="G1063" s="24">
        <v>0.03</v>
      </c>
      <c r="H1063" s="39">
        <f t="shared" si="143"/>
        <v>0.06</v>
      </c>
      <c r="I1063" s="44">
        <v>0.03</v>
      </c>
      <c r="J1063" s="44">
        <v>0.03</v>
      </c>
      <c r="K1063" s="45">
        <f t="shared" si="145"/>
        <v>0.06</v>
      </c>
    </row>
    <row r="1064" spans="1:11" ht="18.75">
      <c r="A1064" s="49">
        <v>117</v>
      </c>
      <c r="B1064" s="21" t="s">
        <v>1008</v>
      </c>
      <c r="C1064" s="30">
        <v>4260</v>
      </c>
      <c r="D1064" s="30"/>
      <c r="E1064" s="31">
        <f t="shared" si="142"/>
        <v>4260</v>
      </c>
      <c r="F1064" s="24">
        <v>50</v>
      </c>
      <c r="G1064" s="24">
        <v>0</v>
      </c>
      <c r="H1064" s="39">
        <f t="shared" si="143"/>
        <v>50</v>
      </c>
      <c r="I1064" s="44">
        <v>65.64</v>
      </c>
      <c r="J1064" s="44"/>
      <c r="K1064" s="45">
        <f t="shared" si="145"/>
        <v>65.64</v>
      </c>
    </row>
    <row r="1065" spans="1:11" ht="18.75">
      <c r="A1065" s="49">
        <v>118</v>
      </c>
      <c r="B1065" s="21" t="s">
        <v>1009</v>
      </c>
      <c r="C1065" s="30">
        <v>3000</v>
      </c>
      <c r="D1065" s="30">
        <v>0.03</v>
      </c>
      <c r="E1065" s="31">
        <f t="shared" si="142"/>
        <v>3000.03</v>
      </c>
      <c r="F1065" s="24">
        <v>1500</v>
      </c>
      <c r="G1065" s="24">
        <v>0.03</v>
      </c>
      <c r="H1065" s="39">
        <f t="shared" si="143"/>
        <v>1500.03</v>
      </c>
      <c r="I1065" s="44">
        <v>123.27</v>
      </c>
      <c r="J1065" s="44">
        <v>0.03</v>
      </c>
      <c r="K1065" s="45">
        <f t="shared" si="145"/>
        <v>123.3</v>
      </c>
    </row>
    <row r="1066" spans="1:11" ht="18.75">
      <c r="A1066" s="49">
        <v>119</v>
      </c>
      <c r="B1066" s="21" t="s">
        <v>1010</v>
      </c>
      <c r="C1066" s="30">
        <v>0.04</v>
      </c>
      <c r="D1066" s="30"/>
      <c r="E1066" s="31">
        <f t="shared" si="142"/>
        <v>0.04</v>
      </c>
      <c r="F1066" s="24">
        <v>1000</v>
      </c>
      <c r="G1066" s="24">
        <v>0</v>
      </c>
      <c r="H1066" s="39">
        <f t="shared" si="143"/>
        <v>1000</v>
      </c>
      <c r="I1066" s="44">
        <v>53.58</v>
      </c>
      <c r="J1066" s="44"/>
      <c r="K1066" s="45">
        <f t="shared" si="145"/>
        <v>53.58</v>
      </c>
    </row>
    <row r="1067" spans="1:11" ht="18.75">
      <c r="A1067" s="49">
        <v>120</v>
      </c>
      <c r="B1067" s="21" t="s">
        <v>1011</v>
      </c>
      <c r="C1067" s="30">
        <v>1513.62</v>
      </c>
      <c r="D1067" s="30"/>
      <c r="E1067" s="31">
        <f t="shared" si="142"/>
        <v>1513.62</v>
      </c>
      <c r="F1067" s="24">
        <v>24000</v>
      </c>
      <c r="G1067" s="24">
        <v>0</v>
      </c>
      <c r="H1067" s="39">
        <f t="shared" si="143"/>
        <v>24000</v>
      </c>
      <c r="I1067" s="44">
        <v>2724.06</v>
      </c>
      <c r="J1067" s="44"/>
      <c r="K1067" s="45">
        <f t="shared" si="145"/>
        <v>2724.06</v>
      </c>
    </row>
    <row r="1068" spans="1:11" ht="18.75">
      <c r="A1068" s="49">
        <v>121</v>
      </c>
      <c r="B1068" s="21" t="s">
        <v>1012</v>
      </c>
      <c r="C1068" s="30">
        <v>27.5</v>
      </c>
      <c r="D1068" s="30">
        <v>0.03</v>
      </c>
      <c r="E1068" s="31">
        <f t="shared" si="142"/>
        <v>27.53</v>
      </c>
      <c r="F1068" s="24">
        <v>6000</v>
      </c>
      <c r="G1068" s="24">
        <v>0</v>
      </c>
      <c r="H1068" s="39">
        <f t="shared" si="143"/>
        <v>6000</v>
      </c>
      <c r="I1068" s="44">
        <v>399.77</v>
      </c>
      <c r="J1068" s="44"/>
      <c r="K1068" s="45">
        <f t="shared" si="145"/>
        <v>399.77</v>
      </c>
    </row>
    <row r="1069" spans="1:11" ht="18.75">
      <c r="A1069" s="49">
        <v>122</v>
      </c>
      <c r="B1069" s="21" t="s">
        <v>1013</v>
      </c>
      <c r="C1069" s="30">
        <v>5095.07</v>
      </c>
      <c r="D1069" s="30"/>
      <c r="E1069" s="31">
        <f t="shared" si="142"/>
        <v>5095.07</v>
      </c>
      <c r="F1069" s="24">
        <v>1250</v>
      </c>
      <c r="G1069" s="24">
        <v>1250</v>
      </c>
      <c r="H1069" s="39">
        <f t="shared" si="143"/>
        <v>2500</v>
      </c>
      <c r="I1069" s="44">
        <v>21622.26</v>
      </c>
      <c r="J1069" s="44">
        <v>0.03</v>
      </c>
      <c r="K1069" s="45">
        <f t="shared" si="145"/>
        <v>21622.289999999997</v>
      </c>
    </row>
    <row r="1070" spans="1:11" ht="18.75">
      <c r="A1070" s="49">
        <v>123</v>
      </c>
      <c r="B1070" s="21" t="s">
        <v>1014</v>
      </c>
      <c r="C1070" s="30">
        <v>1034</v>
      </c>
      <c r="D1070" s="30"/>
      <c r="E1070" s="31">
        <f t="shared" si="142"/>
        <v>1034</v>
      </c>
      <c r="F1070" s="24">
        <v>23000</v>
      </c>
      <c r="G1070" s="24">
        <v>0</v>
      </c>
      <c r="H1070" s="39">
        <f t="shared" si="143"/>
        <v>23000</v>
      </c>
      <c r="I1070" s="44">
        <v>3388.85</v>
      </c>
      <c r="J1070" s="44"/>
      <c r="K1070" s="45">
        <f t="shared" si="145"/>
        <v>3388.85</v>
      </c>
    </row>
    <row r="1071" spans="1:11" ht="18.75">
      <c r="A1071" s="49">
        <v>124</v>
      </c>
      <c r="B1071" s="21" t="s">
        <v>1610</v>
      </c>
      <c r="C1071" s="30"/>
      <c r="D1071" s="30"/>
      <c r="E1071" s="31"/>
      <c r="F1071" s="24"/>
      <c r="G1071" s="24"/>
      <c r="H1071" s="39"/>
      <c r="I1071" s="44">
        <v>0.03</v>
      </c>
      <c r="J1071" s="44"/>
      <c r="K1071" s="45">
        <f t="shared" si="145"/>
        <v>0.03</v>
      </c>
    </row>
    <row r="1072" spans="1:11" ht="18.75">
      <c r="A1072" s="49">
        <v>125</v>
      </c>
      <c r="B1072" s="21" t="s">
        <v>1015</v>
      </c>
      <c r="C1072" s="30">
        <v>500</v>
      </c>
      <c r="D1072" s="30"/>
      <c r="E1072" s="31">
        <f t="shared" si="142"/>
        <v>500</v>
      </c>
      <c r="F1072" s="24">
        <v>1774.97</v>
      </c>
      <c r="G1072" s="24">
        <v>0</v>
      </c>
      <c r="H1072" s="39">
        <f t="shared" si="143"/>
        <v>1774.97</v>
      </c>
      <c r="I1072" s="44">
        <v>2650.33</v>
      </c>
      <c r="J1072" s="44"/>
      <c r="K1072" s="45">
        <f t="shared" si="145"/>
        <v>2650.33</v>
      </c>
    </row>
    <row r="1073" spans="1:11" ht="18.75">
      <c r="A1073" s="49">
        <v>126</v>
      </c>
      <c r="B1073" s="21" t="s">
        <v>1016</v>
      </c>
      <c r="C1073" s="30">
        <v>305</v>
      </c>
      <c r="D1073" s="30">
        <v>0.03</v>
      </c>
      <c r="E1073" s="31">
        <f t="shared" si="142"/>
        <v>305.02999999999997</v>
      </c>
      <c r="F1073" s="24">
        <v>500</v>
      </c>
      <c r="G1073" s="24">
        <v>0</v>
      </c>
      <c r="H1073" s="39">
        <f t="shared" si="143"/>
        <v>500</v>
      </c>
      <c r="I1073" s="44">
        <v>0.03</v>
      </c>
      <c r="J1073" s="44"/>
      <c r="K1073" s="45">
        <f t="shared" si="145"/>
        <v>0.03</v>
      </c>
    </row>
    <row r="1074" spans="1:11" ht="18.75">
      <c r="A1074" s="49">
        <v>127</v>
      </c>
      <c r="B1074" s="21" t="s">
        <v>1017</v>
      </c>
      <c r="C1074" s="30">
        <v>10700.7</v>
      </c>
      <c r="D1074" s="30"/>
      <c r="E1074" s="31">
        <f t="shared" si="142"/>
        <v>10700.7</v>
      </c>
      <c r="F1074" s="24">
        <v>4000</v>
      </c>
      <c r="G1074" s="24">
        <v>0</v>
      </c>
      <c r="H1074" s="39">
        <f t="shared" si="143"/>
        <v>4000</v>
      </c>
      <c r="I1074" s="44">
        <v>0.03</v>
      </c>
      <c r="J1074" s="44"/>
      <c r="K1074" s="45">
        <f t="shared" si="145"/>
        <v>0.03</v>
      </c>
    </row>
    <row r="1075" spans="1:11" ht="18.75">
      <c r="A1075" s="49">
        <v>128</v>
      </c>
      <c r="B1075" s="21" t="s">
        <v>1018</v>
      </c>
      <c r="C1075" s="30">
        <v>23</v>
      </c>
      <c r="D1075" s="30">
        <v>0.03</v>
      </c>
      <c r="E1075" s="31">
        <f t="shared" si="142"/>
        <v>23.03</v>
      </c>
      <c r="F1075" s="24">
        <v>7500</v>
      </c>
      <c r="G1075" s="24">
        <v>0</v>
      </c>
      <c r="H1075" s="39">
        <f t="shared" si="143"/>
        <v>7500</v>
      </c>
      <c r="I1075" s="44">
        <v>6823.93</v>
      </c>
      <c r="J1075" s="44"/>
      <c r="K1075" s="45">
        <f t="shared" si="145"/>
        <v>6823.93</v>
      </c>
    </row>
    <row r="1076" spans="1:11" ht="18.75">
      <c r="A1076" s="49">
        <v>129</v>
      </c>
      <c r="B1076" s="21" t="s">
        <v>1019</v>
      </c>
      <c r="C1076" s="30">
        <v>0.03</v>
      </c>
      <c r="D1076" s="30"/>
      <c r="E1076" s="31">
        <f t="shared" si="142"/>
        <v>0.03</v>
      </c>
      <c r="F1076" s="24">
        <v>13500</v>
      </c>
      <c r="G1076" s="24">
        <v>0</v>
      </c>
      <c r="H1076" s="39">
        <f t="shared" si="143"/>
        <v>13500</v>
      </c>
      <c r="I1076" s="44">
        <v>2159.46</v>
      </c>
      <c r="J1076" s="44"/>
      <c r="K1076" s="45">
        <f t="shared" si="145"/>
        <v>2159.46</v>
      </c>
    </row>
    <row r="1077" spans="1:11" ht="18.75">
      <c r="A1077" s="49">
        <v>130</v>
      </c>
      <c r="B1077" s="21" t="s">
        <v>1609</v>
      </c>
      <c r="C1077" s="30">
        <v>0.03</v>
      </c>
      <c r="D1077" s="30"/>
      <c r="E1077" s="31">
        <f t="shared" si="142"/>
        <v>0.03</v>
      </c>
      <c r="F1077" s="24">
        <v>660</v>
      </c>
      <c r="G1077" s="24">
        <v>0</v>
      </c>
      <c r="H1077" s="39">
        <f t="shared" si="143"/>
        <v>660</v>
      </c>
      <c r="I1077" s="44">
        <v>0.03</v>
      </c>
      <c r="J1077" s="44"/>
      <c r="K1077" s="45">
        <f t="shared" si="145"/>
        <v>0.03</v>
      </c>
    </row>
    <row r="1078" spans="1:11" ht="18.75">
      <c r="A1078" s="49">
        <v>131</v>
      </c>
      <c r="B1078" s="21" t="s">
        <v>1020</v>
      </c>
      <c r="C1078" s="30">
        <v>117</v>
      </c>
      <c r="D1078" s="30"/>
      <c r="E1078" s="31">
        <f t="shared" si="142"/>
        <v>117</v>
      </c>
      <c r="F1078" s="24">
        <v>1701.62</v>
      </c>
      <c r="G1078" s="24">
        <v>0</v>
      </c>
      <c r="H1078" s="39">
        <f t="shared" si="143"/>
        <v>1701.62</v>
      </c>
      <c r="I1078" s="44">
        <v>660</v>
      </c>
      <c r="J1078" s="44"/>
      <c r="K1078" s="45">
        <f t="shared" si="145"/>
        <v>660</v>
      </c>
    </row>
    <row r="1079" spans="1:11" ht="18.75">
      <c r="A1079" s="49">
        <v>132</v>
      </c>
      <c r="B1079" s="21" t="s">
        <v>1021</v>
      </c>
      <c r="C1079" s="30">
        <v>52</v>
      </c>
      <c r="D1079" s="30"/>
      <c r="E1079" s="31">
        <f t="shared" si="142"/>
        <v>52</v>
      </c>
      <c r="F1079" s="24">
        <v>2000</v>
      </c>
      <c r="G1079" s="24">
        <v>2000</v>
      </c>
      <c r="H1079" s="39">
        <f t="shared" si="143"/>
        <v>4000</v>
      </c>
      <c r="I1079" s="44">
        <v>1964.28</v>
      </c>
      <c r="J1079" s="44"/>
      <c r="K1079" s="45">
        <f t="shared" si="145"/>
        <v>1964.28</v>
      </c>
    </row>
    <row r="1080" spans="1:11" ht="18.75">
      <c r="A1080" s="49">
        <v>133</v>
      </c>
      <c r="B1080" s="21" t="s">
        <v>1022</v>
      </c>
      <c r="C1080" s="30">
        <v>564</v>
      </c>
      <c r="D1080" s="30"/>
      <c r="E1080" s="31">
        <f t="shared" si="142"/>
        <v>564</v>
      </c>
      <c r="F1080" s="24">
        <v>5712.79</v>
      </c>
      <c r="G1080" s="24">
        <v>0</v>
      </c>
      <c r="H1080" s="39">
        <f t="shared" si="143"/>
        <v>5712.79</v>
      </c>
      <c r="I1080" s="44">
        <v>1280.01</v>
      </c>
      <c r="J1080" s="44">
        <v>0.03</v>
      </c>
      <c r="K1080" s="45">
        <f t="shared" si="145"/>
        <v>1280.04</v>
      </c>
    </row>
    <row r="1081" spans="1:11" ht="18.75">
      <c r="A1081" s="49">
        <v>134</v>
      </c>
      <c r="B1081" s="21" t="s">
        <v>1023</v>
      </c>
      <c r="C1081" s="30">
        <v>356</v>
      </c>
      <c r="D1081" s="30"/>
      <c r="E1081" s="31">
        <f t="shared" ref="E1081:E1150" si="146">SUM(C1081:D1081)</f>
        <v>356</v>
      </c>
      <c r="F1081" s="24">
        <v>500</v>
      </c>
      <c r="G1081" s="24">
        <v>0</v>
      </c>
      <c r="H1081" s="39">
        <f t="shared" si="143"/>
        <v>500</v>
      </c>
      <c r="I1081" s="44">
        <v>6250.96</v>
      </c>
      <c r="J1081" s="44"/>
      <c r="K1081" s="45">
        <f t="shared" si="145"/>
        <v>6250.96</v>
      </c>
    </row>
    <row r="1082" spans="1:11" ht="18.75">
      <c r="A1082" s="49">
        <v>135</v>
      </c>
      <c r="B1082" s="21" t="s">
        <v>1024</v>
      </c>
      <c r="C1082" s="30">
        <v>1000</v>
      </c>
      <c r="D1082" s="30"/>
      <c r="E1082" s="31">
        <f t="shared" si="146"/>
        <v>1000</v>
      </c>
      <c r="F1082" s="24">
        <v>5000</v>
      </c>
      <c r="G1082" s="24">
        <v>0</v>
      </c>
      <c r="H1082" s="39">
        <f t="shared" ref="H1082:H1128" si="147">SUM(F1082:G1082)</f>
        <v>5000</v>
      </c>
      <c r="I1082" s="44">
        <v>605.47</v>
      </c>
      <c r="J1082" s="44"/>
      <c r="K1082" s="45">
        <f t="shared" si="145"/>
        <v>605.47</v>
      </c>
    </row>
    <row r="1083" spans="1:11" ht="18.75">
      <c r="A1083" s="49">
        <v>136</v>
      </c>
      <c r="B1083" s="21" t="s">
        <v>1025</v>
      </c>
      <c r="C1083" s="30">
        <v>9704.49</v>
      </c>
      <c r="D1083" s="30">
        <v>4983.58</v>
      </c>
      <c r="E1083" s="31">
        <f t="shared" si="146"/>
        <v>14688.07</v>
      </c>
      <c r="F1083" s="24">
        <v>1250</v>
      </c>
      <c r="G1083" s="24">
        <v>1250</v>
      </c>
      <c r="H1083" s="39">
        <f t="shared" si="147"/>
        <v>2500</v>
      </c>
      <c r="I1083" s="44">
        <v>0.03</v>
      </c>
      <c r="J1083" s="44"/>
      <c r="K1083" s="45">
        <f t="shared" si="145"/>
        <v>0.03</v>
      </c>
    </row>
    <row r="1084" spans="1:11" ht="18.75">
      <c r="A1084" s="49">
        <v>137</v>
      </c>
      <c r="B1084" s="21" t="s">
        <v>1026</v>
      </c>
      <c r="C1084" s="30">
        <v>0.03</v>
      </c>
      <c r="D1084" s="30"/>
      <c r="E1084" s="31">
        <f t="shared" si="146"/>
        <v>0.03</v>
      </c>
      <c r="F1084" s="24">
        <v>11883.28</v>
      </c>
      <c r="G1084" s="24">
        <v>0</v>
      </c>
      <c r="H1084" s="39">
        <f t="shared" si="147"/>
        <v>11883.28</v>
      </c>
      <c r="I1084" s="44">
        <v>550.32000000000005</v>
      </c>
      <c r="J1084" s="44">
        <v>0.03</v>
      </c>
      <c r="K1084" s="45">
        <f t="shared" si="145"/>
        <v>550.35</v>
      </c>
    </row>
    <row r="1085" spans="1:11" ht="38.25" customHeight="1">
      <c r="A1085" s="49">
        <v>138</v>
      </c>
      <c r="B1085" s="78" t="s">
        <v>1027</v>
      </c>
      <c r="C1085" s="30">
        <v>470</v>
      </c>
      <c r="D1085" s="30">
        <v>36</v>
      </c>
      <c r="E1085" s="31">
        <f t="shared" si="146"/>
        <v>506</v>
      </c>
      <c r="F1085" s="24">
        <v>1000</v>
      </c>
      <c r="G1085" s="24">
        <v>1000</v>
      </c>
      <c r="H1085" s="39">
        <f t="shared" si="147"/>
        <v>2000</v>
      </c>
      <c r="I1085" s="44">
        <v>1920</v>
      </c>
      <c r="J1085" s="44">
        <v>0.03</v>
      </c>
      <c r="K1085" s="45">
        <f t="shared" si="145"/>
        <v>1920.03</v>
      </c>
    </row>
    <row r="1086" spans="1:11" ht="18.75">
      <c r="A1086" s="49">
        <v>139</v>
      </c>
      <c r="B1086" s="21" t="s">
        <v>1028</v>
      </c>
      <c r="C1086" s="30">
        <v>164.5</v>
      </c>
      <c r="D1086" s="30"/>
      <c r="E1086" s="31">
        <f t="shared" si="146"/>
        <v>164.5</v>
      </c>
      <c r="F1086" s="24">
        <v>0.03</v>
      </c>
      <c r="G1086" s="24">
        <v>0.03</v>
      </c>
      <c r="H1086" s="39">
        <f t="shared" si="147"/>
        <v>0.06</v>
      </c>
      <c r="I1086" s="77">
        <v>0.03</v>
      </c>
      <c r="J1086" s="18">
        <v>0.03</v>
      </c>
      <c r="K1086" s="45">
        <f t="shared" si="145"/>
        <v>0.06</v>
      </c>
    </row>
    <row r="1087" spans="1:11" ht="18.75">
      <c r="A1087" s="49">
        <v>140</v>
      </c>
      <c r="B1087" s="21" t="s">
        <v>1029</v>
      </c>
      <c r="C1087" s="30">
        <v>0.01</v>
      </c>
      <c r="D1087" s="30"/>
      <c r="E1087" s="31">
        <f t="shared" si="146"/>
        <v>0.01</v>
      </c>
      <c r="F1087" s="24">
        <v>50</v>
      </c>
      <c r="G1087" s="24">
        <v>0</v>
      </c>
      <c r="H1087" s="39">
        <f t="shared" si="147"/>
        <v>50</v>
      </c>
      <c r="I1087" s="44">
        <v>14.35</v>
      </c>
      <c r="J1087" s="44"/>
      <c r="K1087" s="45">
        <f t="shared" si="145"/>
        <v>14.35</v>
      </c>
    </row>
    <row r="1088" spans="1:11" ht="18.75">
      <c r="A1088" s="49">
        <v>141</v>
      </c>
      <c r="B1088" s="21" t="s">
        <v>1030</v>
      </c>
      <c r="C1088" s="30">
        <v>189</v>
      </c>
      <c r="D1088" s="30">
        <v>0.03</v>
      </c>
      <c r="E1088" s="31">
        <f t="shared" si="146"/>
        <v>189.03</v>
      </c>
      <c r="F1088" s="24">
        <v>0.03</v>
      </c>
      <c r="G1088" s="24">
        <v>0</v>
      </c>
      <c r="H1088" s="39">
        <f t="shared" si="147"/>
        <v>0.03</v>
      </c>
      <c r="I1088" s="44">
        <v>10000</v>
      </c>
      <c r="J1088" s="44"/>
      <c r="K1088" s="45">
        <f t="shared" si="145"/>
        <v>10000</v>
      </c>
    </row>
    <row r="1089" spans="1:11" ht="18.75">
      <c r="A1089" s="49">
        <v>142</v>
      </c>
      <c r="B1089" s="21" t="s">
        <v>1031</v>
      </c>
      <c r="C1089" s="30">
        <v>0.02</v>
      </c>
      <c r="D1089" s="30"/>
      <c r="E1089" s="31">
        <f t="shared" si="146"/>
        <v>0.02</v>
      </c>
      <c r="F1089" s="24">
        <v>34.35</v>
      </c>
      <c r="G1089" s="24">
        <v>0</v>
      </c>
      <c r="H1089" s="39">
        <f t="shared" si="147"/>
        <v>34.35</v>
      </c>
      <c r="I1089" s="44">
        <v>24.23</v>
      </c>
      <c r="J1089" s="44"/>
      <c r="K1089" s="45">
        <f t="shared" si="145"/>
        <v>24.23</v>
      </c>
    </row>
    <row r="1090" spans="1:11" ht="18.75">
      <c r="A1090" s="49">
        <v>143</v>
      </c>
      <c r="B1090" s="21" t="s">
        <v>1032</v>
      </c>
      <c r="C1090" s="30">
        <v>24</v>
      </c>
      <c r="D1090" s="30">
        <v>0.01</v>
      </c>
      <c r="E1090" s="31">
        <f t="shared" si="146"/>
        <v>24.01</v>
      </c>
      <c r="F1090" s="24">
        <v>15.65</v>
      </c>
      <c r="G1090" s="24">
        <v>0</v>
      </c>
      <c r="H1090" s="39">
        <f t="shared" si="147"/>
        <v>15.65</v>
      </c>
      <c r="I1090" s="44">
        <v>11.02</v>
      </c>
      <c r="J1090" s="44"/>
      <c r="K1090" s="45">
        <f t="shared" si="145"/>
        <v>11.02</v>
      </c>
    </row>
    <row r="1091" spans="1:11" ht="18.75">
      <c r="A1091" s="49">
        <v>144</v>
      </c>
      <c r="B1091" s="21" t="s">
        <v>1033</v>
      </c>
      <c r="C1091" s="30">
        <v>-0.01</v>
      </c>
      <c r="D1091" s="30"/>
      <c r="E1091" s="31">
        <f t="shared" si="146"/>
        <v>-0.01</v>
      </c>
      <c r="F1091" s="24">
        <v>25</v>
      </c>
      <c r="G1091" s="24">
        <v>0</v>
      </c>
      <c r="H1091" s="39">
        <f t="shared" si="147"/>
        <v>25</v>
      </c>
      <c r="I1091" s="44">
        <v>27.6</v>
      </c>
      <c r="J1091" s="44"/>
      <c r="K1091" s="45">
        <f t="shared" si="145"/>
        <v>27.6</v>
      </c>
    </row>
    <row r="1092" spans="1:11" ht="18.75">
      <c r="A1092" s="49">
        <v>145</v>
      </c>
      <c r="B1092" s="21" t="s">
        <v>1034</v>
      </c>
      <c r="C1092" s="30">
        <v>-0.01</v>
      </c>
      <c r="D1092" s="30"/>
      <c r="E1092" s="31">
        <f t="shared" si="146"/>
        <v>-0.01</v>
      </c>
      <c r="F1092" s="24">
        <v>250</v>
      </c>
      <c r="G1092" s="24">
        <v>0</v>
      </c>
      <c r="H1092" s="39">
        <f t="shared" si="147"/>
        <v>250</v>
      </c>
      <c r="I1092" s="44">
        <v>200</v>
      </c>
      <c r="J1092" s="44"/>
      <c r="K1092" s="45">
        <f t="shared" si="145"/>
        <v>200</v>
      </c>
    </row>
    <row r="1093" spans="1:11" ht="18.75">
      <c r="A1093" s="49">
        <v>146</v>
      </c>
      <c r="B1093" s="21" t="s">
        <v>1035</v>
      </c>
      <c r="C1093" s="30">
        <v>-6711.15</v>
      </c>
      <c r="D1093" s="30"/>
      <c r="E1093" s="31">
        <f t="shared" si="146"/>
        <v>-6711.15</v>
      </c>
      <c r="F1093" s="24">
        <v>0.03</v>
      </c>
      <c r="G1093" s="24">
        <v>0</v>
      </c>
      <c r="H1093" s="39">
        <f t="shared" si="147"/>
        <v>0.03</v>
      </c>
      <c r="I1093" s="44">
        <v>0.03</v>
      </c>
      <c r="J1093" s="44"/>
      <c r="K1093" s="45">
        <f t="shared" si="145"/>
        <v>0.03</v>
      </c>
    </row>
    <row r="1094" spans="1:11" ht="18.75">
      <c r="A1094" s="49">
        <v>147</v>
      </c>
      <c r="B1094" s="21" t="s">
        <v>1036</v>
      </c>
      <c r="C1094" s="30">
        <v>5528</v>
      </c>
      <c r="D1094" s="30">
        <v>1453</v>
      </c>
      <c r="E1094" s="31">
        <f t="shared" si="146"/>
        <v>6981</v>
      </c>
      <c r="F1094" s="24">
        <v>10000</v>
      </c>
      <c r="G1094" s="24">
        <v>10000</v>
      </c>
      <c r="H1094" s="39">
        <f t="shared" si="147"/>
        <v>20000</v>
      </c>
      <c r="I1094" s="44">
        <v>1320.76</v>
      </c>
      <c r="J1094" s="44">
        <v>0.03</v>
      </c>
      <c r="K1094" s="45">
        <f t="shared" ref="K1094:K1125" si="148">SUM(I1094:J1094)</f>
        <v>1320.79</v>
      </c>
    </row>
    <row r="1095" spans="1:11" ht="18.75">
      <c r="A1095" s="49">
        <v>148</v>
      </c>
      <c r="B1095" s="21" t="s">
        <v>1037</v>
      </c>
      <c r="C1095" s="30">
        <v>700</v>
      </c>
      <c r="D1095" s="30">
        <v>700</v>
      </c>
      <c r="E1095" s="31">
        <f t="shared" si="146"/>
        <v>1400</v>
      </c>
      <c r="F1095" s="24">
        <v>400</v>
      </c>
      <c r="G1095" s="24">
        <v>0</v>
      </c>
      <c r="H1095" s="39">
        <f t="shared" si="147"/>
        <v>400</v>
      </c>
      <c r="I1095" s="44">
        <v>231.91</v>
      </c>
      <c r="J1095" s="44"/>
      <c r="K1095" s="45">
        <f t="shared" si="148"/>
        <v>231.91</v>
      </c>
    </row>
    <row r="1096" spans="1:11" ht="18.75">
      <c r="A1096" s="49">
        <v>149</v>
      </c>
      <c r="B1096" s="21" t="s">
        <v>1038</v>
      </c>
      <c r="C1096" s="30">
        <v>9400</v>
      </c>
      <c r="D1096" s="30">
        <v>4449</v>
      </c>
      <c r="E1096" s="31">
        <f t="shared" si="146"/>
        <v>13849</v>
      </c>
      <c r="F1096" s="24">
        <v>0.03</v>
      </c>
      <c r="G1096" s="24">
        <v>0.03</v>
      </c>
      <c r="H1096" s="39">
        <f t="shared" si="147"/>
        <v>0.06</v>
      </c>
      <c r="I1096" s="44">
        <v>121.06</v>
      </c>
      <c r="J1096" s="44">
        <v>0.03</v>
      </c>
      <c r="K1096" s="45">
        <f t="shared" si="148"/>
        <v>121.09</v>
      </c>
    </row>
    <row r="1097" spans="1:11" ht="38.25" customHeight="1">
      <c r="A1097" s="49">
        <v>150</v>
      </c>
      <c r="B1097" s="32" t="s">
        <v>1039</v>
      </c>
      <c r="C1097" s="30">
        <v>300</v>
      </c>
      <c r="D1097" s="30">
        <v>1543.03</v>
      </c>
      <c r="E1097" s="31">
        <f t="shared" si="146"/>
        <v>1843.03</v>
      </c>
      <c r="F1097" s="24">
        <v>15</v>
      </c>
      <c r="G1097" s="24">
        <v>0</v>
      </c>
      <c r="H1097" s="39">
        <f t="shared" si="147"/>
        <v>15</v>
      </c>
      <c r="I1097" s="44">
        <v>15</v>
      </c>
      <c r="J1097" s="44"/>
      <c r="K1097" s="45">
        <f t="shared" si="148"/>
        <v>15</v>
      </c>
    </row>
    <row r="1098" spans="1:11" ht="18.75">
      <c r="A1098" s="49">
        <v>151</v>
      </c>
      <c r="B1098" s="21" t="s">
        <v>1040</v>
      </c>
      <c r="C1098" s="30">
        <v>657</v>
      </c>
      <c r="D1098" s="30">
        <v>3627</v>
      </c>
      <c r="E1098" s="31">
        <f t="shared" si="146"/>
        <v>4284</v>
      </c>
      <c r="F1098" s="24">
        <v>0.01</v>
      </c>
      <c r="G1098" s="24">
        <v>0</v>
      </c>
      <c r="H1098" s="39">
        <f t="shared" si="147"/>
        <v>0.01</v>
      </c>
      <c r="I1098" s="44">
        <v>0.01</v>
      </c>
      <c r="J1098" s="44"/>
      <c r="K1098" s="45">
        <f t="shared" si="148"/>
        <v>0.01</v>
      </c>
    </row>
    <row r="1099" spans="1:11" ht="18.75">
      <c r="A1099" s="49">
        <v>152</v>
      </c>
      <c r="B1099" s="21" t="s">
        <v>1041</v>
      </c>
      <c r="C1099" s="30">
        <v>0.01</v>
      </c>
      <c r="D1099" s="30"/>
      <c r="E1099" s="31">
        <f t="shared" si="146"/>
        <v>0.01</v>
      </c>
      <c r="F1099" s="24">
        <v>200</v>
      </c>
      <c r="G1099" s="24">
        <v>0.03</v>
      </c>
      <c r="H1099" s="39">
        <f t="shared" si="147"/>
        <v>200.03</v>
      </c>
      <c r="I1099" s="44">
        <v>159.59</v>
      </c>
      <c r="J1099" s="44">
        <v>0.03</v>
      </c>
      <c r="K1099" s="45">
        <f t="shared" si="148"/>
        <v>159.62</v>
      </c>
    </row>
    <row r="1100" spans="1:11" ht="18.75">
      <c r="A1100" s="49">
        <v>153</v>
      </c>
      <c r="B1100" s="21" t="s">
        <v>1042</v>
      </c>
      <c r="C1100" s="30">
        <v>0.01</v>
      </c>
      <c r="D1100" s="30"/>
      <c r="E1100" s="31">
        <f t="shared" si="146"/>
        <v>0.01</v>
      </c>
      <c r="F1100" s="24">
        <v>0.02</v>
      </c>
      <c r="G1100" s="24">
        <v>0</v>
      </c>
      <c r="H1100" s="39">
        <f t="shared" si="147"/>
        <v>0.02</v>
      </c>
      <c r="I1100" s="44">
        <v>0.01</v>
      </c>
      <c r="J1100" s="44"/>
      <c r="K1100" s="45">
        <f t="shared" si="148"/>
        <v>0.01</v>
      </c>
    </row>
    <row r="1101" spans="1:11" ht="18.75">
      <c r="A1101" s="49">
        <v>154</v>
      </c>
      <c r="B1101" s="21" t="s">
        <v>1043</v>
      </c>
      <c r="C1101" s="30">
        <v>2800</v>
      </c>
      <c r="D1101" s="30">
        <v>359</v>
      </c>
      <c r="E1101" s="31">
        <f t="shared" si="146"/>
        <v>3159</v>
      </c>
      <c r="F1101" s="24">
        <v>0.01</v>
      </c>
      <c r="G1101" s="24">
        <v>0.01</v>
      </c>
      <c r="H1101" s="39">
        <f t="shared" si="147"/>
        <v>0.02</v>
      </c>
      <c r="I1101" s="44">
        <v>106.91</v>
      </c>
      <c r="J1101" s="44">
        <v>0.01</v>
      </c>
      <c r="K1101" s="45">
        <f t="shared" si="148"/>
        <v>106.92</v>
      </c>
    </row>
    <row r="1102" spans="1:11" ht="18.75">
      <c r="A1102" s="49">
        <v>155</v>
      </c>
      <c r="B1102" s="21" t="s">
        <v>1044</v>
      </c>
      <c r="C1102" s="30">
        <v>14696</v>
      </c>
      <c r="D1102" s="30">
        <v>9500</v>
      </c>
      <c r="E1102" s="31">
        <f t="shared" si="146"/>
        <v>24196</v>
      </c>
      <c r="F1102" s="24">
        <v>-0.01</v>
      </c>
      <c r="G1102" s="24">
        <v>0</v>
      </c>
      <c r="H1102" s="39">
        <f t="shared" si="147"/>
        <v>-0.01</v>
      </c>
      <c r="I1102" s="44">
        <v>-0.01</v>
      </c>
      <c r="J1102" s="44"/>
      <c r="K1102" s="45">
        <f t="shared" si="148"/>
        <v>-0.01</v>
      </c>
    </row>
    <row r="1103" spans="1:11" ht="18.75">
      <c r="A1103" s="49">
        <v>156</v>
      </c>
      <c r="B1103" s="21" t="s">
        <v>1045</v>
      </c>
      <c r="C1103" s="30">
        <v>1033</v>
      </c>
      <c r="D1103" s="30">
        <v>388</v>
      </c>
      <c r="E1103" s="31">
        <f t="shared" si="146"/>
        <v>1421</v>
      </c>
      <c r="F1103" s="24">
        <v>-0.01</v>
      </c>
      <c r="G1103" s="24">
        <v>0</v>
      </c>
      <c r="H1103" s="39">
        <f t="shared" si="147"/>
        <v>-0.01</v>
      </c>
      <c r="I1103" s="44">
        <v>-0.01</v>
      </c>
      <c r="J1103" s="44"/>
      <c r="K1103" s="45">
        <f t="shared" si="148"/>
        <v>-0.01</v>
      </c>
    </row>
    <row r="1104" spans="1:11" ht="18.75">
      <c r="A1104" s="49">
        <v>157</v>
      </c>
      <c r="B1104" s="21" t="s">
        <v>1046</v>
      </c>
      <c r="C1104" s="30">
        <v>340</v>
      </c>
      <c r="D1104" s="30">
        <v>130</v>
      </c>
      <c r="E1104" s="31">
        <f t="shared" si="146"/>
        <v>470</v>
      </c>
      <c r="F1104" s="24">
        <v>-6711.15</v>
      </c>
      <c r="G1104" s="24">
        <v>0</v>
      </c>
      <c r="H1104" s="39">
        <f t="shared" si="147"/>
        <v>-6711.15</v>
      </c>
      <c r="I1104" s="44">
        <v>-0.01</v>
      </c>
      <c r="J1104" s="44"/>
      <c r="K1104" s="45">
        <f t="shared" si="148"/>
        <v>-0.01</v>
      </c>
    </row>
    <row r="1105" spans="1:11" ht="18.75">
      <c r="A1105" s="49">
        <v>158</v>
      </c>
      <c r="B1105" s="21" t="s">
        <v>1047</v>
      </c>
      <c r="C1105" s="30">
        <v>156.5</v>
      </c>
      <c r="D1105" s="30">
        <v>161.5</v>
      </c>
      <c r="E1105" s="31">
        <f t="shared" si="146"/>
        <v>318</v>
      </c>
      <c r="F1105" s="24">
        <v>50</v>
      </c>
      <c r="G1105" s="24">
        <v>0.03</v>
      </c>
      <c r="H1105" s="39">
        <f t="shared" si="147"/>
        <v>50.03</v>
      </c>
      <c r="I1105" s="44">
        <v>325.77999999999997</v>
      </c>
      <c r="J1105" s="44">
        <v>0.03</v>
      </c>
      <c r="K1105" s="45">
        <f t="shared" si="148"/>
        <v>325.80999999999995</v>
      </c>
    </row>
    <row r="1106" spans="1:11" ht="18.75">
      <c r="A1106" s="49">
        <v>159</v>
      </c>
      <c r="B1106" s="21" t="s">
        <v>1048</v>
      </c>
      <c r="C1106" s="30">
        <v>80.3</v>
      </c>
      <c r="D1106" s="30">
        <v>95</v>
      </c>
      <c r="E1106" s="31">
        <f t="shared" si="146"/>
        <v>175.3</v>
      </c>
      <c r="F1106" s="24">
        <v>0.03</v>
      </c>
      <c r="G1106" s="24">
        <v>2900</v>
      </c>
      <c r="H1106" s="39">
        <f t="shared" si="147"/>
        <v>2900.03</v>
      </c>
      <c r="I1106" s="44">
        <v>1412.62</v>
      </c>
      <c r="J1106" s="44">
        <v>0.03</v>
      </c>
      <c r="K1106" s="45">
        <f t="shared" si="148"/>
        <v>1412.6499999999999</v>
      </c>
    </row>
    <row r="1107" spans="1:11" ht="18.75">
      <c r="A1107" s="49">
        <v>160</v>
      </c>
      <c r="B1107" s="21" t="s">
        <v>1613</v>
      </c>
      <c r="C1107" s="30">
        <v>156.5</v>
      </c>
      <c r="D1107" s="30">
        <v>161.5</v>
      </c>
      <c r="E1107" s="31">
        <f t="shared" si="146"/>
        <v>318</v>
      </c>
      <c r="F1107" s="24">
        <v>0.03</v>
      </c>
      <c r="G1107" s="24">
        <v>10000</v>
      </c>
      <c r="H1107" s="39">
        <f t="shared" si="147"/>
        <v>10000.030000000001</v>
      </c>
      <c r="I1107" s="44">
        <v>1280.01</v>
      </c>
      <c r="J1107" s="44">
        <v>0.03</v>
      </c>
      <c r="K1107" s="45">
        <f t="shared" si="148"/>
        <v>1280.04</v>
      </c>
    </row>
    <row r="1108" spans="1:11" ht="18.75">
      <c r="A1108" s="49">
        <v>161</v>
      </c>
      <c r="B1108" s="21" t="s">
        <v>1049</v>
      </c>
      <c r="C1108" s="30">
        <v>2800</v>
      </c>
      <c r="D1108" s="30"/>
      <c r="E1108" s="31">
        <f t="shared" si="146"/>
        <v>2800</v>
      </c>
      <c r="F1108" s="24">
        <v>0.03</v>
      </c>
      <c r="G1108" s="24">
        <v>1500</v>
      </c>
      <c r="H1108" s="39">
        <f t="shared" si="147"/>
        <v>1500.03</v>
      </c>
      <c r="I1108" s="44">
        <v>0.03</v>
      </c>
      <c r="J1108" s="44">
        <v>0.03</v>
      </c>
      <c r="K1108" s="45">
        <f t="shared" si="148"/>
        <v>0.06</v>
      </c>
    </row>
    <row r="1109" spans="1:11" ht="18.75">
      <c r="A1109" s="49">
        <v>162</v>
      </c>
      <c r="B1109" s="21" t="s">
        <v>1050</v>
      </c>
      <c r="C1109" s="30">
        <v>95</v>
      </c>
      <c r="D1109" s="30"/>
      <c r="E1109" s="31">
        <f t="shared" si="146"/>
        <v>95</v>
      </c>
      <c r="F1109" s="24">
        <v>0.03</v>
      </c>
      <c r="G1109" s="24">
        <v>5000</v>
      </c>
      <c r="H1109" s="39">
        <f t="shared" si="147"/>
        <v>5000.03</v>
      </c>
      <c r="I1109" s="44"/>
      <c r="J1109" s="44">
        <v>0.03</v>
      </c>
      <c r="K1109" s="45">
        <f t="shared" si="148"/>
        <v>0.03</v>
      </c>
    </row>
    <row r="1110" spans="1:11" ht="18.75">
      <c r="A1110" s="49">
        <v>163</v>
      </c>
      <c r="B1110" s="21" t="s">
        <v>1051</v>
      </c>
      <c r="C1110" s="30">
        <v>2260</v>
      </c>
      <c r="D1110" s="30"/>
      <c r="E1110" s="31">
        <f t="shared" si="146"/>
        <v>2260</v>
      </c>
      <c r="F1110" s="24">
        <v>0.01</v>
      </c>
      <c r="G1110" s="24">
        <v>0</v>
      </c>
      <c r="H1110" s="39">
        <f t="shared" si="147"/>
        <v>0.01</v>
      </c>
      <c r="I1110" s="44">
        <v>0.01</v>
      </c>
      <c r="J1110" s="44"/>
      <c r="K1110" s="45">
        <f t="shared" si="148"/>
        <v>0.01</v>
      </c>
    </row>
    <row r="1111" spans="1:11" ht="18.75">
      <c r="A1111" s="49">
        <v>164</v>
      </c>
      <c r="B1111" s="21" t="s">
        <v>1052</v>
      </c>
      <c r="C1111" s="30">
        <v>1034</v>
      </c>
      <c r="D1111" s="30"/>
      <c r="E1111" s="31">
        <f t="shared" si="146"/>
        <v>1034</v>
      </c>
      <c r="F1111" s="24">
        <v>0.01</v>
      </c>
      <c r="G1111" s="24">
        <v>0</v>
      </c>
      <c r="H1111" s="39">
        <f t="shared" si="147"/>
        <v>0.01</v>
      </c>
      <c r="I1111" s="44">
        <v>0.01</v>
      </c>
      <c r="J1111" s="44"/>
      <c r="K1111" s="45">
        <f t="shared" si="148"/>
        <v>0.01</v>
      </c>
    </row>
    <row r="1112" spans="1:11" ht="18.75">
      <c r="A1112" s="49">
        <v>165</v>
      </c>
      <c r="B1112" s="21" t="s">
        <v>1611</v>
      </c>
      <c r="C1112" s="30">
        <v>0.03</v>
      </c>
      <c r="D1112" s="30">
        <v>0.03</v>
      </c>
      <c r="E1112" s="31">
        <f t="shared" si="146"/>
        <v>0.06</v>
      </c>
      <c r="F1112" s="24">
        <v>500</v>
      </c>
      <c r="G1112" s="24">
        <v>1500</v>
      </c>
      <c r="H1112" s="39">
        <f t="shared" si="147"/>
        <v>2000</v>
      </c>
      <c r="I1112" s="44">
        <v>1280.01</v>
      </c>
      <c r="J1112" s="44">
        <v>0.03</v>
      </c>
      <c r="K1112" s="45">
        <f t="shared" si="148"/>
        <v>1280.04</v>
      </c>
    </row>
    <row r="1113" spans="1:11" ht="18.75">
      <c r="A1113" s="49">
        <v>166</v>
      </c>
      <c r="B1113" s="21" t="s">
        <v>1612</v>
      </c>
      <c r="C1113" s="30">
        <v>0.01</v>
      </c>
      <c r="D1113" s="30"/>
      <c r="E1113" s="31">
        <f t="shared" si="146"/>
        <v>0.01</v>
      </c>
      <c r="F1113" s="24">
        <v>0.03</v>
      </c>
      <c r="G1113" s="24">
        <v>7500</v>
      </c>
      <c r="H1113" s="39">
        <f t="shared" si="147"/>
        <v>7500.03</v>
      </c>
      <c r="I1113" s="44">
        <v>0.03</v>
      </c>
      <c r="J1113" s="44">
        <v>0.03</v>
      </c>
      <c r="K1113" s="45">
        <f t="shared" si="148"/>
        <v>0.06</v>
      </c>
    </row>
    <row r="1114" spans="1:11" ht="18.75">
      <c r="A1114" s="49">
        <v>167</v>
      </c>
      <c r="B1114" s="21" t="s">
        <v>1614</v>
      </c>
      <c r="C1114" s="30"/>
      <c r="D1114" s="30"/>
      <c r="E1114" s="31"/>
      <c r="F1114" s="24"/>
      <c r="G1114" s="24"/>
      <c r="H1114" s="39"/>
      <c r="I1114" s="44">
        <v>1523.4</v>
      </c>
      <c r="J1114" s="44">
        <v>0.03</v>
      </c>
      <c r="K1114" s="45">
        <f t="shared" si="148"/>
        <v>1523.43</v>
      </c>
    </row>
    <row r="1115" spans="1:11" ht="18.75">
      <c r="A1115" s="49">
        <v>168</v>
      </c>
      <c r="B1115" s="21" t="s">
        <v>1053</v>
      </c>
      <c r="C1115" s="30">
        <v>0.03</v>
      </c>
      <c r="D1115" s="30"/>
      <c r="E1115" s="31">
        <f t="shared" si="146"/>
        <v>0.03</v>
      </c>
      <c r="F1115" s="24">
        <v>1500</v>
      </c>
      <c r="G1115" s="24">
        <v>1500</v>
      </c>
      <c r="H1115" s="39">
        <f t="shared" si="147"/>
        <v>3000</v>
      </c>
      <c r="I1115" s="44">
        <v>1280.01</v>
      </c>
      <c r="J1115" s="44">
        <v>0.03</v>
      </c>
      <c r="K1115" s="45">
        <f t="shared" si="148"/>
        <v>1280.04</v>
      </c>
    </row>
    <row r="1116" spans="1:11" ht="18.75">
      <c r="A1116" s="49">
        <v>169</v>
      </c>
      <c r="B1116" s="21" t="s">
        <v>1615</v>
      </c>
      <c r="C1116" s="30"/>
      <c r="D1116" s="30"/>
      <c r="E1116" s="31"/>
      <c r="F1116" s="24"/>
      <c r="G1116" s="24"/>
      <c r="H1116" s="39"/>
      <c r="I1116" s="44">
        <v>3200</v>
      </c>
      <c r="J1116" s="44">
        <v>0.03</v>
      </c>
      <c r="K1116" s="45">
        <f t="shared" si="148"/>
        <v>3200.03</v>
      </c>
    </row>
    <row r="1117" spans="1:11" ht="18.75">
      <c r="A1117" s="49">
        <v>170</v>
      </c>
      <c r="B1117" s="21" t="s">
        <v>1616</v>
      </c>
      <c r="C1117" s="30"/>
      <c r="D1117" s="30"/>
      <c r="E1117" s="31"/>
      <c r="F1117" s="24"/>
      <c r="G1117" s="24"/>
      <c r="H1117" s="39"/>
      <c r="I1117" s="44">
        <v>3840</v>
      </c>
      <c r="J1117" s="44">
        <v>0.03</v>
      </c>
      <c r="K1117" s="45">
        <f t="shared" si="148"/>
        <v>3840.03</v>
      </c>
    </row>
    <row r="1118" spans="1:11" ht="18.75">
      <c r="A1118" s="49">
        <v>171</v>
      </c>
      <c r="B1118" s="21" t="s">
        <v>1617</v>
      </c>
      <c r="C1118" s="30"/>
      <c r="D1118" s="30"/>
      <c r="E1118" s="31"/>
      <c r="F1118" s="24"/>
      <c r="G1118" s="24"/>
      <c r="H1118" s="39"/>
      <c r="I1118" s="44">
        <v>3840</v>
      </c>
      <c r="J1118" s="44">
        <v>0.03</v>
      </c>
      <c r="K1118" s="45">
        <f t="shared" si="148"/>
        <v>3840.03</v>
      </c>
    </row>
    <row r="1119" spans="1:11" ht="18.75">
      <c r="A1119" s="49">
        <v>172</v>
      </c>
      <c r="B1119" s="21" t="s">
        <v>1618</v>
      </c>
      <c r="C1119" s="30"/>
      <c r="D1119" s="30"/>
      <c r="E1119" s="31"/>
      <c r="F1119" s="24"/>
      <c r="G1119" s="24"/>
      <c r="H1119" s="39"/>
      <c r="I1119" s="44">
        <v>0.03</v>
      </c>
      <c r="J1119" s="44"/>
      <c r="K1119" s="45">
        <f t="shared" si="148"/>
        <v>0.03</v>
      </c>
    </row>
    <row r="1120" spans="1:11" ht="18.75">
      <c r="A1120" s="49">
        <v>173</v>
      </c>
      <c r="B1120" s="21" t="s">
        <v>1054</v>
      </c>
      <c r="C1120" s="30">
        <v>58</v>
      </c>
      <c r="D1120" s="30">
        <v>0.03</v>
      </c>
      <c r="E1120" s="31">
        <f t="shared" si="146"/>
        <v>58.03</v>
      </c>
      <c r="F1120" s="24">
        <v>1500</v>
      </c>
      <c r="G1120" s="24">
        <v>1500</v>
      </c>
      <c r="H1120" s="39">
        <f t="shared" si="147"/>
        <v>3000</v>
      </c>
      <c r="I1120" s="44">
        <v>1536</v>
      </c>
      <c r="J1120" s="44">
        <v>0.03</v>
      </c>
      <c r="K1120" s="45">
        <f t="shared" si="148"/>
        <v>1536.03</v>
      </c>
    </row>
    <row r="1121" spans="1:11" ht="18.75">
      <c r="A1121" s="49">
        <v>174</v>
      </c>
      <c r="B1121" s="21" t="s">
        <v>1055</v>
      </c>
      <c r="C1121" s="30">
        <v>0.03</v>
      </c>
      <c r="D1121" s="30"/>
      <c r="E1121" s="31">
        <f t="shared" si="146"/>
        <v>0.03</v>
      </c>
      <c r="F1121" s="24">
        <v>2000</v>
      </c>
      <c r="G1121" s="24">
        <v>2000</v>
      </c>
      <c r="H1121" s="39">
        <f t="shared" si="147"/>
        <v>4000</v>
      </c>
      <c r="I1121" s="44">
        <v>1920</v>
      </c>
      <c r="J1121" s="44">
        <v>0.03</v>
      </c>
      <c r="K1121" s="45">
        <f t="shared" si="148"/>
        <v>1920.03</v>
      </c>
    </row>
    <row r="1122" spans="1:11" ht="18.75">
      <c r="A1122" s="49">
        <v>175</v>
      </c>
      <c r="B1122" s="21" t="s">
        <v>1056</v>
      </c>
      <c r="C1122" s="30">
        <v>0.03</v>
      </c>
      <c r="D1122" s="30"/>
      <c r="E1122" s="31">
        <f t="shared" si="146"/>
        <v>0.03</v>
      </c>
      <c r="F1122" s="24">
        <v>500</v>
      </c>
      <c r="G1122" s="24">
        <v>500</v>
      </c>
      <c r="H1122" s="39">
        <f t="shared" si="147"/>
        <v>1000</v>
      </c>
      <c r="I1122" s="44">
        <v>127.99</v>
      </c>
      <c r="J1122" s="44">
        <v>0.03</v>
      </c>
      <c r="K1122" s="45">
        <f t="shared" si="148"/>
        <v>128.01999999999998</v>
      </c>
    </row>
    <row r="1123" spans="1:11" ht="15" customHeight="1">
      <c r="A1123" s="49">
        <v>176</v>
      </c>
      <c r="B1123" s="21" t="s">
        <v>1057</v>
      </c>
      <c r="C1123" s="30">
        <v>0.01</v>
      </c>
      <c r="D1123" s="30"/>
      <c r="E1123" s="31">
        <f t="shared" si="146"/>
        <v>0.01</v>
      </c>
      <c r="F1123" s="24">
        <v>1000</v>
      </c>
      <c r="G1123" s="24">
        <v>1000</v>
      </c>
      <c r="H1123" s="39">
        <f t="shared" si="147"/>
        <v>2000</v>
      </c>
      <c r="I1123" s="44">
        <v>640</v>
      </c>
      <c r="J1123" s="44">
        <v>0.03</v>
      </c>
      <c r="K1123" s="45">
        <f t="shared" si="148"/>
        <v>640.03</v>
      </c>
    </row>
    <row r="1124" spans="1:11" ht="18.75">
      <c r="A1124" s="49">
        <v>177</v>
      </c>
      <c r="B1124" s="21" t="s">
        <v>1058</v>
      </c>
      <c r="C1124" s="30">
        <v>14.4</v>
      </c>
      <c r="D1124" s="30">
        <v>0.03</v>
      </c>
      <c r="E1124" s="31">
        <f t="shared" si="146"/>
        <v>14.43</v>
      </c>
      <c r="F1124" s="24">
        <v>500</v>
      </c>
      <c r="G1124" s="24">
        <v>0</v>
      </c>
      <c r="H1124" s="39">
        <f t="shared" si="147"/>
        <v>500</v>
      </c>
      <c r="I1124" s="44">
        <v>145.77000000000001</v>
      </c>
      <c r="J1124" s="44"/>
      <c r="K1124" s="45">
        <f t="shared" si="148"/>
        <v>145.77000000000001</v>
      </c>
    </row>
    <row r="1125" spans="1:11" ht="18.75">
      <c r="A1125" s="49">
        <v>178</v>
      </c>
      <c r="B1125" s="21" t="s">
        <v>1059</v>
      </c>
      <c r="C1125" s="30">
        <v>2350</v>
      </c>
      <c r="D1125" s="30">
        <v>4490</v>
      </c>
      <c r="E1125" s="31">
        <f t="shared" si="146"/>
        <v>6840</v>
      </c>
      <c r="F1125" s="24">
        <v>200</v>
      </c>
      <c r="G1125" s="24">
        <v>0</v>
      </c>
      <c r="H1125" s="39">
        <f t="shared" si="147"/>
        <v>200</v>
      </c>
      <c r="I1125" s="44">
        <v>0.03</v>
      </c>
      <c r="J1125" s="44"/>
      <c r="K1125" s="45">
        <f t="shared" si="148"/>
        <v>0.03</v>
      </c>
    </row>
    <row r="1126" spans="1:11" ht="18.75">
      <c r="A1126" s="49">
        <v>179</v>
      </c>
      <c r="B1126" s="21" t="s">
        <v>1060</v>
      </c>
      <c r="C1126" s="30">
        <v>2821</v>
      </c>
      <c r="D1126" s="30"/>
      <c r="E1126" s="31">
        <f t="shared" si="146"/>
        <v>2821</v>
      </c>
      <c r="F1126" s="24">
        <v>4594.3900000000003</v>
      </c>
      <c r="G1126" s="24">
        <v>0</v>
      </c>
      <c r="H1126" s="39">
        <f t="shared" si="147"/>
        <v>4594.3900000000003</v>
      </c>
      <c r="I1126" s="44">
        <v>6535.09</v>
      </c>
      <c r="J1126" s="44"/>
      <c r="K1126" s="45">
        <f t="shared" ref="K1126:K1156" si="149">SUM(I1126:J1126)</f>
        <v>6535.09</v>
      </c>
    </row>
    <row r="1127" spans="1:11" ht="18.75">
      <c r="A1127" s="49">
        <v>180</v>
      </c>
      <c r="B1127" s="21" t="s">
        <v>1061</v>
      </c>
      <c r="C1127" s="30">
        <v>0.01</v>
      </c>
      <c r="D1127" s="30"/>
      <c r="E1127" s="31">
        <f t="shared" si="146"/>
        <v>0.01</v>
      </c>
      <c r="F1127" s="24">
        <v>1400</v>
      </c>
      <c r="G1127" s="24">
        <v>0</v>
      </c>
      <c r="H1127" s="39">
        <f t="shared" si="147"/>
        <v>1400</v>
      </c>
      <c r="I1127" s="77">
        <v>2940.24</v>
      </c>
      <c r="J1127" s="18"/>
      <c r="K1127" s="45">
        <f t="shared" si="149"/>
        <v>2940.24</v>
      </c>
    </row>
    <row r="1128" spans="1:11" ht="18.75">
      <c r="A1128" s="49">
        <v>181</v>
      </c>
      <c r="B1128" s="21" t="s">
        <v>1062</v>
      </c>
      <c r="C1128" s="30">
        <v>14</v>
      </c>
      <c r="D1128" s="30">
        <v>0.03</v>
      </c>
      <c r="E1128" s="31">
        <f t="shared" si="146"/>
        <v>14.03</v>
      </c>
      <c r="F1128" s="24">
        <v>2000</v>
      </c>
      <c r="G1128" s="24">
        <v>2000</v>
      </c>
      <c r="H1128" s="39">
        <f t="shared" si="147"/>
        <v>4000</v>
      </c>
      <c r="I1128" s="77">
        <v>3840</v>
      </c>
      <c r="J1128" s="18">
        <v>0.03</v>
      </c>
      <c r="K1128" s="45">
        <f t="shared" si="149"/>
        <v>3840.03</v>
      </c>
    </row>
    <row r="1129" spans="1:11" ht="18.75">
      <c r="A1129" s="49">
        <v>182</v>
      </c>
      <c r="B1129" s="21" t="s">
        <v>1063</v>
      </c>
      <c r="C1129" s="30">
        <v>41.03</v>
      </c>
      <c r="D1129" s="30"/>
      <c r="E1129" s="31">
        <f t="shared" si="146"/>
        <v>41.03</v>
      </c>
      <c r="F1129" s="24">
        <v>0.01</v>
      </c>
      <c r="G1129" s="24">
        <v>0</v>
      </c>
      <c r="H1129" s="39">
        <f>SUM(F1129:G1129)</f>
        <v>0.01</v>
      </c>
      <c r="I1129" s="77">
        <v>0.01</v>
      </c>
      <c r="J1129" s="18"/>
      <c r="K1129" s="45">
        <f t="shared" si="149"/>
        <v>0.01</v>
      </c>
    </row>
    <row r="1130" spans="1:11" ht="18.75">
      <c r="A1130" s="49">
        <v>183</v>
      </c>
      <c r="B1130" s="21" t="s">
        <v>1064</v>
      </c>
      <c r="C1130" s="30">
        <v>13599</v>
      </c>
      <c r="D1130" s="30">
        <v>0.03</v>
      </c>
      <c r="E1130" s="31">
        <f t="shared" si="146"/>
        <v>13599.03</v>
      </c>
      <c r="F1130" s="24">
        <v>2500</v>
      </c>
      <c r="G1130" s="24">
        <v>2500</v>
      </c>
      <c r="H1130" s="39">
        <f t="shared" ref="H1130:H1185" si="150">SUM(F1130:G1130)</f>
        <v>5000</v>
      </c>
      <c r="I1130" s="77">
        <v>97.44</v>
      </c>
      <c r="J1130" s="18">
        <v>0.03</v>
      </c>
      <c r="K1130" s="45">
        <f t="shared" si="149"/>
        <v>97.47</v>
      </c>
    </row>
    <row r="1131" spans="1:11" ht="18.75">
      <c r="A1131" s="49">
        <v>184</v>
      </c>
      <c r="B1131" s="21" t="s">
        <v>1065</v>
      </c>
      <c r="C1131" s="30">
        <v>6711.15</v>
      </c>
      <c r="D1131" s="30"/>
      <c r="E1131" s="31">
        <f t="shared" si="146"/>
        <v>6711.15</v>
      </c>
      <c r="F1131" s="24">
        <v>50</v>
      </c>
      <c r="G1131" s="24">
        <v>0.03</v>
      </c>
      <c r="H1131" s="39">
        <f t="shared" si="150"/>
        <v>50.03</v>
      </c>
      <c r="I1131" s="77">
        <v>62.73</v>
      </c>
      <c r="J1131" s="18">
        <v>0.03</v>
      </c>
      <c r="K1131" s="45">
        <f t="shared" si="149"/>
        <v>62.76</v>
      </c>
    </row>
    <row r="1132" spans="1:11" ht="18.75">
      <c r="A1132" s="49">
        <v>185</v>
      </c>
      <c r="B1132" s="21" t="s">
        <v>1112</v>
      </c>
      <c r="C1132" s="30">
        <v>700</v>
      </c>
      <c r="D1132" s="30"/>
      <c r="E1132" s="31">
        <f t="shared" si="146"/>
        <v>700</v>
      </c>
      <c r="F1132" s="24">
        <v>0.03</v>
      </c>
      <c r="G1132" s="24">
        <v>0</v>
      </c>
      <c r="H1132" s="39">
        <f t="shared" si="150"/>
        <v>0.03</v>
      </c>
      <c r="I1132" s="44">
        <v>1559.34</v>
      </c>
      <c r="J1132" s="44"/>
      <c r="K1132" s="45">
        <f t="shared" si="149"/>
        <v>1559.34</v>
      </c>
    </row>
    <row r="1133" spans="1:11" ht="18.75">
      <c r="A1133" s="49">
        <v>186</v>
      </c>
      <c r="B1133" s="21" t="s">
        <v>1111</v>
      </c>
      <c r="C1133" s="30">
        <v>217</v>
      </c>
      <c r="D1133" s="30"/>
      <c r="E1133" s="31">
        <f t="shared" si="146"/>
        <v>217</v>
      </c>
      <c r="F1133" s="24">
        <v>0.03</v>
      </c>
      <c r="G1133" s="24">
        <v>0</v>
      </c>
      <c r="H1133" s="39">
        <f t="shared" si="150"/>
        <v>0.03</v>
      </c>
      <c r="I1133" s="44">
        <v>0.03</v>
      </c>
      <c r="J1133" s="44"/>
      <c r="K1133" s="45">
        <f t="shared" si="149"/>
        <v>0.03</v>
      </c>
    </row>
    <row r="1134" spans="1:11" ht="18.75">
      <c r="A1134" s="49">
        <v>187</v>
      </c>
      <c r="B1134" s="21" t="s">
        <v>1110</v>
      </c>
      <c r="C1134" s="30">
        <v>94</v>
      </c>
      <c r="D1134" s="30"/>
      <c r="E1134" s="31">
        <f t="shared" si="146"/>
        <v>94</v>
      </c>
      <c r="F1134" s="24">
        <v>0.01</v>
      </c>
      <c r="G1134" s="24">
        <v>0</v>
      </c>
      <c r="H1134" s="39">
        <f t="shared" si="150"/>
        <v>0.01</v>
      </c>
      <c r="I1134" s="44">
        <v>0.01</v>
      </c>
      <c r="J1134" s="44"/>
      <c r="K1134" s="45">
        <f t="shared" si="149"/>
        <v>0.01</v>
      </c>
    </row>
    <row r="1135" spans="1:11" ht="18.75">
      <c r="A1135" s="49">
        <v>188</v>
      </c>
      <c r="B1135" s="21" t="s">
        <v>1109</v>
      </c>
      <c r="C1135" s="30">
        <v>320.02</v>
      </c>
      <c r="D1135" s="30"/>
      <c r="E1135" s="31">
        <f t="shared" si="146"/>
        <v>320.02</v>
      </c>
      <c r="F1135" s="24">
        <v>15</v>
      </c>
      <c r="G1135" s="24">
        <v>0.03</v>
      </c>
      <c r="H1135" s="39">
        <f t="shared" si="150"/>
        <v>15.03</v>
      </c>
      <c r="I1135" s="44">
        <v>30.82</v>
      </c>
      <c r="J1135" s="44">
        <v>0.03</v>
      </c>
      <c r="K1135" s="45">
        <f t="shared" si="149"/>
        <v>30.85</v>
      </c>
    </row>
    <row r="1136" spans="1:11" ht="18.75">
      <c r="A1136" s="49">
        <v>189</v>
      </c>
      <c r="B1136" s="21" t="s">
        <v>1108</v>
      </c>
      <c r="C1136" s="30">
        <v>0.03</v>
      </c>
      <c r="D1136" s="30">
        <v>0.03</v>
      </c>
      <c r="E1136" s="31">
        <f t="shared" si="146"/>
        <v>0.06</v>
      </c>
      <c r="F1136" s="24">
        <v>1500</v>
      </c>
      <c r="G1136" s="24">
        <v>3500</v>
      </c>
      <c r="H1136" s="39">
        <f t="shared" si="150"/>
        <v>5000</v>
      </c>
      <c r="I1136" s="44">
        <v>3840</v>
      </c>
      <c r="J1136" s="44">
        <v>0.03</v>
      </c>
      <c r="K1136" s="45">
        <f t="shared" si="149"/>
        <v>3840.03</v>
      </c>
    </row>
    <row r="1137" spans="1:11" ht="18.75">
      <c r="A1137" s="49">
        <v>190</v>
      </c>
      <c r="B1137" s="21" t="s">
        <v>1107</v>
      </c>
      <c r="C1137" s="30">
        <v>23</v>
      </c>
      <c r="D1137" s="30">
        <v>0.03</v>
      </c>
      <c r="E1137" s="31">
        <f t="shared" si="146"/>
        <v>23.03</v>
      </c>
      <c r="F1137" s="24">
        <v>2500</v>
      </c>
      <c r="G1137" s="24">
        <v>0</v>
      </c>
      <c r="H1137" s="39">
        <f t="shared" si="150"/>
        <v>2500</v>
      </c>
      <c r="I1137" s="44">
        <v>1293.2</v>
      </c>
      <c r="J1137" s="44"/>
      <c r="K1137" s="45">
        <f t="shared" si="149"/>
        <v>1293.2</v>
      </c>
    </row>
    <row r="1138" spans="1:11" ht="18.75">
      <c r="A1138" s="49">
        <v>191</v>
      </c>
      <c r="B1138" s="21" t="s">
        <v>1106</v>
      </c>
      <c r="C1138" s="30">
        <v>0.03</v>
      </c>
      <c r="D1138" s="30">
        <v>0.03</v>
      </c>
      <c r="E1138" s="31">
        <f t="shared" si="146"/>
        <v>0.06</v>
      </c>
      <c r="F1138" s="24">
        <v>0.01</v>
      </c>
      <c r="G1138" s="24">
        <v>0</v>
      </c>
      <c r="H1138" s="39">
        <f t="shared" si="150"/>
        <v>0.01</v>
      </c>
      <c r="I1138" s="44">
        <v>0.01</v>
      </c>
      <c r="J1138" s="44"/>
      <c r="K1138" s="45">
        <f t="shared" si="149"/>
        <v>0.01</v>
      </c>
    </row>
    <row r="1139" spans="1:11" ht="18.75">
      <c r="A1139" s="49">
        <v>192</v>
      </c>
      <c r="B1139" s="21" t="s">
        <v>1105</v>
      </c>
      <c r="C1139" s="30">
        <v>0.02</v>
      </c>
      <c r="D1139" s="30"/>
      <c r="E1139" s="31">
        <f t="shared" si="146"/>
        <v>0.02</v>
      </c>
      <c r="F1139" s="24">
        <v>10</v>
      </c>
      <c r="G1139" s="24">
        <v>0.03</v>
      </c>
      <c r="H1139" s="39">
        <f t="shared" si="150"/>
        <v>10.029999999999999</v>
      </c>
      <c r="I1139" s="44">
        <v>11.01</v>
      </c>
      <c r="J1139" s="44">
        <v>0.03</v>
      </c>
      <c r="K1139" s="45">
        <f t="shared" si="149"/>
        <v>11.04</v>
      </c>
    </row>
    <row r="1140" spans="1:11" ht="18.75">
      <c r="A1140" s="49">
        <v>193</v>
      </c>
      <c r="B1140" s="21" t="s">
        <v>1104</v>
      </c>
      <c r="C1140" s="30">
        <v>0.03</v>
      </c>
      <c r="D1140" s="30"/>
      <c r="E1140" s="31">
        <f t="shared" si="146"/>
        <v>0.03</v>
      </c>
      <c r="F1140" s="24">
        <v>0.06</v>
      </c>
      <c r="G1140" s="24">
        <v>0</v>
      </c>
      <c r="H1140" s="39">
        <f t="shared" si="150"/>
        <v>0.06</v>
      </c>
      <c r="I1140" s="77">
        <v>0.06</v>
      </c>
      <c r="J1140" s="44"/>
      <c r="K1140" s="45">
        <f t="shared" si="149"/>
        <v>0.06</v>
      </c>
    </row>
    <row r="1141" spans="1:11" ht="18.75">
      <c r="A1141" s="49">
        <v>194</v>
      </c>
      <c r="B1141" s="21" t="s">
        <v>1103</v>
      </c>
      <c r="C1141" s="30">
        <v>0.01</v>
      </c>
      <c r="D1141" s="30"/>
      <c r="E1141" s="31">
        <f t="shared" si="146"/>
        <v>0.01</v>
      </c>
      <c r="F1141" s="24">
        <v>0.03</v>
      </c>
      <c r="G1141" s="24">
        <v>0.03</v>
      </c>
      <c r="H1141" s="39">
        <f t="shared" si="150"/>
        <v>0.06</v>
      </c>
      <c r="I1141" s="44">
        <v>16116.86</v>
      </c>
      <c r="J1141" s="44">
        <v>0.03</v>
      </c>
      <c r="K1141" s="45">
        <f t="shared" si="149"/>
        <v>16116.890000000001</v>
      </c>
    </row>
    <row r="1142" spans="1:11" ht="18.75">
      <c r="A1142" s="49">
        <v>195</v>
      </c>
      <c r="B1142" s="21" t="s">
        <v>1621</v>
      </c>
      <c r="C1142" s="30">
        <v>0.01</v>
      </c>
      <c r="D1142" s="30"/>
      <c r="E1142" s="31">
        <f t="shared" si="146"/>
        <v>0.01</v>
      </c>
      <c r="F1142" s="24">
        <v>6711.15</v>
      </c>
      <c r="G1142" s="24">
        <v>0</v>
      </c>
      <c r="H1142" s="39">
        <f t="shared" si="150"/>
        <v>6711.15</v>
      </c>
      <c r="I1142" s="44">
        <v>0.01</v>
      </c>
      <c r="J1142" s="44"/>
      <c r="K1142" s="45">
        <f t="shared" si="149"/>
        <v>0.01</v>
      </c>
    </row>
    <row r="1143" spans="1:11" ht="18.75">
      <c r="A1143" s="49">
        <v>196</v>
      </c>
      <c r="B1143" s="21" t="s">
        <v>1102</v>
      </c>
      <c r="C1143" s="30">
        <v>705</v>
      </c>
      <c r="D1143" s="30">
        <v>673</v>
      </c>
      <c r="E1143" s="31">
        <f t="shared" si="146"/>
        <v>1378</v>
      </c>
      <c r="F1143" s="24">
        <v>1080</v>
      </c>
      <c r="G1143" s="24">
        <v>0</v>
      </c>
      <c r="H1143" s="39">
        <f t="shared" si="150"/>
        <v>1080</v>
      </c>
      <c r="I1143" s="44">
        <v>1188</v>
      </c>
      <c r="J1143" s="44"/>
      <c r="K1143" s="45">
        <f t="shared" si="149"/>
        <v>1188</v>
      </c>
    </row>
    <row r="1144" spans="1:11" ht="18.75">
      <c r="A1144" s="49">
        <v>197</v>
      </c>
      <c r="B1144" s="21" t="s">
        <v>1101</v>
      </c>
      <c r="C1144" s="30">
        <v>1787</v>
      </c>
      <c r="D1144" s="30">
        <v>0.01</v>
      </c>
      <c r="E1144" s="31">
        <f t="shared" si="146"/>
        <v>1787.01</v>
      </c>
      <c r="F1144" s="24">
        <v>260</v>
      </c>
      <c r="G1144" s="24">
        <v>0</v>
      </c>
      <c r="H1144" s="39">
        <f t="shared" si="150"/>
        <v>260</v>
      </c>
      <c r="I1144" s="44">
        <v>285</v>
      </c>
      <c r="J1144" s="44"/>
      <c r="K1144" s="45">
        <f t="shared" si="149"/>
        <v>285</v>
      </c>
    </row>
    <row r="1145" spans="1:11" ht="18.75">
      <c r="A1145" s="49">
        <v>198</v>
      </c>
      <c r="B1145" s="21" t="s">
        <v>1100</v>
      </c>
      <c r="C1145" s="30">
        <v>470</v>
      </c>
      <c r="D1145" s="30">
        <v>449</v>
      </c>
      <c r="E1145" s="31">
        <f t="shared" si="146"/>
        <v>919</v>
      </c>
      <c r="F1145" s="24">
        <v>150</v>
      </c>
      <c r="G1145" s="24">
        <v>0</v>
      </c>
      <c r="H1145" s="39">
        <f t="shared" si="150"/>
        <v>150</v>
      </c>
      <c r="I1145" s="44">
        <v>215.91</v>
      </c>
      <c r="J1145" s="44"/>
      <c r="K1145" s="45">
        <f t="shared" si="149"/>
        <v>215.91</v>
      </c>
    </row>
    <row r="1146" spans="1:11" ht="18.75">
      <c r="A1146" s="49">
        <v>199</v>
      </c>
      <c r="B1146" s="21" t="s">
        <v>1099</v>
      </c>
      <c r="C1146" s="30">
        <v>600</v>
      </c>
      <c r="D1146" s="30">
        <v>500</v>
      </c>
      <c r="E1146" s="31">
        <f t="shared" si="146"/>
        <v>1100</v>
      </c>
      <c r="F1146" s="24">
        <v>25.02</v>
      </c>
      <c r="G1146" s="24">
        <v>0</v>
      </c>
      <c r="H1146" s="39">
        <f t="shared" si="150"/>
        <v>25.02</v>
      </c>
      <c r="I1146" s="44">
        <v>33.04</v>
      </c>
      <c r="J1146" s="44"/>
      <c r="K1146" s="45">
        <f t="shared" si="149"/>
        <v>33.04</v>
      </c>
    </row>
    <row r="1147" spans="1:11" ht="18.75">
      <c r="A1147" s="49">
        <v>200</v>
      </c>
      <c r="B1147" s="21" t="s">
        <v>1619</v>
      </c>
      <c r="C1147" s="30">
        <v>3760</v>
      </c>
      <c r="D1147" s="30"/>
      <c r="E1147" s="31">
        <f t="shared" si="146"/>
        <v>3760</v>
      </c>
      <c r="F1147" s="24">
        <v>0.03</v>
      </c>
      <c r="G1147" s="24">
        <v>0.03</v>
      </c>
      <c r="H1147" s="39">
        <f t="shared" si="150"/>
        <v>0.06</v>
      </c>
      <c r="I1147" s="44">
        <v>220.13</v>
      </c>
      <c r="J1147" s="44">
        <v>0.03</v>
      </c>
      <c r="K1147" s="45">
        <f t="shared" si="149"/>
        <v>220.16</v>
      </c>
    </row>
    <row r="1148" spans="1:11" ht="18.75">
      <c r="A1148" s="49">
        <v>201</v>
      </c>
      <c r="B1148" s="21" t="s">
        <v>1620</v>
      </c>
      <c r="C1148" s="30"/>
      <c r="D1148" s="30"/>
      <c r="E1148" s="31"/>
      <c r="F1148" s="24"/>
      <c r="G1148" s="24"/>
      <c r="H1148" s="39"/>
      <c r="I1148" s="44">
        <v>5487</v>
      </c>
      <c r="J1148" s="44">
        <v>0.03</v>
      </c>
      <c r="K1148" s="45">
        <f t="shared" si="149"/>
        <v>5487.03</v>
      </c>
    </row>
    <row r="1149" spans="1:11" ht="18.75">
      <c r="A1149" s="49">
        <v>202</v>
      </c>
      <c r="B1149" s="21" t="s">
        <v>1098</v>
      </c>
      <c r="C1149" s="30">
        <v>24</v>
      </c>
      <c r="D1149" s="30"/>
      <c r="E1149" s="31">
        <f t="shared" si="146"/>
        <v>24</v>
      </c>
      <c r="F1149" s="24">
        <v>200</v>
      </c>
      <c r="G1149" s="24">
        <v>0</v>
      </c>
      <c r="H1149" s="39">
        <f t="shared" si="150"/>
        <v>200</v>
      </c>
      <c r="I1149" s="44">
        <v>19199.990000000002</v>
      </c>
      <c r="J1149" s="44">
        <v>0.03</v>
      </c>
      <c r="K1149" s="45">
        <f t="shared" si="149"/>
        <v>19200.02</v>
      </c>
    </row>
    <row r="1150" spans="1:11" ht="18.75">
      <c r="A1150" s="49">
        <v>203</v>
      </c>
      <c r="B1150" s="21" t="s">
        <v>1097</v>
      </c>
      <c r="C1150" s="30">
        <v>14.35</v>
      </c>
      <c r="D1150" s="30">
        <v>0.01</v>
      </c>
      <c r="E1150" s="31">
        <f t="shared" si="146"/>
        <v>14.36</v>
      </c>
      <c r="F1150" s="24">
        <v>50</v>
      </c>
      <c r="G1150" s="24">
        <v>0.03</v>
      </c>
      <c r="H1150" s="39">
        <f t="shared" si="150"/>
        <v>50.03</v>
      </c>
      <c r="I1150" s="44">
        <v>65</v>
      </c>
      <c r="J1150" s="44">
        <v>0.03</v>
      </c>
      <c r="K1150" s="45">
        <f t="shared" si="149"/>
        <v>65.03</v>
      </c>
    </row>
    <row r="1151" spans="1:11" ht="18.75">
      <c r="A1151" s="49">
        <v>204</v>
      </c>
      <c r="B1151" s="21" t="s">
        <v>1096</v>
      </c>
      <c r="C1151" s="30">
        <v>450</v>
      </c>
      <c r="D1151" s="30"/>
      <c r="E1151" s="31">
        <f t="shared" ref="E1151:E1171" si="151">SUM(C1151:D1151)</f>
        <v>450</v>
      </c>
      <c r="F1151" s="24">
        <v>0.03</v>
      </c>
      <c r="G1151" s="24">
        <v>0.03</v>
      </c>
      <c r="H1151" s="39">
        <f t="shared" si="150"/>
        <v>0.06</v>
      </c>
      <c r="I1151" s="44">
        <v>96.86</v>
      </c>
      <c r="J1151" s="44">
        <v>0.03</v>
      </c>
      <c r="K1151" s="45">
        <f t="shared" si="149"/>
        <v>96.89</v>
      </c>
    </row>
    <row r="1152" spans="1:11" ht="18.75">
      <c r="A1152" s="49">
        <v>205</v>
      </c>
      <c r="B1152" s="21" t="s">
        <v>1095</v>
      </c>
      <c r="C1152" s="30">
        <v>3000</v>
      </c>
      <c r="D1152" s="30"/>
      <c r="E1152" s="31">
        <f t="shared" si="151"/>
        <v>3000</v>
      </c>
      <c r="F1152" s="24">
        <v>3750</v>
      </c>
      <c r="G1152" s="24">
        <v>3750</v>
      </c>
      <c r="H1152" s="39">
        <f t="shared" si="150"/>
        <v>7500</v>
      </c>
      <c r="I1152" s="44">
        <v>0.03</v>
      </c>
      <c r="J1152" s="44">
        <v>0.03</v>
      </c>
      <c r="K1152" s="45">
        <f t="shared" si="149"/>
        <v>0.06</v>
      </c>
    </row>
    <row r="1153" spans="1:11" ht="18.75">
      <c r="A1153" s="49">
        <v>206</v>
      </c>
      <c r="B1153" s="21" t="s">
        <v>1094</v>
      </c>
      <c r="C1153" s="30">
        <v>9.4</v>
      </c>
      <c r="D1153" s="30"/>
      <c r="E1153" s="31">
        <f t="shared" si="151"/>
        <v>9.4</v>
      </c>
      <c r="F1153" s="24">
        <v>0.03</v>
      </c>
      <c r="G1153" s="24">
        <v>0</v>
      </c>
      <c r="H1153" s="39">
        <f t="shared" si="150"/>
        <v>0.03</v>
      </c>
      <c r="I1153" s="44">
        <v>38495.25</v>
      </c>
      <c r="J1153" s="44"/>
      <c r="K1153" s="45">
        <f t="shared" si="149"/>
        <v>38495.25</v>
      </c>
    </row>
    <row r="1154" spans="1:11" ht="18.75">
      <c r="A1154" s="49">
        <v>207</v>
      </c>
      <c r="B1154" s="21" t="s">
        <v>1093</v>
      </c>
      <c r="C1154" s="30">
        <v>1200</v>
      </c>
      <c r="D1154" s="30"/>
      <c r="E1154" s="31">
        <f t="shared" si="151"/>
        <v>1200</v>
      </c>
      <c r="F1154" s="24">
        <v>0.01</v>
      </c>
      <c r="G1154" s="24">
        <v>0</v>
      </c>
      <c r="H1154" s="39">
        <f t="shared" si="150"/>
        <v>0.01</v>
      </c>
      <c r="I1154" s="44">
        <v>0.01</v>
      </c>
      <c r="J1154" s="44"/>
      <c r="K1154" s="45">
        <f t="shared" si="149"/>
        <v>0.01</v>
      </c>
    </row>
    <row r="1155" spans="1:11" ht="18.75">
      <c r="A1155" s="49">
        <v>208</v>
      </c>
      <c r="B1155" s="21" t="s">
        <v>1092</v>
      </c>
      <c r="C1155" s="30">
        <v>26446</v>
      </c>
      <c r="D1155" s="30"/>
      <c r="E1155" s="31">
        <f t="shared" si="151"/>
        <v>26446</v>
      </c>
      <c r="F1155" s="24">
        <v>0.01</v>
      </c>
      <c r="G1155" s="24">
        <v>0</v>
      </c>
      <c r="H1155" s="39">
        <f t="shared" si="150"/>
        <v>0.01</v>
      </c>
      <c r="I1155" s="44">
        <v>0.01</v>
      </c>
      <c r="J1155" s="44"/>
      <c r="K1155" s="45">
        <f t="shared" si="149"/>
        <v>0.01</v>
      </c>
    </row>
    <row r="1156" spans="1:11" ht="18.75">
      <c r="A1156" s="49">
        <v>209</v>
      </c>
      <c r="B1156" s="21" t="s">
        <v>1091</v>
      </c>
      <c r="C1156" s="30">
        <v>10000</v>
      </c>
      <c r="D1156" s="30"/>
      <c r="E1156" s="31">
        <f t="shared" si="151"/>
        <v>10000</v>
      </c>
      <c r="F1156" s="24">
        <v>0.03</v>
      </c>
      <c r="G1156" s="24">
        <v>0</v>
      </c>
      <c r="H1156" s="39">
        <f t="shared" si="150"/>
        <v>0.03</v>
      </c>
      <c r="I1156" s="44">
        <v>2308.71</v>
      </c>
      <c r="J1156" s="44">
        <v>0.01</v>
      </c>
      <c r="K1156" s="45">
        <f t="shared" si="149"/>
        <v>2308.7200000000003</v>
      </c>
    </row>
    <row r="1157" spans="1:11" ht="18.75">
      <c r="A1157" s="49">
        <v>210</v>
      </c>
      <c r="B1157" s="21" t="s">
        <v>1090</v>
      </c>
      <c r="C1157" s="30">
        <v>23</v>
      </c>
      <c r="D1157" s="30"/>
      <c r="E1157" s="31">
        <f t="shared" si="151"/>
        <v>23</v>
      </c>
      <c r="F1157" s="24">
        <v>1787</v>
      </c>
      <c r="G1157" s="24">
        <v>0</v>
      </c>
      <c r="H1157" s="39">
        <f t="shared" si="150"/>
        <v>1787</v>
      </c>
      <c r="I1157" s="18"/>
      <c r="J1157" s="44"/>
      <c r="K1157" s="45"/>
    </row>
    <row r="1158" spans="1:11" ht="18.75">
      <c r="A1158" s="49">
        <v>211</v>
      </c>
      <c r="B1158" s="21" t="s">
        <v>1089</v>
      </c>
      <c r="C1158" s="30">
        <v>71</v>
      </c>
      <c r="D1158" s="30"/>
      <c r="E1158" s="31">
        <f t="shared" si="151"/>
        <v>71</v>
      </c>
      <c r="F1158" s="24">
        <v>0.03</v>
      </c>
      <c r="G1158" s="24">
        <v>0</v>
      </c>
      <c r="H1158" s="39">
        <f t="shared" si="150"/>
        <v>0.03</v>
      </c>
      <c r="J1158" s="44"/>
      <c r="K1158" s="45"/>
    </row>
    <row r="1159" spans="1:11" ht="18.75">
      <c r="A1159" s="49">
        <v>212</v>
      </c>
      <c r="B1159" s="21" t="s">
        <v>1088</v>
      </c>
      <c r="C1159" s="30">
        <v>4092.01</v>
      </c>
      <c r="D1159" s="30"/>
      <c r="E1159" s="31">
        <f t="shared" si="151"/>
        <v>4092.01</v>
      </c>
      <c r="F1159" s="24">
        <v>400</v>
      </c>
      <c r="G1159" s="24">
        <v>600</v>
      </c>
      <c r="H1159" s="39">
        <f t="shared" si="150"/>
        <v>1000</v>
      </c>
      <c r="J1159" s="44"/>
      <c r="K1159" s="45"/>
    </row>
    <row r="1160" spans="1:11" ht="18.75">
      <c r="A1160" s="49">
        <v>213</v>
      </c>
      <c r="B1160" s="21" t="s">
        <v>1087</v>
      </c>
      <c r="C1160" s="30">
        <v>353</v>
      </c>
      <c r="D1160" s="30"/>
      <c r="E1160" s="31">
        <f t="shared" si="151"/>
        <v>353</v>
      </c>
      <c r="F1160" s="24">
        <v>3925</v>
      </c>
      <c r="G1160" s="24">
        <v>0</v>
      </c>
      <c r="H1160" s="39">
        <f t="shared" si="150"/>
        <v>3925</v>
      </c>
      <c r="I1160" s="44">
        <v>2400</v>
      </c>
      <c r="J1160" s="44"/>
      <c r="K1160" s="45">
        <f t="shared" ref="K1160:K1186" si="152">SUM(I1160:J1160)</f>
        <v>2400</v>
      </c>
    </row>
    <row r="1161" spans="1:11" ht="18.75">
      <c r="A1161" s="49">
        <v>214</v>
      </c>
      <c r="B1161" s="21" t="s">
        <v>1086</v>
      </c>
      <c r="C1161" s="30">
        <v>115.2</v>
      </c>
      <c r="D1161" s="30"/>
      <c r="E1161" s="31">
        <f t="shared" si="151"/>
        <v>115.2</v>
      </c>
      <c r="F1161" s="24">
        <v>0.01</v>
      </c>
      <c r="G1161" s="24">
        <v>0</v>
      </c>
      <c r="H1161" s="39">
        <f t="shared" si="150"/>
        <v>0.01</v>
      </c>
      <c r="I1161" s="44">
        <v>0.01</v>
      </c>
      <c r="J1161" s="44"/>
      <c r="K1161" s="45">
        <f t="shared" si="152"/>
        <v>0.01</v>
      </c>
    </row>
    <row r="1162" spans="1:11" ht="18.75">
      <c r="A1162" s="49">
        <v>215</v>
      </c>
      <c r="B1162" s="21" t="s">
        <v>1085</v>
      </c>
      <c r="C1162" s="30">
        <v>24</v>
      </c>
      <c r="D1162" s="30"/>
      <c r="E1162" s="31">
        <f t="shared" si="151"/>
        <v>24</v>
      </c>
      <c r="F1162" s="24">
        <v>50</v>
      </c>
      <c r="G1162" s="24">
        <v>0.01</v>
      </c>
      <c r="H1162" s="39">
        <f t="shared" si="150"/>
        <v>50.01</v>
      </c>
      <c r="I1162" s="44">
        <v>0.03</v>
      </c>
      <c r="J1162" s="44">
        <v>0.01</v>
      </c>
      <c r="K1162" s="45">
        <f t="shared" si="152"/>
        <v>0.04</v>
      </c>
    </row>
    <row r="1163" spans="1:11" ht="18.75">
      <c r="A1163" s="49">
        <v>216</v>
      </c>
      <c r="B1163" s="21" t="s">
        <v>1623</v>
      </c>
      <c r="C1163" s="30"/>
      <c r="D1163" s="30"/>
      <c r="E1163" s="31"/>
      <c r="F1163" s="24"/>
      <c r="G1163" s="24"/>
      <c r="H1163" s="39"/>
      <c r="I1163" s="44">
        <v>46731.01</v>
      </c>
      <c r="J1163" s="44">
        <v>0.03</v>
      </c>
      <c r="K1163" s="45">
        <f t="shared" si="152"/>
        <v>46731.040000000001</v>
      </c>
    </row>
    <row r="1164" spans="1:11" ht="18.75">
      <c r="A1164" s="49">
        <v>217</v>
      </c>
      <c r="B1164" s="21" t="s">
        <v>1084</v>
      </c>
      <c r="C1164" s="30">
        <v>0.01</v>
      </c>
      <c r="D1164" s="30"/>
      <c r="E1164" s="31">
        <f t="shared" si="151"/>
        <v>0.01</v>
      </c>
      <c r="F1164" s="24">
        <v>500</v>
      </c>
      <c r="G1164" s="24">
        <v>0</v>
      </c>
      <c r="H1164" s="39">
        <f t="shared" si="150"/>
        <v>500</v>
      </c>
      <c r="I1164" s="44">
        <v>550</v>
      </c>
      <c r="J1164" s="44"/>
      <c r="K1164" s="45">
        <f t="shared" si="152"/>
        <v>550</v>
      </c>
    </row>
    <row r="1165" spans="1:11" ht="18.75">
      <c r="A1165" s="49">
        <v>218</v>
      </c>
      <c r="B1165" s="21" t="s">
        <v>1083</v>
      </c>
      <c r="C1165" s="30">
        <v>9.4</v>
      </c>
      <c r="D1165" s="30"/>
      <c r="E1165" s="31">
        <f t="shared" si="151"/>
        <v>9.4</v>
      </c>
      <c r="F1165" s="24">
        <v>3450</v>
      </c>
      <c r="G1165" s="24">
        <v>0</v>
      </c>
      <c r="H1165" s="39">
        <f t="shared" si="150"/>
        <v>3450</v>
      </c>
      <c r="I1165" s="44">
        <v>3622.5</v>
      </c>
      <c r="J1165" s="44"/>
      <c r="K1165" s="45">
        <f t="shared" si="152"/>
        <v>3622.5</v>
      </c>
    </row>
    <row r="1166" spans="1:11" ht="18.75">
      <c r="A1166" s="49">
        <v>219</v>
      </c>
      <c r="B1166" s="21" t="s">
        <v>1082</v>
      </c>
      <c r="C1166" s="30">
        <v>0.03</v>
      </c>
      <c r="D1166" s="30">
        <v>1500</v>
      </c>
      <c r="E1166" s="31">
        <f t="shared" si="151"/>
        <v>1500.03</v>
      </c>
      <c r="F1166" s="24">
        <v>0.01</v>
      </c>
      <c r="G1166" s="24">
        <v>0</v>
      </c>
      <c r="H1166" s="39">
        <f t="shared" si="150"/>
        <v>0.01</v>
      </c>
      <c r="I1166" s="44">
        <v>0.01</v>
      </c>
      <c r="J1166" s="44"/>
      <c r="K1166" s="45">
        <f t="shared" si="152"/>
        <v>0.01</v>
      </c>
    </row>
    <row r="1167" spans="1:11" ht="18.75">
      <c r="A1167" s="49">
        <v>220</v>
      </c>
      <c r="B1167" s="21" t="s">
        <v>1081</v>
      </c>
      <c r="C1167" s="30">
        <v>940</v>
      </c>
      <c r="D1167" s="30"/>
      <c r="E1167" s="31">
        <f t="shared" si="151"/>
        <v>940</v>
      </c>
      <c r="F1167" s="24">
        <v>2200</v>
      </c>
      <c r="G1167" s="24">
        <v>0</v>
      </c>
      <c r="H1167" s="39">
        <f t="shared" si="150"/>
        <v>2200</v>
      </c>
      <c r="I1167" s="44">
        <v>2200</v>
      </c>
      <c r="J1167" s="44"/>
      <c r="K1167" s="45">
        <f t="shared" si="152"/>
        <v>2200</v>
      </c>
    </row>
    <row r="1168" spans="1:11" ht="18.75">
      <c r="A1168" s="49">
        <v>221</v>
      </c>
      <c r="B1168" s="21" t="s">
        <v>1622</v>
      </c>
      <c r="C1168" s="30">
        <v>0.03</v>
      </c>
      <c r="D1168" s="30">
        <v>0.03</v>
      </c>
      <c r="E1168" s="31">
        <f t="shared" si="151"/>
        <v>0.06</v>
      </c>
      <c r="F1168" s="24">
        <v>36407.24</v>
      </c>
      <c r="G1168" s="24">
        <v>0</v>
      </c>
      <c r="H1168" s="39">
        <f t="shared" si="150"/>
        <v>36407.24</v>
      </c>
      <c r="I1168" s="44">
        <v>38823.06</v>
      </c>
      <c r="J1168" s="44"/>
      <c r="K1168" s="45">
        <f t="shared" si="152"/>
        <v>38823.06</v>
      </c>
    </row>
    <row r="1169" spans="1:11" ht="18.75">
      <c r="A1169" s="49">
        <v>222</v>
      </c>
      <c r="B1169" s="21" t="s">
        <v>1080</v>
      </c>
      <c r="C1169" s="30">
        <v>47.1</v>
      </c>
      <c r="D1169" s="30"/>
      <c r="E1169" s="31">
        <f t="shared" si="151"/>
        <v>47.1</v>
      </c>
      <c r="F1169" s="24">
        <v>6500</v>
      </c>
      <c r="G1169" s="24">
        <v>0</v>
      </c>
      <c r="H1169" s="39">
        <f t="shared" si="150"/>
        <v>6500</v>
      </c>
      <c r="I1169" s="44">
        <v>2595.23</v>
      </c>
      <c r="J1169" s="44"/>
      <c r="K1169" s="45">
        <f t="shared" si="152"/>
        <v>2595.23</v>
      </c>
    </row>
    <row r="1170" spans="1:11" ht="18.75">
      <c r="A1170" s="49">
        <v>223</v>
      </c>
      <c r="B1170" s="21" t="s">
        <v>1079</v>
      </c>
      <c r="C1170" s="30">
        <v>0.01</v>
      </c>
      <c r="D1170" s="30">
        <v>0.01</v>
      </c>
      <c r="E1170" s="31">
        <f t="shared" si="151"/>
        <v>0.02</v>
      </c>
      <c r="F1170" s="24">
        <v>35</v>
      </c>
      <c r="G1170" s="24">
        <v>0</v>
      </c>
      <c r="H1170" s="39">
        <f t="shared" si="150"/>
        <v>35</v>
      </c>
      <c r="I1170" s="44">
        <v>14.35</v>
      </c>
      <c r="J1170" s="44"/>
      <c r="K1170" s="45">
        <f t="shared" si="152"/>
        <v>14.35</v>
      </c>
    </row>
    <row r="1171" spans="1:11" ht="18.75">
      <c r="A1171" s="49">
        <v>224</v>
      </c>
      <c r="B1171" s="21" t="s">
        <v>1077</v>
      </c>
      <c r="C1171" s="30">
        <v>470</v>
      </c>
      <c r="D1171" s="30"/>
      <c r="E1171" s="31">
        <f t="shared" si="151"/>
        <v>470</v>
      </c>
      <c r="F1171" s="24">
        <v>75</v>
      </c>
      <c r="G1171" s="24">
        <v>0</v>
      </c>
      <c r="H1171" s="39">
        <f t="shared" si="150"/>
        <v>75</v>
      </c>
      <c r="I1171" s="44">
        <v>96.32</v>
      </c>
      <c r="J1171" s="44"/>
      <c r="K1171" s="45">
        <f t="shared" si="152"/>
        <v>96.32</v>
      </c>
    </row>
    <row r="1172" spans="1:11" ht="18.75">
      <c r="A1172" s="49">
        <v>225</v>
      </c>
      <c r="B1172" s="50" t="s">
        <v>1078</v>
      </c>
      <c r="C1172" s="26"/>
      <c r="D1172" s="26"/>
      <c r="E1172" s="26"/>
      <c r="F1172" s="24">
        <v>2500</v>
      </c>
      <c r="G1172" s="24">
        <v>0</v>
      </c>
      <c r="H1172" s="39">
        <f t="shared" si="150"/>
        <v>2500</v>
      </c>
      <c r="I1172" s="77">
        <v>662.6</v>
      </c>
      <c r="J1172" s="44"/>
      <c r="K1172" s="45">
        <f t="shared" si="152"/>
        <v>662.6</v>
      </c>
    </row>
    <row r="1173" spans="1:11" ht="18.75">
      <c r="A1173" s="49">
        <v>226</v>
      </c>
      <c r="B1173" s="21" t="s">
        <v>1074</v>
      </c>
      <c r="C1173" s="26"/>
      <c r="D1173" s="26"/>
      <c r="E1173" s="26"/>
      <c r="F1173" s="24">
        <v>3790.01</v>
      </c>
      <c r="G1173" s="24">
        <v>0</v>
      </c>
      <c r="H1173" s="39">
        <f t="shared" si="150"/>
        <v>3790.01</v>
      </c>
      <c r="I1173" s="44">
        <v>3367.51</v>
      </c>
      <c r="J1173" s="44"/>
      <c r="K1173" s="45">
        <f t="shared" si="152"/>
        <v>3367.51</v>
      </c>
    </row>
    <row r="1174" spans="1:11" ht="18.75">
      <c r="A1174" s="49">
        <v>227</v>
      </c>
      <c r="B1174" s="50" t="s">
        <v>1075</v>
      </c>
      <c r="C1174" s="26"/>
      <c r="D1174" s="26"/>
      <c r="E1174" s="26"/>
      <c r="F1174" s="24">
        <v>400</v>
      </c>
      <c r="G1174" s="24">
        <v>0</v>
      </c>
      <c r="H1174" s="39">
        <f t="shared" si="150"/>
        <v>400</v>
      </c>
      <c r="I1174" s="44">
        <v>650</v>
      </c>
      <c r="J1174" s="44"/>
      <c r="K1174" s="45">
        <f t="shared" si="152"/>
        <v>650</v>
      </c>
    </row>
    <row r="1175" spans="1:11" ht="38.25" customHeight="1">
      <c r="A1175" s="49">
        <v>228</v>
      </c>
      <c r="B1175" s="60" t="s">
        <v>1076</v>
      </c>
      <c r="C1175" s="26"/>
      <c r="D1175" s="26"/>
      <c r="E1175" s="26"/>
      <c r="F1175" s="24">
        <v>115.2</v>
      </c>
      <c r="G1175" s="24">
        <v>0</v>
      </c>
      <c r="H1175" s="39">
        <f t="shared" si="150"/>
        <v>115.2</v>
      </c>
      <c r="I1175" s="44">
        <v>0.03</v>
      </c>
      <c r="J1175" s="44"/>
      <c r="K1175" s="45">
        <f t="shared" si="152"/>
        <v>0.03</v>
      </c>
    </row>
    <row r="1176" spans="1:11" ht="18.75">
      <c r="A1176" s="49">
        <v>229</v>
      </c>
      <c r="B1176" s="21" t="s">
        <v>2110</v>
      </c>
      <c r="C1176" s="26"/>
      <c r="D1176" s="26"/>
      <c r="E1176" s="26"/>
      <c r="F1176" s="24">
        <v>50</v>
      </c>
      <c r="G1176" s="24">
        <v>0</v>
      </c>
      <c r="H1176" s="39">
        <f t="shared" si="150"/>
        <v>50</v>
      </c>
      <c r="I1176" s="44">
        <v>50</v>
      </c>
      <c r="J1176" s="44"/>
      <c r="K1176" s="45">
        <f t="shared" si="152"/>
        <v>50</v>
      </c>
    </row>
    <row r="1177" spans="1:11" ht="18.75">
      <c r="A1177" s="49">
        <v>230</v>
      </c>
      <c r="B1177" s="21" t="s">
        <v>1073</v>
      </c>
      <c r="C1177" s="26"/>
      <c r="D1177" s="26"/>
      <c r="E1177" s="26"/>
      <c r="F1177" s="24">
        <v>0.01</v>
      </c>
      <c r="G1177" s="24">
        <v>0</v>
      </c>
      <c r="H1177" s="39">
        <f t="shared" si="150"/>
        <v>0.01</v>
      </c>
      <c r="I1177" s="44">
        <v>0.01</v>
      </c>
      <c r="J1177" s="44"/>
      <c r="K1177" s="45">
        <f t="shared" si="152"/>
        <v>0.01</v>
      </c>
    </row>
    <row r="1178" spans="1:11" ht="18.75">
      <c r="A1178" s="49">
        <v>231</v>
      </c>
      <c r="B1178" s="21" t="s">
        <v>1072</v>
      </c>
      <c r="C1178" s="26"/>
      <c r="D1178" s="26"/>
      <c r="E1178" s="26"/>
      <c r="F1178" s="24">
        <v>0.01</v>
      </c>
      <c r="G1178" s="24">
        <v>0</v>
      </c>
      <c r="H1178" s="39">
        <f t="shared" si="150"/>
        <v>0.01</v>
      </c>
      <c r="I1178" s="44">
        <v>0.01</v>
      </c>
      <c r="J1178" s="44"/>
      <c r="K1178" s="45">
        <f t="shared" si="152"/>
        <v>0.01</v>
      </c>
    </row>
    <row r="1179" spans="1:11" ht="18.75">
      <c r="A1179" s="49">
        <v>232</v>
      </c>
      <c r="B1179" s="21" t="s">
        <v>1071</v>
      </c>
      <c r="C1179" s="26"/>
      <c r="D1179" s="26"/>
      <c r="E1179" s="26"/>
      <c r="F1179" s="24">
        <v>500</v>
      </c>
      <c r="G1179" s="24">
        <v>1500</v>
      </c>
      <c r="H1179" s="39">
        <f t="shared" si="150"/>
        <v>2000</v>
      </c>
      <c r="I1179" s="44">
        <v>0.03</v>
      </c>
      <c r="J1179" s="44">
        <v>0.03</v>
      </c>
      <c r="K1179" s="45">
        <f t="shared" si="152"/>
        <v>0.06</v>
      </c>
    </row>
    <row r="1180" spans="1:11" ht="18.75">
      <c r="A1180" s="49">
        <v>233</v>
      </c>
      <c r="B1180" s="21" t="s">
        <v>1070</v>
      </c>
      <c r="C1180" s="26"/>
      <c r="D1180" s="26"/>
      <c r="E1180" s="26"/>
      <c r="F1180" s="24">
        <v>400</v>
      </c>
      <c r="G1180" s="24">
        <v>0</v>
      </c>
      <c r="H1180" s="39">
        <f t="shared" si="150"/>
        <v>400</v>
      </c>
      <c r="I1180" s="44">
        <v>1656.52</v>
      </c>
      <c r="J1180" s="44"/>
      <c r="K1180" s="45">
        <f t="shared" si="152"/>
        <v>1656.52</v>
      </c>
    </row>
    <row r="1181" spans="1:11" ht="18.75">
      <c r="B1181" s="21" t="s">
        <v>1624</v>
      </c>
      <c r="C1181" s="26"/>
      <c r="D1181" s="26"/>
      <c r="E1181" s="26"/>
      <c r="F1181" s="24"/>
      <c r="G1181" s="24"/>
      <c r="H1181" s="39"/>
      <c r="I1181" s="44">
        <v>1280.01</v>
      </c>
      <c r="J1181" s="44">
        <v>0.03</v>
      </c>
      <c r="K1181" s="45">
        <f t="shared" si="152"/>
        <v>1280.04</v>
      </c>
    </row>
    <row r="1182" spans="1:11" ht="18.75">
      <c r="A1182" s="49">
        <v>234</v>
      </c>
      <c r="B1182" s="21" t="s">
        <v>1069</v>
      </c>
      <c r="C1182" s="26"/>
      <c r="D1182" s="26"/>
      <c r="E1182" s="26"/>
      <c r="F1182" s="24">
        <v>0.03</v>
      </c>
      <c r="G1182" s="24">
        <v>0.03</v>
      </c>
      <c r="H1182" s="39">
        <f t="shared" si="150"/>
        <v>0.06</v>
      </c>
      <c r="I1182" s="44">
        <v>0.03</v>
      </c>
      <c r="J1182" s="44">
        <v>0.03</v>
      </c>
      <c r="K1182" s="45">
        <f t="shared" si="152"/>
        <v>0.06</v>
      </c>
    </row>
    <row r="1183" spans="1:11" ht="18.75">
      <c r="A1183" s="49">
        <v>235</v>
      </c>
      <c r="B1183" s="21" t="s">
        <v>1068</v>
      </c>
      <c r="C1183" s="26"/>
      <c r="D1183" s="26"/>
      <c r="E1183" s="26"/>
      <c r="F1183" s="24">
        <v>0.03</v>
      </c>
      <c r="G1183" s="24">
        <v>0</v>
      </c>
      <c r="H1183" s="39">
        <f t="shared" si="150"/>
        <v>0.03</v>
      </c>
      <c r="I1183" s="44">
        <v>0.03</v>
      </c>
      <c r="J1183" s="44"/>
      <c r="K1183" s="45">
        <f t="shared" si="152"/>
        <v>0.03</v>
      </c>
    </row>
    <row r="1184" spans="1:11" ht="18.75">
      <c r="A1184" s="49">
        <v>236</v>
      </c>
      <c r="B1184" s="21" t="s">
        <v>1067</v>
      </c>
      <c r="C1184" s="26"/>
      <c r="D1184" s="26"/>
      <c r="E1184" s="26"/>
      <c r="F1184" s="24">
        <v>0.01</v>
      </c>
      <c r="G1184" s="24">
        <v>0.01</v>
      </c>
      <c r="H1184" s="39">
        <f t="shared" si="150"/>
        <v>0.02</v>
      </c>
      <c r="I1184" s="44">
        <v>0.01</v>
      </c>
      <c r="J1184" s="44">
        <v>0.01</v>
      </c>
      <c r="K1184" s="45">
        <f t="shared" si="152"/>
        <v>0.02</v>
      </c>
    </row>
    <row r="1185" spans="1:11" ht="18.75">
      <c r="A1185" s="49">
        <v>237</v>
      </c>
      <c r="B1185" s="21" t="s">
        <v>1066</v>
      </c>
      <c r="C1185" s="26"/>
      <c r="D1185" s="26"/>
      <c r="E1185" s="26"/>
      <c r="F1185" s="24">
        <v>0.03</v>
      </c>
      <c r="G1185" s="24">
        <v>0</v>
      </c>
      <c r="H1185" s="39">
        <f t="shared" si="150"/>
        <v>0.03</v>
      </c>
      <c r="I1185" s="44">
        <v>0.03</v>
      </c>
      <c r="J1185" s="44"/>
      <c r="K1185" s="45">
        <f t="shared" si="152"/>
        <v>0.03</v>
      </c>
    </row>
    <row r="1186" spans="1:11" ht="18.75">
      <c r="B1186" s="19" t="s">
        <v>120</v>
      </c>
      <c r="C1186" s="31">
        <f>SUM(C948:C1185)</f>
        <v>414144.03000000055</v>
      </c>
      <c r="D1186" s="31">
        <f>SUM(D948:D1185)</f>
        <v>85600.049999999945</v>
      </c>
      <c r="E1186" s="31">
        <f>SUM(E948:E1185)</f>
        <v>499744.08000000083</v>
      </c>
      <c r="F1186" s="25">
        <v>460868.09</v>
      </c>
      <c r="G1186" s="25">
        <v>179972.19</v>
      </c>
      <c r="H1186" s="39">
        <f>SUM(F1186:G1186)</f>
        <v>640840.28</v>
      </c>
      <c r="I1186" s="1">
        <f>SUM(I948:I1185)</f>
        <v>673356.43000000122</v>
      </c>
      <c r="J1186" s="45">
        <f>SUM(J948:J1185)</f>
        <v>2.8099999999999956</v>
      </c>
      <c r="K1186" s="45">
        <f t="shared" si="152"/>
        <v>673359.24000000127</v>
      </c>
    </row>
    <row r="1187" spans="1:11" s="1" customFormat="1" ht="18.75">
      <c r="A1187" s="1">
        <v>8</v>
      </c>
      <c r="B1187" s="19" t="s">
        <v>1113</v>
      </c>
      <c r="C1187" s="27"/>
      <c r="D1187" s="27"/>
      <c r="E1187" s="27"/>
      <c r="F1187" s="25"/>
      <c r="G1187" s="25"/>
      <c r="H1187" s="39"/>
      <c r="I1187" s="45"/>
      <c r="J1187" s="45"/>
      <c r="K1187" s="45"/>
    </row>
    <row r="1188" spans="1:11" ht="18.75">
      <c r="A1188" s="49">
        <v>1</v>
      </c>
      <c r="B1188" s="21" t="s">
        <v>1114</v>
      </c>
      <c r="C1188" s="30">
        <v>10602.4</v>
      </c>
      <c r="D1188" s="30">
        <v>16397.599999999999</v>
      </c>
      <c r="E1188" s="31">
        <f>SUM(C1188:D1188)</f>
        <v>27000</v>
      </c>
      <c r="F1188" s="24">
        <v>23580.799999999999</v>
      </c>
      <c r="G1188" s="24">
        <v>35371.199999999997</v>
      </c>
      <c r="H1188" s="39">
        <f>SUM(F1188:G1188)</f>
        <v>58952</v>
      </c>
      <c r="I1188" s="44">
        <v>14096.6</v>
      </c>
      <c r="J1188" s="44">
        <v>21144.91</v>
      </c>
      <c r="K1188" s="45">
        <f>SUM(I1188:J1188)</f>
        <v>35241.51</v>
      </c>
    </row>
    <row r="1189" spans="1:11" ht="18.75">
      <c r="A1189" s="49">
        <v>2</v>
      </c>
      <c r="B1189" s="21" t="s">
        <v>1115</v>
      </c>
      <c r="C1189" s="30">
        <v>3060.02</v>
      </c>
      <c r="D1189" s="30"/>
      <c r="E1189" s="31">
        <f>SUM(C1189:D1189)</f>
        <v>3060.02</v>
      </c>
      <c r="F1189" s="24">
        <v>2725.16</v>
      </c>
      <c r="G1189" s="24">
        <v>0</v>
      </c>
      <c r="H1189" s="39">
        <f>SUM(F1189:G1189)</f>
        <v>2725.16</v>
      </c>
      <c r="I1189" s="44">
        <v>3425.19</v>
      </c>
      <c r="J1189" s="44"/>
      <c r="K1189" s="45">
        <f>SUM(I1189:J1189)</f>
        <v>3425.19</v>
      </c>
    </row>
    <row r="1190" spans="1:11" ht="18.75">
      <c r="A1190" s="49">
        <v>3</v>
      </c>
      <c r="B1190" s="21" t="s">
        <v>1116</v>
      </c>
      <c r="C1190" s="30">
        <v>10000</v>
      </c>
      <c r="D1190" s="30"/>
      <c r="E1190" s="31">
        <f>SUM(C1190:D1190)</f>
        <v>10000</v>
      </c>
      <c r="F1190" s="24">
        <v>13000</v>
      </c>
      <c r="G1190" s="24">
        <v>0</v>
      </c>
      <c r="H1190" s="39">
        <f>SUM(F1190:G1190)</f>
        <v>13000</v>
      </c>
      <c r="I1190" s="44">
        <v>40000</v>
      </c>
      <c r="J1190" s="44"/>
      <c r="K1190" s="45">
        <f>SUM(I1190:J1190)</f>
        <v>40000</v>
      </c>
    </row>
    <row r="1191" spans="1:11" ht="18.75">
      <c r="B1191" s="19" t="s">
        <v>121</v>
      </c>
      <c r="C1191" s="31">
        <f>SUM(C1188:C1190)</f>
        <v>23662.42</v>
      </c>
      <c r="D1191" s="31">
        <f>SUM(D1188:D1190)</f>
        <v>16397.599999999999</v>
      </c>
      <c r="E1191" s="31">
        <f>SUM(C1191:D1191)</f>
        <v>40060.019999999997</v>
      </c>
      <c r="F1191" s="25">
        <v>39305.96</v>
      </c>
      <c r="G1191" s="25">
        <v>35371.199999999997</v>
      </c>
      <c r="H1191" s="39">
        <f>SUM(F1191:G1191)</f>
        <v>74677.16</v>
      </c>
      <c r="I1191" s="45">
        <f>SUM(I1188:I1190)</f>
        <v>57521.79</v>
      </c>
      <c r="J1191" s="45">
        <f>SUM(J1188:J1190)</f>
        <v>21144.91</v>
      </c>
      <c r="K1191" s="45">
        <f>SUM(I1191:J1191)</f>
        <v>78666.7</v>
      </c>
    </row>
    <row r="1192" spans="1:11" s="1" customFormat="1" ht="18.75">
      <c r="A1192" s="1">
        <v>9</v>
      </c>
      <c r="B1192" s="19" t="s">
        <v>2111</v>
      </c>
      <c r="C1192" s="31"/>
      <c r="D1192" s="31"/>
      <c r="E1192" s="31"/>
      <c r="F1192" s="25"/>
      <c r="G1192" s="25"/>
      <c r="H1192" s="39"/>
      <c r="I1192" s="45"/>
      <c r="J1192" s="45"/>
      <c r="K1192" s="45"/>
    </row>
    <row r="1193" spans="1:11" ht="18.75">
      <c r="A1193" s="49">
        <v>1</v>
      </c>
      <c r="B1193" s="21" t="s">
        <v>1117</v>
      </c>
      <c r="C1193" s="30">
        <v>282.69</v>
      </c>
      <c r="D1193" s="30"/>
      <c r="E1193" s="31">
        <f t="shared" ref="E1193:E1201" si="153">SUM(C1193:D1193)</f>
        <v>282.69</v>
      </c>
      <c r="F1193" s="24">
        <v>274.69</v>
      </c>
      <c r="G1193" s="24">
        <v>0</v>
      </c>
      <c r="H1193" s="39">
        <f>SUM(F1193:G1193)</f>
        <v>274.69</v>
      </c>
      <c r="I1193" s="44">
        <v>220</v>
      </c>
      <c r="J1193" s="44"/>
      <c r="K1193" s="45">
        <f t="shared" ref="K1193:K1201" si="154">SUM(I1193:J1193)</f>
        <v>220</v>
      </c>
    </row>
    <row r="1194" spans="1:11" ht="18.75">
      <c r="A1194" s="49">
        <v>2</v>
      </c>
      <c r="B1194" s="21" t="s">
        <v>1118</v>
      </c>
      <c r="C1194" s="30">
        <v>417.31</v>
      </c>
      <c r="D1194" s="30"/>
      <c r="E1194" s="31">
        <f t="shared" si="153"/>
        <v>417.31</v>
      </c>
      <c r="F1194" s="24">
        <v>417.31</v>
      </c>
      <c r="G1194" s="24">
        <v>0</v>
      </c>
      <c r="H1194" s="39">
        <f t="shared" ref="H1194:H1201" si="155">SUM(F1194:G1194)</f>
        <v>417.31</v>
      </c>
      <c r="I1194" s="44">
        <v>410.01</v>
      </c>
      <c r="J1194" s="44"/>
      <c r="K1194" s="45">
        <f t="shared" si="154"/>
        <v>410.01</v>
      </c>
    </row>
    <row r="1195" spans="1:11" ht="18.75">
      <c r="A1195" s="49">
        <v>3</v>
      </c>
      <c r="B1195" s="21" t="s">
        <v>1119</v>
      </c>
      <c r="C1195" s="30">
        <v>36.11</v>
      </c>
      <c r="D1195" s="30"/>
      <c r="E1195" s="31">
        <f t="shared" si="153"/>
        <v>36.11</v>
      </c>
      <c r="F1195" s="24">
        <v>40.98</v>
      </c>
      <c r="G1195" s="24">
        <v>0</v>
      </c>
      <c r="H1195" s="39">
        <f t="shared" si="155"/>
        <v>40.98</v>
      </c>
      <c r="I1195" s="44">
        <v>5330.36</v>
      </c>
      <c r="J1195" s="44"/>
      <c r="K1195" s="45">
        <f t="shared" si="154"/>
        <v>5330.36</v>
      </c>
    </row>
    <row r="1196" spans="1:11" ht="18.75">
      <c r="A1196" s="49">
        <v>4</v>
      </c>
      <c r="B1196" s="21" t="s">
        <v>1120</v>
      </c>
      <c r="C1196" s="30">
        <v>250</v>
      </c>
      <c r="D1196" s="30"/>
      <c r="E1196" s="31">
        <f t="shared" si="153"/>
        <v>250</v>
      </c>
      <c r="F1196" s="24">
        <v>243.16</v>
      </c>
      <c r="G1196" s="24">
        <v>0</v>
      </c>
      <c r="H1196" s="39">
        <f t="shared" si="155"/>
        <v>243.16</v>
      </c>
      <c r="I1196" s="44">
        <v>203.55</v>
      </c>
      <c r="J1196" s="44"/>
      <c r="K1196" s="45">
        <f t="shared" si="154"/>
        <v>203.55</v>
      </c>
    </row>
    <row r="1197" spans="1:11" ht="18.75">
      <c r="A1197" s="49">
        <v>5</v>
      </c>
      <c r="B1197" s="21" t="s">
        <v>1121</v>
      </c>
      <c r="C1197" s="30">
        <v>25000</v>
      </c>
      <c r="D1197" s="30"/>
      <c r="E1197" s="31">
        <f t="shared" si="153"/>
        <v>25000</v>
      </c>
      <c r="F1197" s="24">
        <v>25000</v>
      </c>
      <c r="G1197" s="24">
        <v>0</v>
      </c>
      <c r="H1197" s="39">
        <f t="shared" si="155"/>
        <v>25000</v>
      </c>
      <c r="I1197" s="44">
        <v>25600</v>
      </c>
      <c r="J1197" s="44"/>
      <c r="K1197" s="45">
        <f t="shared" si="154"/>
        <v>25600</v>
      </c>
    </row>
    <row r="1198" spans="1:11" ht="18.75">
      <c r="A1198" s="49">
        <v>6</v>
      </c>
      <c r="B1198" s="21" t="s">
        <v>1122</v>
      </c>
      <c r="C1198" s="30">
        <v>148.9</v>
      </c>
      <c r="D1198" s="30"/>
      <c r="E1198" s="31">
        <f t="shared" si="153"/>
        <v>148.9</v>
      </c>
      <c r="F1198" s="24">
        <v>178.9</v>
      </c>
      <c r="G1198" s="24">
        <v>0</v>
      </c>
      <c r="H1198" s="39">
        <f t="shared" si="155"/>
        <v>178.9</v>
      </c>
      <c r="I1198" s="44">
        <v>196.9</v>
      </c>
      <c r="J1198" s="44"/>
      <c r="K1198" s="45">
        <f t="shared" si="154"/>
        <v>196.9</v>
      </c>
    </row>
    <row r="1199" spans="1:11" ht="18.75">
      <c r="A1199" s="49">
        <v>7</v>
      </c>
      <c r="B1199" s="21" t="s">
        <v>1123</v>
      </c>
      <c r="C1199" s="30">
        <v>37870</v>
      </c>
      <c r="D1199" s="30"/>
      <c r="E1199" s="31">
        <f t="shared" si="153"/>
        <v>37870</v>
      </c>
      <c r="F1199" s="24">
        <v>37841.96</v>
      </c>
      <c r="G1199" s="24">
        <v>0</v>
      </c>
      <c r="H1199" s="39">
        <f t="shared" si="155"/>
        <v>37841.96</v>
      </c>
      <c r="I1199" s="44">
        <v>49792.32</v>
      </c>
      <c r="J1199" s="44"/>
      <c r="K1199" s="45">
        <f t="shared" si="154"/>
        <v>49792.32</v>
      </c>
    </row>
    <row r="1200" spans="1:11" ht="18.75">
      <c r="A1200" s="49">
        <v>8</v>
      </c>
      <c r="B1200" s="21" t="s">
        <v>1124</v>
      </c>
      <c r="C1200" s="30">
        <v>140</v>
      </c>
      <c r="D1200" s="30"/>
      <c r="E1200" s="31">
        <f t="shared" si="153"/>
        <v>140</v>
      </c>
      <c r="F1200" s="24">
        <v>148</v>
      </c>
      <c r="G1200" s="24">
        <v>0</v>
      </c>
      <c r="H1200" s="39">
        <f t="shared" si="155"/>
        <v>148</v>
      </c>
      <c r="I1200" s="44">
        <v>648</v>
      </c>
      <c r="J1200" s="44"/>
      <c r="K1200" s="45">
        <f t="shared" si="154"/>
        <v>648</v>
      </c>
    </row>
    <row r="1201" spans="1:11" s="1" customFormat="1" ht="18.75">
      <c r="B1201" s="19" t="s">
        <v>122</v>
      </c>
      <c r="C1201" s="31">
        <f>SUM(C1193:C1200)</f>
        <v>64145.01</v>
      </c>
      <c r="D1201" s="31"/>
      <c r="E1201" s="31">
        <f t="shared" si="153"/>
        <v>64145.01</v>
      </c>
      <c r="F1201" s="25">
        <v>64145</v>
      </c>
      <c r="G1201" s="25">
        <v>0</v>
      </c>
      <c r="H1201" s="39">
        <f t="shared" si="155"/>
        <v>64145</v>
      </c>
      <c r="I1201" s="45">
        <f>SUM(I1193:I1200)</f>
        <v>82401.14</v>
      </c>
      <c r="J1201" s="45"/>
      <c r="K1201" s="45">
        <f t="shared" si="154"/>
        <v>82401.14</v>
      </c>
    </row>
    <row r="1202" spans="1:11" s="1" customFormat="1" ht="18.75">
      <c r="A1202" s="1">
        <v>10</v>
      </c>
      <c r="B1202" s="19" t="s">
        <v>1125</v>
      </c>
      <c r="C1202" s="27"/>
      <c r="D1202" s="27"/>
      <c r="E1202" s="27"/>
      <c r="F1202" s="25"/>
      <c r="G1202" s="25"/>
      <c r="H1202" s="39"/>
      <c r="I1202" s="45"/>
      <c r="J1202" s="45"/>
      <c r="K1202" s="45"/>
    </row>
    <row r="1203" spans="1:11" ht="18.75">
      <c r="A1203" s="49">
        <v>1</v>
      </c>
      <c r="B1203" s="21" t="s">
        <v>1126</v>
      </c>
      <c r="C1203" s="30">
        <v>5</v>
      </c>
      <c r="D1203" s="30"/>
      <c r="E1203" s="31">
        <f t="shared" ref="E1203:E1244" si="156">SUM(C1203:D1203)</f>
        <v>5</v>
      </c>
      <c r="F1203" s="24">
        <v>5</v>
      </c>
      <c r="G1203" s="24">
        <v>0</v>
      </c>
      <c r="H1203" s="39">
        <f>SUM(F1203:G1203)</f>
        <v>5</v>
      </c>
      <c r="I1203" s="44">
        <v>5</v>
      </c>
      <c r="J1203" s="44"/>
      <c r="K1203" s="45">
        <f>SUM(I1203:J1203)</f>
        <v>5</v>
      </c>
    </row>
    <row r="1204" spans="1:11" ht="18.75">
      <c r="A1204" s="49">
        <v>2</v>
      </c>
      <c r="B1204" s="21" t="s">
        <v>1127</v>
      </c>
      <c r="C1204" s="30">
        <v>0.01</v>
      </c>
      <c r="D1204" s="30"/>
      <c r="E1204" s="31">
        <f t="shared" si="156"/>
        <v>0.01</v>
      </c>
      <c r="F1204" s="24">
        <v>0.01</v>
      </c>
      <c r="G1204" s="24">
        <v>0</v>
      </c>
      <c r="H1204" s="39">
        <f t="shared" ref="H1204:H1217" si="157">SUM(F1204:G1204)</f>
        <v>0.01</v>
      </c>
      <c r="J1204" s="44"/>
      <c r="K1204" s="45"/>
    </row>
    <row r="1205" spans="1:11" ht="18.75">
      <c r="A1205" s="49">
        <v>3</v>
      </c>
      <c r="B1205" s="21" t="s">
        <v>1128</v>
      </c>
      <c r="C1205" s="30">
        <v>0.01</v>
      </c>
      <c r="D1205" s="30"/>
      <c r="E1205" s="31">
        <f t="shared" si="156"/>
        <v>0.01</v>
      </c>
      <c r="F1205" s="24">
        <v>0.01</v>
      </c>
      <c r="G1205" s="24">
        <v>0</v>
      </c>
      <c r="H1205" s="39">
        <f t="shared" si="157"/>
        <v>0.01</v>
      </c>
      <c r="I1205" s="44">
        <v>20000</v>
      </c>
      <c r="K1205" s="45">
        <f t="shared" ref="K1205:K1216" si="158">SUM(I1205:J1205)</f>
        <v>20000</v>
      </c>
    </row>
    <row r="1206" spans="1:11" ht="18.75">
      <c r="A1206" s="49">
        <v>4</v>
      </c>
      <c r="B1206" s="21" t="s">
        <v>1129</v>
      </c>
      <c r="C1206" s="30">
        <v>699.99</v>
      </c>
      <c r="D1206" s="30">
        <v>0.01</v>
      </c>
      <c r="E1206" s="31">
        <f t="shared" si="156"/>
        <v>700</v>
      </c>
      <c r="F1206" s="24">
        <v>3692.02</v>
      </c>
      <c r="G1206" s="24">
        <v>2543.25</v>
      </c>
      <c r="H1206" s="39">
        <f t="shared" si="157"/>
        <v>6235.27</v>
      </c>
      <c r="I1206" s="44">
        <v>3720</v>
      </c>
      <c r="J1206" s="44">
        <v>2480</v>
      </c>
      <c r="K1206" s="45">
        <f t="shared" si="158"/>
        <v>6200</v>
      </c>
    </row>
    <row r="1207" spans="1:11" s="1" customFormat="1" ht="18.75">
      <c r="A1207" s="49">
        <v>5</v>
      </c>
      <c r="B1207" s="21" t="s">
        <v>1130</v>
      </c>
      <c r="C1207" s="30">
        <v>5</v>
      </c>
      <c r="D1207" s="30"/>
      <c r="E1207" s="31">
        <f t="shared" si="156"/>
        <v>5</v>
      </c>
      <c r="F1207" s="24">
        <v>5</v>
      </c>
      <c r="G1207" s="24">
        <v>0</v>
      </c>
      <c r="H1207" s="39">
        <f t="shared" si="157"/>
        <v>5</v>
      </c>
      <c r="I1207" s="44">
        <v>5</v>
      </c>
      <c r="J1207" s="45"/>
      <c r="K1207" s="45">
        <f t="shared" si="158"/>
        <v>5</v>
      </c>
    </row>
    <row r="1208" spans="1:11" ht="18.75">
      <c r="A1208" s="49">
        <v>6</v>
      </c>
      <c r="B1208" s="21" t="s">
        <v>1131</v>
      </c>
      <c r="C1208" s="30">
        <v>0.01</v>
      </c>
      <c r="D1208" s="30"/>
      <c r="E1208" s="31">
        <f t="shared" si="156"/>
        <v>0.01</v>
      </c>
      <c r="F1208" s="24">
        <v>0.01</v>
      </c>
      <c r="G1208" s="24">
        <v>0</v>
      </c>
      <c r="H1208" s="39">
        <f t="shared" si="157"/>
        <v>0.01</v>
      </c>
      <c r="I1208" s="48">
        <v>250</v>
      </c>
      <c r="J1208" s="44"/>
      <c r="K1208" s="45">
        <f t="shared" si="158"/>
        <v>250</v>
      </c>
    </row>
    <row r="1209" spans="1:11" ht="18.75">
      <c r="A1209" s="49">
        <v>7</v>
      </c>
      <c r="B1209" s="21" t="s">
        <v>1132</v>
      </c>
      <c r="C1209" s="30">
        <v>4000</v>
      </c>
      <c r="D1209" s="30"/>
      <c r="E1209" s="31">
        <f t="shared" si="156"/>
        <v>4000</v>
      </c>
      <c r="F1209" s="24">
        <v>3500</v>
      </c>
      <c r="G1209" s="24">
        <v>0</v>
      </c>
      <c r="H1209" s="39">
        <f t="shared" si="157"/>
        <v>3500</v>
      </c>
      <c r="I1209" s="48">
        <v>3500</v>
      </c>
      <c r="J1209" s="44"/>
      <c r="K1209" s="45">
        <f t="shared" si="158"/>
        <v>3500</v>
      </c>
    </row>
    <row r="1210" spans="1:11" ht="18.75">
      <c r="A1210" s="49">
        <v>8</v>
      </c>
      <c r="B1210" s="21" t="s">
        <v>1133</v>
      </c>
      <c r="C1210" s="30">
        <v>4500</v>
      </c>
      <c r="D1210" s="30"/>
      <c r="E1210" s="31">
        <f t="shared" si="156"/>
        <v>4500</v>
      </c>
      <c r="F1210" s="24">
        <v>2500</v>
      </c>
      <c r="G1210" s="24">
        <v>0</v>
      </c>
      <c r="H1210" s="39">
        <f t="shared" si="157"/>
        <v>2500</v>
      </c>
      <c r="I1210" s="48">
        <v>4000</v>
      </c>
      <c r="J1210" s="44"/>
      <c r="K1210" s="45">
        <f t="shared" si="158"/>
        <v>4000</v>
      </c>
    </row>
    <row r="1211" spans="1:11" ht="18.75">
      <c r="A1211" s="49">
        <v>9</v>
      </c>
      <c r="B1211" s="21" t="s">
        <v>1134</v>
      </c>
      <c r="C1211" s="30">
        <v>1289.06</v>
      </c>
      <c r="D1211" s="30"/>
      <c r="E1211" s="31">
        <f t="shared" si="156"/>
        <v>1289.06</v>
      </c>
      <c r="F1211" s="24">
        <v>1264.56</v>
      </c>
      <c r="G1211" s="24">
        <v>0</v>
      </c>
      <c r="H1211" s="39">
        <f t="shared" si="157"/>
        <v>1264.56</v>
      </c>
      <c r="I1211" s="48">
        <v>1401.21</v>
      </c>
      <c r="J1211" s="44"/>
      <c r="K1211" s="45">
        <f t="shared" si="158"/>
        <v>1401.21</v>
      </c>
    </row>
    <row r="1212" spans="1:11" s="1" customFormat="1" ht="18.75">
      <c r="A1212" s="49">
        <v>10</v>
      </c>
      <c r="B1212" s="21" t="s">
        <v>1135</v>
      </c>
      <c r="C1212" s="30">
        <v>50</v>
      </c>
      <c r="D1212" s="30"/>
      <c r="E1212" s="31">
        <f t="shared" si="156"/>
        <v>50</v>
      </c>
      <c r="F1212" s="24">
        <v>50</v>
      </c>
      <c r="G1212" s="24">
        <v>0</v>
      </c>
      <c r="H1212" s="39">
        <f t="shared" si="157"/>
        <v>50</v>
      </c>
      <c r="I1212" s="48">
        <v>0.01</v>
      </c>
      <c r="J1212" s="45"/>
      <c r="K1212" s="45">
        <f t="shared" si="158"/>
        <v>0.01</v>
      </c>
    </row>
    <row r="1213" spans="1:11" ht="18.75">
      <c r="A1213" s="49">
        <v>11</v>
      </c>
      <c r="B1213" s="21" t="s">
        <v>1136</v>
      </c>
      <c r="C1213" s="30">
        <v>3300</v>
      </c>
      <c r="D1213" s="30"/>
      <c r="E1213" s="31">
        <f t="shared" si="156"/>
        <v>3300</v>
      </c>
      <c r="F1213" s="24">
        <v>900</v>
      </c>
      <c r="G1213" s="24">
        <v>0</v>
      </c>
      <c r="H1213" s="39">
        <f t="shared" si="157"/>
        <v>900</v>
      </c>
      <c r="I1213" s="48">
        <v>335.84</v>
      </c>
      <c r="J1213" s="44"/>
      <c r="K1213" s="45">
        <f t="shared" si="158"/>
        <v>335.84</v>
      </c>
    </row>
    <row r="1214" spans="1:11" ht="18.75">
      <c r="A1214" s="49">
        <v>12</v>
      </c>
      <c r="B1214" s="21" t="s">
        <v>1625</v>
      </c>
      <c r="C1214" s="30">
        <v>4900</v>
      </c>
      <c r="D1214" s="30"/>
      <c r="E1214" s="31">
        <f t="shared" si="156"/>
        <v>4900</v>
      </c>
      <c r="F1214" s="24">
        <v>3400</v>
      </c>
      <c r="G1214" s="24">
        <v>0</v>
      </c>
      <c r="H1214" s="39">
        <f t="shared" si="157"/>
        <v>3400</v>
      </c>
      <c r="I1214" s="48">
        <v>41000.03</v>
      </c>
      <c r="J1214" s="44"/>
      <c r="K1214" s="45">
        <f t="shared" si="158"/>
        <v>41000.03</v>
      </c>
    </row>
    <row r="1215" spans="1:11" ht="18.75">
      <c r="A1215" s="49">
        <v>13</v>
      </c>
      <c r="B1215" s="21" t="s">
        <v>1137</v>
      </c>
      <c r="C1215" s="30">
        <v>0.01</v>
      </c>
      <c r="D1215" s="30"/>
      <c r="E1215" s="31">
        <f t="shared" si="156"/>
        <v>0.01</v>
      </c>
      <c r="F1215" s="24">
        <v>0.01</v>
      </c>
      <c r="G1215" s="24">
        <v>0</v>
      </c>
      <c r="H1215" s="39">
        <f t="shared" si="157"/>
        <v>0.01</v>
      </c>
      <c r="I1215" s="44">
        <v>0.01</v>
      </c>
      <c r="J1215" s="44"/>
      <c r="K1215" s="45">
        <f t="shared" si="158"/>
        <v>0.01</v>
      </c>
    </row>
    <row r="1216" spans="1:11" ht="18.75">
      <c r="A1216" s="49">
        <v>14</v>
      </c>
      <c r="B1216" s="21" t="s">
        <v>1138</v>
      </c>
      <c r="C1216" s="30">
        <v>0.01</v>
      </c>
      <c r="D1216" s="30"/>
      <c r="E1216" s="31">
        <f t="shared" si="156"/>
        <v>0.01</v>
      </c>
      <c r="F1216" s="24">
        <v>0.01</v>
      </c>
      <c r="G1216" s="24">
        <v>0</v>
      </c>
      <c r="H1216" s="39">
        <f t="shared" si="157"/>
        <v>0.01</v>
      </c>
      <c r="I1216" s="44">
        <v>0.01</v>
      </c>
      <c r="J1216" s="44"/>
      <c r="K1216" s="45">
        <f t="shared" si="158"/>
        <v>0.01</v>
      </c>
    </row>
    <row r="1217" spans="1:11" ht="18.75">
      <c r="A1217" s="49">
        <v>15</v>
      </c>
      <c r="B1217" s="21" t="s">
        <v>1139</v>
      </c>
      <c r="C1217" s="30">
        <v>0.01</v>
      </c>
      <c r="D1217" s="30"/>
      <c r="E1217" s="31">
        <f t="shared" si="156"/>
        <v>0.01</v>
      </c>
      <c r="F1217" s="24">
        <v>0.01</v>
      </c>
      <c r="G1217" s="24">
        <v>0</v>
      </c>
      <c r="H1217" s="39">
        <f t="shared" si="157"/>
        <v>0.01</v>
      </c>
    </row>
    <row r="1218" spans="1:11" ht="18.75">
      <c r="A1218" s="49">
        <v>16</v>
      </c>
      <c r="B1218" s="21" t="s">
        <v>1140</v>
      </c>
      <c r="C1218" s="30">
        <v>3998.99</v>
      </c>
      <c r="D1218" s="30"/>
      <c r="E1218" s="31">
        <f t="shared" si="156"/>
        <v>3998.99</v>
      </c>
      <c r="F1218" s="24">
        <v>2000</v>
      </c>
      <c r="G1218" s="24">
        <v>0</v>
      </c>
      <c r="H1218" s="39">
        <f>SUM(F1218:G1218)</f>
        <v>2000</v>
      </c>
      <c r="I1218" s="44">
        <v>4000</v>
      </c>
      <c r="J1218" s="44"/>
      <c r="K1218" s="45">
        <f t="shared" ref="K1218:K1245" si="159">SUM(I1218:J1218)</f>
        <v>4000</v>
      </c>
    </row>
    <row r="1219" spans="1:11" ht="18.75">
      <c r="A1219" s="49">
        <v>17</v>
      </c>
      <c r="B1219" s="21" t="s">
        <v>1141</v>
      </c>
      <c r="C1219" s="30">
        <v>0.02</v>
      </c>
      <c r="D1219" s="30"/>
      <c r="E1219" s="31">
        <f t="shared" si="156"/>
        <v>0.02</v>
      </c>
      <c r="F1219" s="24">
        <v>0.02</v>
      </c>
      <c r="G1219" s="24">
        <v>0</v>
      </c>
      <c r="H1219" s="39">
        <f t="shared" ref="H1219:H1245" si="160">SUM(F1219:G1219)</f>
        <v>0.02</v>
      </c>
      <c r="I1219" s="44">
        <v>0.02</v>
      </c>
      <c r="J1219" s="44"/>
      <c r="K1219" s="45">
        <f t="shared" si="159"/>
        <v>0.02</v>
      </c>
    </row>
    <row r="1220" spans="1:11" ht="18.75">
      <c r="A1220" s="49">
        <v>18</v>
      </c>
      <c r="B1220" s="21" t="s">
        <v>1142</v>
      </c>
      <c r="C1220" s="30">
        <v>90</v>
      </c>
      <c r="D1220" s="30"/>
      <c r="E1220" s="31">
        <f t="shared" si="156"/>
        <v>90</v>
      </c>
      <c r="F1220" s="24">
        <v>84.24</v>
      </c>
      <c r="G1220" s="24">
        <v>0</v>
      </c>
      <c r="H1220" s="39">
        <f t="shared" si="160"/>
        <v>84.24</v>
      </c>
      <c r="I1220" s="44">
        <v>30.01</v>
      </c>
      <c r="J1220" s="44"/>
      <c r="K1220" s="45">
        <f t="shared" si="159"/>
        <v>30.01</v>
      </c>
    </row>
    <row r="1221" spans="1:11" ht="18.75">
      <c r="A1221" s="49">
        <v>19</v>
      </c>
      <c r="B1221" s="21" t="s">
        <v>1143</v>
      </c>
      <c r="C1221" s="30">
        <v>32500</v>
      </c>
      <c r="D1221" s="30"/>
      <c r="E1221" s="31">
        <f t="shared" si="156"/>
        <v>32500</v>
      </c>
      <c r="F1221" s="24">
        <v>20000</v>
      </c>
      <c r="G1221" s="24">
        <v>0</v>
      </c>
      <c r="H1221" s="39">
        <f t="shared" si="160"/>
        <v>20000</v>
      </c>
      <c r="I1221" s="44">
        <v>25000</v>
      </c>
      <c r="J1221" s="44"/>
      <c r="K1221" s="45">
        <f t="shared" si="159"/>
        <v>25000</v>
      </c>
    </row>
    <row r="1222" spans="1:11" ht="18.75">
      <c r="A1222" s="49">
        <v>20</v>
      </c>
      <c r="B1222" s="21" t="s">
        <v>1144</v>
      </c>
      <c r="C1222" s="30">
        <v>256.75</v>
      </c>
      <c r="D1222" s="30">
        <v>0.02</v>
      </c>
      <c r="E1222" s="31">
        <f t="shared" si="156"/>
        <v>256.77</v>
      </c>
      <c r="F1222" s="24">
        <v>3523.58</v>
      </c>
      <c r="G1222" s="24">
        <v>7553.23</v>
      </c>
      <c r="H1222" s="39">
        <f t="shared" si="160"/>
        <v>11076.81</v>
      </c>
      <c r="I1222" s="44">
        <v>3330.37</v>
      </c>
      <c r="J1222" s="44">
        <v>1499.61</v>
      </c>
      <c r="K1222" s="45">
        <f t="shared" si="159"/>
        <v>4829.9799999999996</v>
      </c>
    </row>
    <row r="1223" spans="1:11" ht="18.75">
      <c r="A1223" s="49">
        <v>21</v>
      </c>
      <c r="B1223" s="21" t="s">
        <v>1145</v>
      </c>
      <c r="C1223" s="30">
        <v>86600</v>
      </c>
      <c r="D1223" s="30"/>
      <c r="E1223" s="31">
        <f t="shared" si="156"/>
        <v>86600</v>
      </c>
      <c r="F1223" s="24">
        <v>1445</v>
      </c>
      <c r="G1223" s="24">
        <v>0</v>
      </c>
      <c r="H1223" s="39">
        <f t="shared" si="160"/>
        <v>1445</v>
      </c>
      <c r="I1223" s="44">
        <v>1496.5</v>
      </c>
      <c r="J1223" s="44"/>
      <c r="K1223" s="45">
        <f t="shared" si="159"/>
        <v>1496.5</v>
      </c>
    </row>
    <row r="1224" spans="1:11" ht="18.75">
      <c r="A1224" s="49">
        <v>22</v>
      </c>
      <c r="B1224" s="21" t="s">
        <v>1146</v>
      </c>
      <c r="C1224" s="30">
        <v>250</v>
      </c>
      <c r="D1224" s="30"/>
      <c r="E1224" s="31">
        <f t="shared" si="156"/>
        <v>250</v>
      </c>
      <c r="F1224" s="24">
        <v>88500</v>
      </c>
      <c r="G1224" s="24">
        <v>0</v>
      </c>
      <c r="H1224" s="39">
        <f t="shared" si="160"/>
        <v>88500</v>
      </c>
      <c r="I1224" s="44">
        <v>81300.03</v>
      </c>
      <c r="J1224" s="44"/>
      <c r="K1224" s="45">
        <f t="shared" si="159"/>
        <v>81300.03</v>
      </c>
    </row>
    <row r="1225" spans="1:11" ht="18.75">
      <c r="A1225" s="49">
        <v>23</v>
      </c>
      <c r="B1225" s="21" t="s">
        <v>1147</v>
      </c>
      <c r="C1225" s="30">
        <v>17500</v>
      </c>
      <c r="D1225" s="30"/>
      <c r="E1225" s="31">
        <f t="shared" si="156"/>
        <v>17500</v>
      </c>
      <c r="F1225" s="24">
        <v>700</v>
      </c>
      <c r="G1225" s="24">
        <v>0</v>
      </c>
      <c r="H1225" s="39">
        <f t="shared" si="160"/>
        <v>700</v>
      </c>
      <c r="I1225" s="44">
        <v>95</v>
      </c>
      <c r="J1225" s="44"/>
      <c r="K1225" s="45">
        <f t="shared" si="159"/>
        <v>95</v>
      </c>
    </row>
    <row r="1226" spans="1:11" ht="18.75">
      <c r="A1226" s="49">
        <v>24</v>
      </c>
      <c r="B1226" s="21" t="s">
        <v>1148</v>
      </c>
      <c r="C1226" s="30">
        <v>435</v>
      </c>
      <c r="D1226" s="30"/>
      <c r="E1226" s="31">
        <f t="shared" si="156"/>
        <v>435</v>
      </c>
      <c r="F1226" s="24">
        <v>24000</v>
      </c>
      <c r="G1226" s="24">
        <v>0</v>
      </c>
      <c r="H1226" s="39">
        <f t="shared" si="160"/>
        <v>24000</v>
      </c>
      <c r="I1226" s="44">
        <v>35408.67</v>
      </c>
      <c r="J1226" s="44"/>
      <c r="K1226" s="45">
        <f t="shared" si="159"/>
        <v>35408.67</v>
      </c>
    </row>
    <row r="1227" spans="1:11" ht="18.75">
      <c r="A1227" s="49">
        <v>25</v>
      </c>
      <c r="B1227" s="21" t="s">
        <v>1149</v>
      </c>
      <c r="C1227" s="30">
        <v>3528</v>
      </c>
      <c r="D1227" s="30"/>
      <c r="E1227" s="31">
        <f t="shared" si="156"/>
        <v>3528</v>
      </c>
      <c r="F1227" s="24">
        <v>400</v>
      </c>
      <c r="G1227" s="24">
        <v>0</v>
      </c>
      <c r="H1227" s="39">
        <f t="shared" si="160"/>
        <v>400</v>
      </c>
      <c r="I1227" s="44">
        <v>50</v>
      </c>
      <c r="J1227" s="44"/>
      <c r="K1227" s="45">
        <f t="shared" si="159"/>
        <v>50</v>
      </c>
    </row>
    <row r="1228" spans="1:11" ht="18.75">
      <c r="A1228" s="49">
        <v>26</v>
      </c>
      <c r="B1228" s="21" t="s">
        <v>1150</v>
      </c>
      <c r="C1228" s="30">
        <v>10</v>
      </c>
      <c r="D1228" s="30"/>
      <c r="E1228" s="31">
        <f t="shared" si="156"/>
        <v>10</v>
      </c>
      <c r="F1228" s="24">
        <v>4000</v>
      </c>
      <c r="G1228" s="24">
        <v>0</v>
      </c>
      <c r="H1228" s="39">
        <f t="shared" si="160"/>
        <v>4000</v>
      </c>
      <c r="I1228" s="44">
        <v>12939</v>
      </c>
      <c r="J1228" s="44"/>
      <c r="K1228" s="45">
        <f t="shared" si="159"/>
        <v>12939</v>
      </c>
    </row>
    <row r="1229" spans="1:11" ht="18.75">
      <c r="A1229" s="49">
        <v>27</v>
      </c>
      <c r="B1229" s="21" t="s">
        <v>1151</v>
      </c>
      <c r="C1229" s="30">
        <v>1500.06</v>
      </c>
      <c r="D1229" s="30"/>
      <c r="E1229" s="31">
        <f t="shared" si="156"/>
        <v>1500.06</v>
      </c>
      <c r="F1229" s="24">
        <v>5</v>
      </c>
      <c r="G1229" s="24">
        <v>0</v>
      </c>
      <c r="H1229" s="39">
        <f t="shared" si="160"/>
        <v>5</v>
      </c>
      <c r="I1229" s="44">
        <v>5</v>
      </c>
      <c r="J1229" s="44"/>
      <c r="K1229" s="45">
        <f t="shared" si="159"/>
        <v>5</v>
      </c>
    </row>
    <row r="1230" spans="1:11" ht="18.75">
      <c r="A1230" s="49">
        <v>28</v>
      </c>
      <c r="B1230" s="21" t="s">
        <v>1152</v>
      </c>
      <c r="C1230" s="30">
        <v>1500</v>
      </c>
      <c r="D1230" s="30"/>
      <c r="E1230" s="31">
        <f t="shared" si="156"/>
        <v>1500</v>
      </c>
      <c r="F1230" s="24">
        <v>600</v>
      </c>
      <c r="G1230" s="24">
        <v>0</v>
      </c>
      <c r="H1230" s="39">
        <f t="shared" si="160"/>
        <v>600</v>
      </c>
      <c r="I1230" s="44">
        <v>14200.02</v>
      </c>
      <c r="J1230" s="44"/>
      <c r="K1230" s="45">
        <f t="shared" si="159"/>
        <v>14200.02</v>
      </c>
    </row>
    <row r="1231" spans="1:11" ht="18.75">
      <c r="A1231" s="49">
        <v>29</v>
      </c>
      <c r="B1231" s="21" t="s">
        <v>1153</v>
      </c>
      <c r="C1231" s="30">
        <v>300</v>
      </c>
      <c r="D1231" s="30"/>
      <c r="E1231" s="31">
        <f t="shared" si="156"/>
        <v>300</v>
      </c>
      <c r="F1231" s="24">
        <v>3000</v>
      </c>
      <c r="G1231" s="24">
        <v>0</v>
      </c>
      <c r="H1231" s="39">
        <f t="shared" si="160"/>
        <v>3000</v>
      </c>
      <c r="I1231" s="44">
        <v>13167.34</v>
      </c>
      <c r="J1231" s="44"/>
      <c r="K1231" s="45">
        <f t="shared" si="159"/>
        <v>13167.34</v>
      </c>
    </row>
    <row r="1232" spans="1:11" ht="18.75">
      <c r="A1232" s="49">
        <v>30</v>
      </c>
      <c r="B1232" s="21" t="s">
        <v>1154</v>
      </c>
      <c r="C1232" s="30">
        <v>55</v>
      </c>
      <c r="D1232" s="30"/>
      <c r="E1232" s="31">
        <f t="shared" si="156"/>
        <v>55</v>
      </c>
      <c r="F1232" s="24">
        <v>500</v>
      </c>
      <c r="G1232" s="24">
        <v>0</v>
      </c>
      <c r="H1232" s="39">
        <f t="shared" si="160"/>
        <v>500</v>
      </c>
      <c r="I1232" s="44">
        <v>700</v>
      </c>
      <c r="J1232" s="44"/>
      <c r="K1232" s="45">
        <f t="shared" si="159"/>
        <v>700</v>
      </c>
    </row>
    <row r="1233" spans="1:11" ht="18.75">
      <c r="A1233" s="49">
        <v>31</v>
      </c>
      <c r="B1233" s="21" t="s">
        <v>1155</v>
      </c>
      <c r="C1233" s="30">
        <v>600</v>
      </c>
      <c r="D1233" s="30"/>
      <c r="E1233" s="31">
        <f t="shared" si="156"/>
        <v>600</v>
      </c>
      <c r="F1233" s="24">
        <v>50</v>
      </c>
      <c r="G1233" s="24">
        <v>0</v>
      </c>
      <c r="H1233" s="39">
        <f t="shared" si="160"/>
        <v>50</v>
      </c>
      <c r="I1233" s="44">
        <v>50</v>
      </c>
      <c r="J1233" s="44"/>
      <c r="K1233" s="45">
        <f t="shared" si="159"/>
        <v>50</v>
      </c>
    </row>
    <row r="1234" spans="1:11" ht="18.75">
      <c r="A1234" s="49">
        <v>32</v>
      </c>
      <c r="B1234" s="21" t="s">
        <v>1156</v>
      </c>
      <c r="C1234" s="30">
        <v>508</v>
      </c>
      <c r="D1234" s="30"/>
      <c r="E1234" s="31">
        <f t="shared" si="156"/>
        <v>508</v>
      </c>
      <c r="F1234" s="24">
        <v>50</v>
      </c>
      <c r="G1234" s="24">
        <v>0</v>
      </c>
      <c r="H1234" s="39">
        <f t="shared" si="160"/>
        <v>50</v>
      </c>
      <c r="I1234" s="44">
        <v>50</v>
      </c>
      <c r="J1234" s="44"/>
      <c r="K1234" s="45">
        <f t="shared" si="159"/>
        <v>50</v>
      </c>
    </row>
    <row r="1235" spans="1:11" ht="18.75">
      <c r="A1235" s="49">
        <v>33</v>
      </c>
      <c r="B1235" s="21" t="s">
        <v>1157</v>
      </c>
      <c r="C1235" s="30">
        <v>2000</v>
      </c>
      <c r="D1235" s="30"/>
      <c r="E1235" s="31">
        <f t="shared" si="156"/>
        <v>2000</v>
      </c>
      <c r="F1235" s="24">
        <v>325</v>
      </c>
      <c r="G1235" s="24">
        <v>0</v>
      </c>
      <c r="H1235" s="39">
        <f t="shared" si="160"/>
        <v>325</v>
      </c>
      <c r="I1235" s="44">
        <v>390</v>
      </c>
      <c r="J1235" s="44"/>
      <c r="K1235" s="45">
        <f t="shared" si="159"/>
        <v>390</v>
      </c>
    </row>
    <row r="1236" spans="1:11" ht="18.75">
      <c r="A1236" s="49">
        <v>34</v>
      </c>
      <c r="B1236" s="21" t="s">
        <v>1158</v>
      </c>
      <c r="C1236" s="30">
        <v>2000</v>
      </c>
      <c r="D1236" s="30"/>
      <c r="E1236" s="31">
        <f t="shared" si="156"/>
        <v>2000</v>
      </c>
      <c r="F1236" s="24">
        <v>2000</v>
      </c>
      <c r="G1236" s="24">
        <v>0</v>
      </c>
      <c r="H1236" s="39">
        <f t="shared" si="160"/>
        <v>2000</v>
      </c>
      <c r="I1236" s="44">
        <v>2487.7800000000002</v>
      </c>
      <c r="J1236" s="44"/>
      <c r="K1236" s="45">
        <f t="shared" si="159"/>
        <v>2487.7800000000002</v>
      </c>
    </row>
    <row r="1237" spans="1:11" ht="18.75">
      <c r="A1237" s="49">
        <v>35</v>
      </c>
      <c r="B1237" s="21" t="s">
        <v>1159</v>
      </c>
      <c r="C1237" s="30">
        <v>19499</v>
      </c>
      <c r="D1237" s="30"/>
      <c r="E1237" s="31">
        <f t="shared" si="156"/>
        <v>19499</v>
      </c>
      <c r="F1237" s="24">
        <v>2419.1999999999998</v>
      </c>
      <c r="G1237" s="24">
        <v>0</v>
      </c>
      <c r="H1237" s="39">
        <f t="shared" si="160"/>
        <v>2419.1999999999998</v>
      </c>
      <c r="I1237" s="44">
        <v>8000.03</v>
      </c>
      <c r="J1237" s="44"/>
      <c r="K1237" s="45">
        <f t="shared" si="159"/>
        <v>8000.03</v>
      </c>
    </row>
    <row r="1238" spans="1:11" ht="18.75">
      <c r="A1238" s="49">
        <v>36</v>
      </c>
      <c r="B1238" s="21" t="s">
        <v>1160</v>
      </c>
      <c r="C1238" s="30">
        <v>700</v>
      </c>
      <c r="D1238" s="30"/>
      <c r="E1238" s="31">
        <f t="shared" si="156"/>
        <v>700</v>
      </c>
      <c r="F1238" s="24">
        <v>13206.43</v>
      </c>
      <c r="G1238" s="24">
        <v>0</v>
      </c>
      <c r="H1238" s="39">
        <f t="shared" si="160"/>
        <v>13206.43</v>
      </c>
      <c r="I1238" s="44">
        <v>22600.01</v>
      </c>
      <c r="J1238" s="44"/>
      <c r="K1238" s="45">
        <f t="shared" si="159"/>
        <v>22600.01</v>
      </c>
    </row>
    <row r="1239" spans="1:11" ht="18.75">
      <c r="A1239" s="49">
        <v>37</v>
      </c>
      <c r="B1239" s="21" t="s">
        <v>1161</v>
      </c>
      <c r="C1239" s="30">
        <v>3021.61</v>
      </c>
      <c r="D1239" s="30"/>
      <c r="E1239" s="31">
        <f t="shared" si="156"/>
        <v>3021.61</v>
      </c>
      <c r="F1239" s="24">
        <v>1000</v>
      </c>
      <c r="G1239" s="24">
        <v>0</v>
      </c>
      <c r="H1239" s="39">
        <f t="shared" si="160"/>
        <v>1000</v>
      </c>
      <c r="I1239" s="44">
        <v>100</v>
      </c>
      <c r="J1239" s="44"/>
      <c r="K1239" s="45">
        <f t="shared" si="159"/>
        <v>100</v>
      </c>
    </row>
    <row r="1240" spans="1:11" ht="18.75">
      <c r="A1240" s="49">
        <v>38</v>
      </c>
      <c r="B1240" s="21" t="s">
        <v>1162</v>
      </c>
      <c r="C1240" s="30">
        <v>767.98</v>
      </c>
      <c r="D1240" s="30"/>
      <c r="E1240" s="31">
        <f t="shared" si="156"/>
        <v>767.98</v>
      </c>
      <c r="F1240" s="24">
        <v>2645.27</v>
      </c>
      <c r="G1240" s="24">
        <v>0</v>
      </c>
      <c r="H1240" s="39">
        <f t="shared" si="160"/>
        <v>2645.27</v>
      </c>
      <c r="I1240" s="44">
        <v>2564.88</v>
      </c>
      <c r="J1240" s="44"/>
      <c r="K1240" s="45">
        <f t="shared" si="159"/>
        <v>2564.88</v>
      </c>
    </row>
    <row r="1241" spans="1:11" ht="18.75">
      <c r="A1241" s="49">
        <v>39</v>
      </c>
      <c r="B1241" s="21" t="s">
        <v>1163</v>
      </c>
      <c r="C1241" s="30">
        <v>937.07</v>
      </c>
      <c r="D1241" s="30"/>
      <c r="E1241" s="31">
        <f t="shared" si="156"/>
        <v>937.07</v>
      </c>
      <c r="F1241" s="24">
        <v>741.02</v>
      </c>
      <c r="G1241" s="24">
        <v>0</v>
      </c>
      <c r="H1241" s="39">
        <f t="shared" si="160"/>
        <v>741.02</v>
      </c>
      <c r="I1241" s="44">
        <v>681.96</v>
      </c>
      <c r="J1241" s="44"/>
      <c r="K1241" s="45">
        <f t="shared" si="159"/>
        <v>681.96</v>
      </c>
    </row>
    <row r="1242" spans="1:11" ht="18.75">
      <c r="A1242" s="49">
        <v>40</v>
      </c>
      <c r="B1242" s="21" t="s">
        <v>1164</v>
      </c>
      <c r="C1242" s="30">
        <v>0.01</v>
      </c>
      <c r="D1242" s="30"/>
      <c r="E1242" s="31">
        <f t="shared" si="156"/>
        <v>0.01</v>
      </c>
      <c r="F1242" s="24">
        <v>1000</v>
      </c>
      <c r="G1242" s="24">
        <v>0</v>
      </c>
      <c r="H1242" s="39">
        <f t="shared" si="160"/>
        <v>1000</v>
      </c>
      <c r="I1242" s="44">
        <v>1100</v>
      </c>
      <c r="J1242" s="44"/>
      <c r="K1242" s="45">
        <f t="shared" si="159"/>
        <v>1100</v>
      </c>
    </row>
    <row r="1243" spans="1:11" ht="18.75">
      <c r="A1243" s="49">
        <v>41</v>
      </c>
      <c r="B1243" s="21" t="s">
        <v>1165</v>
      </c>
      <c r="C1243" s="30">
        <v>4004.95</v>
      </c>
      <c r="D1243" s="30"/>
      <c r="E1243" s="31">
        <f t="shared" si="156"/>
        <v>4004.95</v>
      </c>
      <c r="F1243" s="24">
        <v>0.01</v>
      </c>
      <c r="G1243" s="24">
        <v>0</v>
      </c>
      <c r="H1243" s="39">
        <f t="shared" si="160"/>
        <v>0.01</v>
      </c>
      <c r="I1243" s="44">
        <v>11000</v>
      </c>
      <c r="J1243" s="44"/>
      <c r="K1243" s="45">
        <f t="shared" si="159"/>
        <v>11000</v>
      </c>
    </row>
    <row r="1244" spans="1:11" ht="18.75">
      <c r="A1244" s="49">
        <v>42</v>
      </c>
      <c r="B1244" s="21" t="s">
        <v>1166</v>
      </c>
      <c r="C1244" s="31"/>
      <c r="D1244" s="31">
        <f>SUM(D1203:D1243)</f>
        <v>0.03</v>
      </c>
      <c r="E1244" s="31">
        <f t="shared" si="156"/>
        <v>0.03</v>
      </c>
      <c r="F1244" s="24">
        <v>4500</v>
      </c>
      <c r="G1244" s="24">
        <v>0</v>
      </c>
      <c r="H1244" s="39">
        <f t="shared" si="160"/>
        <v>4500</v>
      </c>
      <c r="I1244" s="44">
        <v>8000</v>
      </c>
      <c r="J1244" s="44"/>
      <c r="K1244" s="45">
        <f t="shared" si="159"/>
        <v>8000</v>
      </c>
    </row>
    <row r="1245" spans="1:11" ht="18.75">
      <c r="B1245" s="19" t="s">
        <v>123</v>
      </c>
      <c r="C1245" s="31">
        <f>SUM(C1203:C1244)</f>
        <v>201311.55000000002</v>
      </c>
      <c r="D1245" s="31">
        <f>SUM(D1203:D1244)</f>
        <v>0.06</v>
      </c>
      <c r="E1245" s="31">
        <f>SUM(E1203:E1244)</f>
        <v>201311.61000000002</v>
      </c>
      <c r="F1245" s="25">
        <v>192011.41</v>
      </c>
      <c r="G1245" s="25">
        <v>10096.48</v>
      </c>
      <c r="H1245" s="39">
        <f t="shared" si="160"/>
        <v>202107.89</v>
      </c>
      <c r="I1245" s="45">
        <f>SUM(I1203:I1244)</f>
        <v>322963.73000000004</v>
      </c>
      <c r="J1245" s="45">
        <f>SUM(J1203:J1244)</f>
        <v>3979.6099999999997</v>
      </c>
      <c r="K1245" s="45">
        <f t="shared" si="159"/>
        <v>326943.34000000003</v>
      </c>
    </row>
    <row r="1246" spans="1:11" ht="18.75">
      <c r="A1246" s="1">
        <v>11</v>
      </c>
      <c r="B1246" s="19" t="s">
        <v>1167</v>
      </c>
      <c r="C1246" s="26"/>
      <c r="D1246" s="26"/>
      <c r="E1246" s="26"/>
      <c r="F1246" s="24"/>
      <c r="G1246" s="24"/>
      <c r="H1246" s="39"/>
      <c r="I1246" s="44"/>
      <c r="J1246" s="44"/>
      <c r="K1246" s="45"/>
    </row>
    <row r="1247" spans="1:11" ht="18.75">
      <c r="A1247" s="49">
        <v>1</v>
      </c>
      <c r="B1247" s="21" t="s">
        <v>536</v>
      </c>
      <c r="C1247" s="26"/>
      <c r="D1247" s="26"/>
      <c r="E1247" s="26"/>
      <c r="F1247" s="24">
        <v>0</v>
      </c>
      <c r="G1247" s="24">
        <v>0.04</v>
      </c>
      <c r="H1247" s="39">
        <f>SUM(F1247:G1247)</f>
        <v>0.04</v>
      </c>
      <c r="I1247" s="44"/>
      <c r="J1247" s="44">
        <v>0.04</v>
      </c>
      <c r="K1247" s="45">
        <f>SUM(J1247)</f>
        <v>0.04</v>
      </c>
    </row>
    <row r="1248" spans="1:11" ht="18.75">
      <c r="A1248" s="49">
        <v>2</v>
      </c>
      <c r="B1248" s="21" t="s">
        <v>1168</v>
      </c>
      <c r="C1248" s="26"/>
      <c r="D1248" s="26"/>
      <c r="E1248" s="26"/>
      <c r="F1248" s="24">
        <v>0</v>
      </c>
      <c r="G1248" s="24">
        <v>0</v>
      </c>
      <c r="H1248" s="39">
        <f>SUM(F1248:G1248)</f>
        <v>0</v>
      </c>
      <c r="I1248" s="44"/>
      <c r="J1248" s="44"/>
      <c r="K1248" s="45"/>
    </row>
    <row r="1249" spans="1:11" ht="18.75">
      <c r="B1249" s="19" t="s">
        <v>124</v>
      </c>
      <c r="C1249" s="27"/>
      <c r="D1249" s="27"/>
      <c r="E1249" s="27"/>
      <c r="F1249" s="25">
        <v>0</v>
      </c>
      <c r="G1249" s="25">
        <v>0.04</v>
      </c>
      <c r="H1249" s="39">
        <f>SUM(F1249:G1249)</f>
        <v>0.04</v>
      </c>
      <c r="I1249" s="45"/>
      <c r="J1249" s="45">
        <f>SUM(J1247:J1248)</f>
        <v>0.04</v>
      </c>
      <c r="K1249" s="45">
        <f>SUM(J1249)</f>
        <v>0.04</v>
      </c>
    </row>
    <row r="1250" spans="1:11" ht="18.75">
      <c r="A1250" s="1">
        <v>12</v>
      </c>
      <c r="B1250" s="19" t="s">
        <v>534</v>
      </c>
      <c r="C1250" s="26"/>
      <c r="D1250" s="26"/>
      <c r="E1250" s="26"/>
      <c r="F1250" s="24"/>
      <c r="G1250" s="24"/>
      <c r="H1250" s="39"/>
      <c r="I1250" s="44"/>
      <c r="J1250" s="44"/>
      <c r="K1250" s="45"/>
    </row>
    <row r="1251" spans="1:11" ht="18.75">
      <c r="A1251" s="49">
        <v>1</v>
      </c>
      <c r="B1251" s="21" t="s">
        <v>1169</v>
      </c>
      <c r="C1251" s="30">
        <v>37500</v>
      </c>
      <c r="D1251" s="30">
        <v>82500</v>
      </c>
      <c r="E1251" s="31">
        <f>SUM(C1251:D1251)</f>
        <v>120000</v>
      </c>
      <c r="F1251" s="24">
        <v>31837.07</v>
      </c>
      <c r="G1251" s="24">
        <v>47755.6</v>
      </c>
      <c r="H1251" s="39">
        <f>SUM(F1251:G1251)</f>
        <v>79592.67</v>
      </c>
      <c r="I1251" s="44">
        <v>65000</v>
      </c>
      <c r="J1251" s="44">
        <v>97500</v>
      </c>
      <c r="K1251" s="45">
        <f>SUM(I1251:J1251)</f>
        <v>162500</v>
      </c>
    </row>
    <row r="1252" spans="1:11" ht="18.75">
      <c r="B1252" s="19" t="s">
        <v>11</v>
      </c>
      <c r="C1252" s="31">
        <f>SUM(C1251)</f>
        <v>37500</v>
      </c>
      <c r="D1252" s="31">
        <f>SUM(D1251)</f>
        <v>82500</v>
      </c>
      <c r="E1252" s="31">
        <f>SUM(C1252:D1252)</f>
        <v>120000</v>
      </c>
      <c r="F1252" s="25">
        <v>31837.07</v>
      </c>
      <c r="G1252" s="25">
        <v>47755.6</v>
      </c>
      <c r="H1252" s="39">
        <f>SUM(F1252:G1252)</f>
        <v>79592.67</v>
      </c>
      <c r="I1252" s="45">
        <f>SUM(I1251)</f>
        <v>65000</v>
      </c>
      <c r="J1252" s="45">
        <f>SUM(J1251)</f>
        <v>97500</v>
      </c>
      <c r="K1252" s="45">
        <f>SUM(I1252:J1252)</f>
        <v>162500</v>
      </c>
    </row>
    <row r="1253" spans="1:11" ht="18.75">
      <c r="A1253" s="1">
        <v>13</v>
      </c>
      <c r="B1253" s="19" t="s">
        <v>1170</v>
      </c>
      <c r="C1253" s="30"/>
      <c r="D1253" s="30"/>
      <c r="E1253" s="31"/>
      <c r="F1253" s="24"/>
      <c r="G1253" s="24"/>
      <c r="H1253" s="39"/>
      <c r="I1253" s="44"/>
      <c r="J1253" s="44"/>
      <c r="K1253" s="45"/>
    </row>
    <row r="1254" spans="1:11" ht="18.75">
      <c r="A1254" s="49">
        <v>1</v>
      </c>
      <c r="B1254" s="21" t="s">
        <v>1171</v>
      </c>
      <c r="C1254" s="30">
        <v>200</v>
      </c>
      <c r="D1254" s="30"/>
      <c r="E1254" s="31">
        <f>SUM(C1254:D1254)</f>
        <v>200</v>
      </c>
      <c r="F1254" s="24">
        <v>200</v>
      </c>
      <c r="G1254" s="24">
        <v>0</v>
      </c>
      <c r="H1254" s="39">
        <f>SUM(F1254:G1254)</f>
        <v>200</v>
      </c>
      <c r="I1254" s="44">
        <v>68.760000000000005</v>
      </c>
      <c r="J1254" s="44"/>
      <c r="K1254" s="45">
        <f>SUM(I1254:J1254)</f>
        <v>68.760000000000005</v>
      </c>
    </row>
    <row r="1255" spans="1:11" ht="18.75">
      <c r="B1255" s="19" t="s">
        <v>125</v>
      </c>
      <c r="C1255" s="31">
        <f>SUM(C1254)</f>
        <v>200</v>
      </c>
      <c r="D1255" s="30"/>
      <c r="E1255" s="31">
        <f>SUM(C1255:D1255)</f>
        <v>200</v>
      </c>
      <c r="F1255" s="25">
        <v>200</v>
      </c>
      <c r="G1255" s="25">
        <v>0</v>
      </c>
      <c r="H1255" s="39">
        <f>SUM(F1255:G1255)</f>
        <v>200</v>
      </c>
      <c r="I1255" s="45">
        <f>SUM(I1254)</f>
        <v>68.760000000000005</v>
      </c>
      <c r="J1255" s="44"/>
      <c r="K1255" s="45">
        <f>SUM(I1255:J1255)</f>
        <v>68.760000000000005</v>
      </c>
    </row>
    <row r="1256" spans="1:11" ht="18.75">
      <c r="A1256" s="1">
        <v>14</v>
      </c>
      <c r="B1256" s="19" t="s">
        <v>1172</v>
      </c>
      <c r="C1256" s="30"/>
      <c r="D1256" s="30"/>
      <c r="E1256" s="31"/>
      <c r="F1256" s="24"/>
      <c r="G1256" s="24"/>
      <c r="H1256" s="39"/>
      <c r="I1256" s="44"/>
      <c r="J1256" s="44"/>
      <c r="K1256" s="45"/>
    </row>
    <row r="1257" spans="1:11" ht="18.75">
      <c r="A1257" s="49">
        <v>1</v>
      </c>
      <c r="B1257" s="21" t="s">
        <v>1626</v>
      </c>
      <c r="C1257" s="30">
        <v>525.02</v>
      </c>
      <c r="D1257" s="30"/>
      <c r="E1257" s="31">
        <f t="shared" ref="E1257:E1270" si="161">SUM(C1257:D1257)</f>
        <v>525.02</v>
      </c>
      <c r="F1257" s="24">
        <v>5000</v>
      </c>
      <c r="G1257" s="24">
        <v>0</v>
      </c>
      <c r="H1257" s="39">
        <f>SUM(F1257:G1257)</f>
        <v>5000</v>
      </c>
      <c r="I1257" s="44">
        <v>4950</v>
      </c>
      <c r="J1257" s="44"/>
      <c r="K1257" s="45">
        <f t="shared" ref="K1257:K1270" si="162">SUM(I1257:J1257)</f>
        <v>4950</v>
      </c>
    </row>
    <row r="1258" spans="1:11" ht="18.75">
      <c r="A1258" s="49">
        <v>2</v>
      </c>
      <c r="B1258" s="21" t="s">
        <v>1627</v>
      </c>
      <c r="C1258" s="30"/>
      <c r="D1258" s="30"/>
      <c r="E1258" s="31"/>
      <c r="F1258" s="24"/>
      <c r="G1258" s="24"/>
      <c r="H1258" s="39"/>
      <c r="I1258" s="44">
        <v>5000</v>
      </c>
      <c r="J1258" s="44"/>
      <c r="K1258" s="45">
        <f t="shared" si="162"/>
        <v>5000</v>
      </c>
    </row>
    <row r="1259" spans="1:11" ht="18.75">
      <c r="A1259" s="49">
        <v>2</v>
      </c>
      <c r="B1259" s="21" t="s">
        <v>1628</v>
      </c>
      <c r="C1259" s="30">
        <v>5605.42</v>
      </c>
      <c r="D1259" s="30"/>
      <c r="E1259" s="31">
        <f t="shared" si="161"/>
        <v>5605.42</v>
      </c>
      <c r="F1259" s="24">
        <v>5633.51</v>
      </c>
      <c r="G1259" s="24">
        <v>0</v>
      </c>
      <c r="H1259" s="39">
        <f t="shared" ref="H1259:H1270" si="163">SUM(F1259:G1259)</f>
        <v>5633.51</v>
      </c>
      <c r="I1259" s="44">
        <v>10878.31</v>
      </c>
      <c r="J1259" s="44"/>
      <c r="K1259" s="45">
        <f t="shared" si="162"/>
        <v>10878.31</v>
      </c>
    </row>
    <row r="1260" spans="1:11" ht="18.75">
      <c r="A1260" s="49">
        <v>3</v>
      </c>
      <c r="B1260" s="21" t="s">
        <v>1173</v>
      </c>
      <c r="C1260" s="30">
        <v>135</v>
      </c>
      <c r="D1260" s="30"/>
      <c r="E1260" s="31">
        <f t="shared" si="161"/>
        <v>135</v>
      </c>
      <c r="F1260" s="24">
        <v>135</v>
      </c>
      <c r="G1260" s="24">
        <v>0</v>
      </c>
      <c r="H1260" s="39">
        <f t="shared" si="163"/>
        <v>135</v>
      </c>
      <c r="I1260" s="44">
        <v>2784</v>
      </c>
      <c r="J1260" s="44"/>
      <c r="K1260" s="45">
        <f t="shared" si="162"/>
        <v>2784</v>
      </c>
    </row>
    <row r="1261" spans="1:11" ht="18.75">
      <c r="A1261" s="49">
        <v>4</v>
      </c>
      <c r="B1261" s="21" t="s">
        <v>1174</v>
      </c>
      <c r="C1261" s="30">
        <v>2722.5</v>
      </c>
      <c r="D1261" s="30"/>
      <c r="E1261" s="31">
        <f t="shared" si="161"/>
        <v>2722.5</v>
      </c>
      <c r="F1261" s="24">
        <v>2924.63</v>
      </c>
      <c r="G1261" s="24">
        <v>0</v>
      </c>
      <c r="H1261" s="39">
        <f t="shared" si="163"/>
        <v>2924.63</v>
      </c>
      <c r="I1261" s="44">
        <v>2448.9</v>
      </c>
      <c r="J1261" s="44"/>
      <c r="K1261" s="45">
        <f t="shared" si="162"/>
        <v>2448.9</v>
      </c>
    </row>
    <row r="1262" spans="1:11" ht="18.75">
      <c r="A1262" s="49">
        <v>5</v>
      </c>
      <c r="B1262" s="21" t="s">
        <v>1175</v>
      </c>
      <c r="C1262" s="30">
        <v>4120.8500000000004</v>
      </c>
      <c r="D1262" s="30"/>
      <c r="E1262" s="31">
        <f t="shared" si="161"/>
        <v>4120.8500000000004</v>
      </c>
      <c r="F1262" s="24">
        <v>4406.97</v>
      </c>
      <c r="G1262" s="24">
        <v>0</v>
      </c>
      <c r="H1262" s="39">
        <f t="shared" si="163"/>
        <v>4406.97</v>
      </c>
      <c r="I1262" s="44">
        <v>4393.83</v>
      </c>
      <c r="J1262" s="44"/>
      <c r="K1262" s="45">
        <f t="shared" si="162"/>
        <v>4393.83</v>
      </c>
    </row>
    <row r="1263" spans="1:11" ht="18.75">
      <c r="A1263" s="49">
        <v>6</v>
      </c>
      <c r="B1263" s="21" t="s">
        <v>1176</v>
      </c>
      <c r="C1263" s="30">
        <v>0.02</v>
      </c>
      <c r="D1263" s="30"/>
      <c r="E1263" s="31">
        <f t="shared" si="161"/>
        <v>0.02</v>
      </c>
      <c r="F1263" s="24">
        <v>3600</v>
      </c>
      <c r="G1263" s="24">
        <v>1237696.28</v>
      </c>
      <c r="H1263" s="39">
        <f t="shared" si="163"/>
        <v>1241296.28</v>
      </c>
      <c r="I1263" s="44">
        <v>2832</v>
      </c>
      <c r="J1263" s="44"/>
      <c r="K1263" s="45">
        <f t="shared" si="162"/>
        <v>2832</v>
      </c>
    </row>
    <row r="1264" spans="1:11" ht="18.75">
      <c r="A1264" s="49">
        <v>7</v>
      </c>
      <c r="B1264" s="21" t="s">
        <v>1177</v>
      </c>
      <c r="C1264" s="30">
        <v>0.02</v>
      </c>
      <c r="D1264" s="30"/>
      <c r="E1264" s="31">
        <f t="shared" si="161"/>
        <v>0.02</v>
      </c>
      <c r="F1264" s="24">
        <v>3200</v>
      </c>
      <c r="G1264" s="24">
        <v>0</v>
      </c>
      <c r="H1264" s="39">
        <f t="shared" si="163"/>
        <v>3200</v>
      </c>
      <c r="I1264" s="44">
        <v>1538</v>
      </c>
      <c r="J1264" s="44"/>
      <c r="K1264" s="45">
        <f t="shared" si="162"/>
        <v>1538</v>
      </c>
    </row>
    <row r="1265" spans="1:11" ht="18.75">
      <c r="A1265" s="49">
        <v>8</v>
      </c>
      <c r="B1265" s="21" t="s">
        <v>1178</v>
      </c>
      <c r="C1265" s="30">
        <v>4052.59</v>
      </c>
      <c r="D1265" s="30"/>
      <c r="E1265" s="31">
        <f t="shared" si="161"/>
        <v>4052.59</v>
      </c>
      <c r="F1265" s="24">
        <v>5578.51</v>
      </c>
      <c r="G1265" s="24">
        <v>0</v>
      </c>
      <c r="H1265" s="39">
        <f t="shared" si="163"/>
        <v>5578.51</v>
      </c>
      <c r="I1265" s="44">
        <v>10270.15</v>
      </c>
      <c r="J1265" s="44"/>
      <c r="K1265" s="45">
        <f t="shared" si="162"/>
        <v>10270.15</v>
      </c>
    </row>
    <row r="1266" spans="1:11" ht="18.75">
      <c r="A1266" s="49">
        <v>9</v>
      </c>
      <c r="B1266" s="21" t="s">
        <v>1179</v>
      </c>
      <c r="C1266" s="30">
        <v>0.02</v>
      </c>
      <c r="D1266" s="30"/>
      <c r="E1266" s="31">
        <f t="shared" si="161"/>
        <v>0.02</v>
      </c>
      <c r="F1266" s="24">
        <v>3200.5</v>
      </c>
      <c r="G1266" s="24">
        <v>0</v>
      </c>
      <c r="H1266" s="39">
        <f t="shared" si="163"/>
        <v>3200.5</v>
      </c>
      <c r="I1266" s="44">
        <v>2832</v>
      </c>
      <c r="J1266" s="44"/>
      <c r="K1266" s="45">
        <f t="shared" si="162"/>
        <v>2832</v>
      </c>
    </row>
    <row r="1267" spans="1:11" s="1" customFormat="1" ht="18.75">
      <c r="A1267" s="49">
        <v>10</v>
      </c>
      <c r="B1267" s="21" t="s">
        <v>1180</v>
      </c>
      <c r="C1267" s="30">
        <v>367.52</v>
      </c>
      <c r="D1267" s="30"/>
      <c r="E1267" s="31">
        <f t="shared" si="161"/>
        <v>367.52</v>
      </c>
      <c r="F1267" s="24">
        <v>360.39</v>
      </c>
      <c r="G1267" s="24">
        <v>0</v>
      </c>
      <c r="H1267" s="39">
        <f t="shared" si="163"/>
        <v>360.39</v>
      </c>
      <c r="I1267" s="48">
        <v>308.8</v>
      </c>
      <c r="J1267" s="45"/>
      <c r="K1267" s="45">
        <f t="shared" si="162"/>
        <v>308.8</v>
      </c>
    </row>
    <row r="1268" spans="1:11" ht="18.75">
      <c r="A1268" s="49">
        <v>11</v>
      </c>
      <c r="B1268" s="21" t="s">
        <v>1181</v>
      </c>
      <c r="C1268" s="30">
        <v>788.95</v>
      </c>
      <c r="D1268" s="30"/>
      <c r="E1268" s="31">
        <f t="shared" si="161"/>
        <v>788.95</v>
      </c>
      <c r="F1268" s="24">
        <v>1218.18</v>
      </c>
      <c r="G1268" s="24">
        <v>0</v>
      </c>
      <c r="H1268" s="39">
        <f t="shared" si="163"/>
        <v>1218.18</v>
      </c>
      <c r="I1268" s="44">
        <v>2811.67</v>
      </c>
      <c r="J1268" s="44"/>
      <c r="K1268" s="45">
        <f t="shared" si="162"/>
        <v>2811.67</v>
      </c>
    </row>
    <row r="1269" spans="1:11" ht="18.75">
      <c r="A1269" s="49">
        <v>12</v>
      </c>
      <c r="B1269" s="21" t="s">
        <v>1182</v>
      </c>
      <c r="C1269" s="30">
        <v>182.03</v>
      </c>
      <c r="D1269" s="30"/>
      <c r="E1269" s="31">
        <f t="shared" si="161"/>
        <v>182.03</v>
      </c>
      <c r="F1269" s="24">
        <v>180.11</v>
      </c>
      <c r="G1269" s="24">
        <v>0</v>
      </c>
      <c r="H1269" s="39">
        <f t="shared" si="163"/>
        <v>180.11</v>
      </c>
      <c r="I1269" s="44">
        <v>173.2</v>
      </c>
      <c r="J1269" s="44"/>
      <c r="K1269" s="45">
        <f t="shared" si="162"/>
        <v>173.2</v>
      </c>
    </row>
    <row r="1270" spans="1:11" ht="18.75">
      <c r="B1270" s="19" t="s">
        <v>126</v>
      </c>
      <c r="C1270" s="31">
        <f>SUM(C1257:C1269)</f>
        <v>18499.940000000002</v>
      </c>
      <c r="D1270" s="30"/>
      <c r="E1270" s="31">
        <f t="shared" si="161"/>
        <v>18499.940000000002</v>
      </c>
      <c r="F1270" s="25">
        <v>35437.800000000003</v>
      </c>
      <c r="G1270" s="25">
        <v>0</v>
      </c>
      <c r="H1270" s="39">
        <f t="shared" si="163"/>
        <v>35437.800000000003</v>
      </c>
      <c r="I1270" s="45">
        <f>SUM(I1257:I1269)</f>
        <v>51220.86</v>
      </c>
      <c r="J1270" s="44"/>
      <c r="K1270" s="45">
        <f t="shared" si="162"/>
        <v>51220.86</v>
      </c>
    </row>
    <row r="1271" spans="1:11" s="1" customFormat="1" ht="18.75">
      <c r="A1271" s="1">
        <v>15</v>
      </c>
      <c r="B1271" s="19" t="s">
        <v>2112</v>
      </c>
      <c r="C1271" s="26"/>
      <c r="D1271" s="26"/>
      <c r="E1271" s="26"/>
      <c r="F1271" s="24"/>
      <c r="G1271" s="24"/>
      <c r="H1271" s="39"/>
      <c r="I1271" s="45"/>
      <c r="J1271" s="45"/>
      <c r="K1271" s="45"/>
    </row>
    <row r="1272" spans="1:11" ht="18.75">
      <c r="A1272" s="49">
        <v>1</v>
      </c>
      <c r="B1272" s="21" t="s">
        <v>1183</v>
      </c>
      <c r="C1272" s="26"/>
      <c r="D1272" s="26"/>
      <c r="E1272" s="26"/>
      <c r="F1272" s="24">
        <v>0</v>
      </c>
      <c r="G1272" s="24">
        <v>0</v>
      </c>
      <c r="H1272" s="39">
        <f>SUM(F1272:G1272)</f>
        <v>0</v>
      </c>
      <c r="I1272" s="44">
        <v>0.05</v>
      </c>
      <c r="J1272" s="44"/>
      <c r="K1272" s="45">
        <f>SUM(I1272:J1272)</f>
        <v>0.05</v>
      </c>
    </row>
    <row r="1273" spans="1:11" ht="18.75">
      <c r="B1273" s="19" t="s">
        <v>127</v>
      </c>
      <c r="C1273" s="27"/>
      <c r="D1273" s="27"/>
      <c r="E1273" s="27"/>
      <c r="F1273" s="25">
        <v>0</v>
      </c>
      <c r="G1273" s="25">
        <v>0</v>
      </c>
      <c r="H1273" s="39">
        <f>SUM(F1273:G1273)</f>
        <v>0</v>
      </c>
      <c r="I1273" s="45">
        <f>SUM(I1272)</f>
        <v>0.05</v>
      </c>
      <c r="J1273" s="45"/>
      <c r="K1273" s="45">
        <f>SUM(I1273:J1273)</f>
        <v>0.05</v>
      </c>
    </row>
    <row r="1274" spans="1:11" s="1" customFormat="1" ht="18.75">
      <c r="A1274" s="1">
        <v>16</v>
      </c>
      <c r="B1274" s="19" t="s">
        <v>228</v>
      </c>
      <c r="C1274" s="26"/>
      <c r="D1274" s="26"/>
      <c r="E1274" s="26"/>
      <c r="F1274" s="24"/>
      <c r="G1274" s="24"/>
      <c r="H1274" s="39"/>
      <c r="I1274" s="45"/>
      <c r="J1274" s="45"/>
      <c r="K1274" s="45"/>
    </row>
    <row r="1275" spans="1:11" ht="18.75">
      <c r="A1275" s="49">
        <v>1</v>
      </c>
      <c r="B1275" s="21" t="s">
        <v>1184</v>
      </c>
      <c r="C1275" s="30">
        <v>0</v>
      </c>
      <c r="D1275" s="30">
        <v>7500.01</v>
      </c>
      <c r="E1275" s="31">
        <f>SUM(D1275)</f>
        <v>7500.01</v>
      </c>
      <c r="F1275" s="24">
        <v>0</v>
      </c>
      <c r="G1275" s="24">
        <v>4000.01</v>
      </c>
      <c r="H1275" s="39">
        <f>SUM(F1275:G1275)</f>
        <v>4000.01</v>
      </c>
      <c r="I1275" s="44"/>
      <c r="J1275" s="44">
        <v>10500</v>
      </c>
      <c r="K1275" s="45">
        <f>SUM(J1275)</f>
        <v>10500</v>
      </c>
    </row>
    <row r="1276" spans="1:11" ht="18.75">
      <c r="B1276" s="19" t="s">
        <v>128</v>
      </c>
      <c r="C1276" s="31">
        <f>SUM(C1275)</f>
        <v>0</v>
      </c>
      <c r="D1276" s="31">
        <f>SUM(D1275)</f>
        <v>7500.01</v>
      </c>
      <c r="E1276" s="31">
        <f>SUM(D1276)</f>
        <v>7500.01</v>
      </c>
      <c r="F1276" s="25">
        <v>0</v>
      </c>
      <c r="G1276" s="25">
        <v>4000.01</v>
      </c>
      <c r="H1276" s="39">
        <f>SUM(F1276:G1276)</f>
        <v>4000.01</v>
      </c>
      <c r="I1276" s="45"/>
      <c r="J1276" s="45">
        <f>SUM(J1275)</f>
        <v>10500</v>
      </c>
      <c r="K1276" s="45">
        <f>SUM(J1276)</f>
        <v>10500</v>
      </c>
    </row>
    <row r="1277" spans="1:11" s="1" customFormat="1" ht="18.75">
      <c r="A1277" s="1">
        <v>17</v>
      </c>
      <c r="B1277" s="19" t="s">
        <v>1185</v>
      </c>
      <c r="C1277" s="26"/>
      <c r="D1277" s="26"/>
      <c r="E1277" s="26"/>
      <c r="F1277" s="24"/>
      <c r="G1277" s="24"/>
      <c r="H1277" s="39"/>
      <c r="I1277" s="45"/>
      <c r="J1277" s="45"/>
      <c r="K1277" s="45"/>
    </row>
    <row r="1278" spans="1:11" ht="18.75">
      <c r="A1278" s="49">
        <v>1</v>
      </c>
      <c r="B1278" s="21" t="s">
        <v>1186</v>
      </c>
      <c r="C1278" s="30">
        <v>5000</v>
      </c>
      <c r="D1278" s="30"/>
      <c r="E1278" s="31">
        <f>SUM(C1278:D1278)</f>
        <v>5000</v>
      </c>
      <c r="F1278" s="24">
        <v>5134.57</v>
      </c>
      <c r="G1278" s="24">
        <v>0</v>
      </c>
      <c r="H1278" s="39">
        <f>SUM(F1278:G1278)</f>
        <v>5134.57</v>
      </c>
      <c r="I1278" s="44">
        <v>20128.54</v>
      </c>
      <c r="J1278" s="44"/>
      <c r="K1278" s="45">
        <f>SUM(I1278:J1278)</f>
        <v>20128.54</v>
      </c>
    </row>
    <row r="1279" spans="1:11" ht="18.75">
      <c r="A1279" s="49">
        <v>2</v>
      </c>
      <c r="B1279" s="21" t="s">
        <v>1187</v>
      </c>
      <c r="C1279" s="26"/>
      <c r="D1279" s="26"/>
      <c r="E1279" s="26"/>
      <c r="F1279" s="24">
        <v>395.55</v>
      </c>
      <c r="G1279" s="24">
        <v>0</v>
      </c>
      <c r="H1279" s="39">
        <f t="shared" ref="H1279:H1323" si="164">SUM(F1279:G1279)</f>
        <v>395.55</v>
      </c>
      <c r="I1279" s="44">
        <v>400</v>
      </c>
      <c r="J1279" s="44"/>
      <c r="K1279" s="45">
        <f>SUM(I1279:J1279)</f>
        <v>400</v>
      </c>
    </row>
    <row r="1280" spans="1:11" ht="18.75">
      <c r="A1280" s="49">
        <v>3</v>
      </c>
      <c r="B1280" s="21" t="s">
        <v>1188</v>
      </c>
      <c r="C1280" s="30">
        <v>268.27999999999997</v>
      </c>
      <c r="D1280" s="30"/>
      <c r="E1280" s="31">
        <f>SUM(C1280:D1280)</f>
        <v>268.27999999999997</v>
      </c>
      <c r="F1280" s="24">
        <v>0</v>
      </c>
      <c r="G1280" s="24">
        <v>7.0000000000000007E-2</v>
      </c>
      <c r="H1280" s="39">
        <f t="shared" si="164"/>
        <v>7.0000000000000007E-2</v>
      </c>
      <c r="I1280" s="44"/>
      <c r="J1280" s="44">
        <v>0.03</v>
      </c>
      <c r="K1280" s="45">
        <f>SUM(I1280:J1280)</f>
        <v>0.03</v>
      </c>
    </row>
    <row r="1281" spans="1:11" ht="18.75">
      <c r="B1281" s="19" t="s">
        <v>129</v>
      </c>
      <c r="C1281" s="31">
        <f>SUM(C1278:C1280)</f>
        <v>5268.28</v>
      </c>
      <c r="D1281" s="30"/>
      <c r="E1281" s="31">
        <f>SUM(C1281:D1281)</f>
        <v>5268.28</v>
      </c>
      <c r="F1281" s="25">
        <v>5530.12</v>
      </c>
      <c r="G1281" s="25">
        <v>7.0000000000000007E-2</v>
      </c>
      <c r="H1281" s="39">
        <f t="shared" si="164"/>
        <v>5530.19</v>
      </c>
      <c r="I1281" s="45">
        <f>SUM(I1278:I1280)</f>
        <v>20528.54</v>
      </c>
      <c r="J1281" s="45">
        <f>SUM(J1278:J1280)</f>
        <v>0.03</v>
      </c>
      <c r="K1281" s="45">
        <f>SUM(I1281:J1281)</f>
        <v>20528.57</v>
      </c>
    </row>
    <row r="1282" spans="1:11" s="1" customFormat="1" ht="18.75">
      <c r="A1282" s="1">
        <v>18</v>
      </c>
      <c r="B1282" s="19" t="s">
        <v>1189</v>
      </c>
      <c r="C1282" s="27"/>
      <c r="D1282" s="27"/>
      <c r="E1282" s="27"/>
      <c r="F1282" s="25"/>
      <c r="G1282" s="25"/>
      <c r="H1282" s="39">
        <f t="shared" si="164"/>
        <v>0</v>
      </c>
      <c r="I1282" s="45"/>
      <c r="J1282" s="45"/>
      <c r="K1282" s="45"/>
    </row>
    <row r="1283" spans="1:11" ht="18.75">
      <c r="A1283" s="49">
        <v>1</v>
      </c>
      <c r="B1283" s="21" t="s">
        <v>1190</v>
      </c>
      <c r="C1283" s="30">
        <v>126</v>
      </c>
      <c r="D1283" s="30"/>
      <c r="E1283" s="31">
        <f t="shared" ref="E1283:E1288" si="165">SUM(C1283:D1283)</f>
        <v>126</v>
      </c>
      <c r="F1283" s="24">
        <v>0.02</v>
      </c>
      <c r="G1283" s="24">
        <v>0</v>
      </c>
      <c r="H1283" s="39">
        <f t="shared" si="164"/>
        <v>0.02</v>
      </c>
      <c r="I1283" s="44">
        <v>1050</v>
      </c>
      <c r="J1283" s="44"/>
      <c r="K1283" s="45">
        <f t="shared" ref="K1283:K1288" si="166">SUM(I1283:J1283)</f>
        <v>1050</v>
      </c>
    </row>
    <row r="1284" spans="1:11" ht="18.75">
      <c r="A1284" s="49">
        <v>2</v>
      </c>
      <c r="B1284" s="21" t="s">
        <v>1119</v>
      </c>
      <c r="C1284" s="30">
        <v>1980.31</v>
      </c>
      <c r="D1284" s="30"/>
      <c r="E1284" s="31">
        <f t="shared" si="165"/>
        <v>1980.31</v>
      </c>
      <c r="F1284" s="24">
        <v>32.08</v>
      </c>
      <c r="G1284" s="24">
        <v>0</v>
      </c>
      <c r="H1284" s="39">
        <f t="shared" si="164"/>
        <v>32.08</v>
      </c>
      <c r="I1284" s="44">
        <v>36.200000000000003</v>
      </c>
      <c r="J1284" s="44"/>
      <c r="K1284" s="45">
        <f t="shared" si="166"/>
        <v>36.200000000000003</v>
      </c>
    </row>
    <row r="1285" spans="1:11" ht="18.75">
      <c r="A1285" s="49">
        <v>3</v>
      </c>
      <c r="B1285" s="21" t="s">
        <v>420</v>
      </c>
      <c r="C1285" s="30">
        <v>2493.61</v>
      </c>
      <c r="D1285" s="30">
        <v>2493.3000000000002</v>
      </c>
      <c r="E1285" s="31">
        <f t="shared" si="165"/>
        <v>4986.91</v>
      </c>
      <c r="F1285" s="24">
        <v>6078.1</v>
      </c>
      <c r="G1285" s="24">
        <v>5618.83</v>
      </c>
      <c r="H1285" s="39">
        <f t="shared" si="164"/>
        <v>11696.93</v>
      </c>
      <c r="I1285" s="43">
        <v>5603.71</v>
      </c>
      <c r="J1285" s="44">
        <v>5522.1</v>
      </c>
      <c r="K1285" s="45">
        <f t="shared" si="166"/>
        <v>11125.810000000001</v>
      </c>
    </row>
    <row r="1286" spans="1:11" ht="18.75">
      <c r="A1286" s="49">
        <v>4</v>
      </c>
      <c r="B1286" s="21" t="s">
        <v>1191</v>
      </c>
      <c r="C1286" s="30">
        <v>922.87</v>
      </c>
      <c r="D1286" s="30"/>
      <c r="E1286" s="31">
        <f t="shared" si="165"/>
        <v>922.87</v>
      </c>
      <c r="F1286" s="24">
        <v>50.1</v>
      </c>
      <c r="G1286" s="24">
        <v>0</v>
      </c>
      <c r="H1286" s="39">
        <f t="shared" si="164"/>
        <v>50.1</v>
      </c>
      <c r="I1286" s="44">
        <v>51.01</v>
      </c>
      <c r="J1286" s="44"/>
      <c r="K1286" s="45">
        <f t="shared" si="166"/>
        <v>51.01</v>
      </c>
    </row>
    <row r="1287" spans="1:11" ht="18.75">
      <c r="A1287" s="49">
        <v>5</v>
      </c>
      <c r="B1287" s="21" t="s">
        <v>1192</v>
      </c>
      <c r="C1287" s="30">
        <v>126</v>
      </c>
      <c r="D1287" s="30"/>
      <c r="E1287" s="31">
        <f t="shared" si="165"/>
        <v>126</v>
      </c>
      <c r="F1287" s="24">
        <v>0.02</v>
      </c>
      <c r="G1287" s="24">
        <v>0</v>
      </c>
      <c r="H1287" s="39">
        <f t="shared" si="164"/>
        <v>0.02</v>
      </c>
      <c r="I1287" s="44">
        <v>2450</v>
      </c>
      <c r="J1287" s="44"/>
      <c r="K1287" s="45">
        <f t="shared" si="166"/>
        <v>2450</v>
      </c>
    </row>
    <row r="1288" spans="1:11" ht="18.75">
      <c r="B1288" s="19" t="s">
        <v>130</v>
      </c>
      <c r="C1288" s="31">
        <f>SUM(C1283:C1287)</f>
        <v>5648.79</v>
      </c>
      <c r="D1288" s="31">
        <f>SUM(D1283:D1287)</f>
        <v>2493.3000000000002</v>
      </c>
      <c r="E1288" s="31">
        <f t="shared" si="165"/>
        <v>8142.09</v>
      </c>
      <c r="F1288" s="25">
        <v>6160.32</v>
      </c>
      <c r="G1288" s="25">
        <v>5618.83</v>
      </c>
      <c r="H1288" s="39">
        <f t="shared" si="164"/>
        <v>11779.15</v>
      </c>
      <c r="I1288" s="45">
        <f>SUM(I1283:I1287)</f>
        <v>9190.92</v>
      </c>
      <c r="J1288" s="45">
        <f>SUM(J1283:J1287)</f>
        <v>5522.1</v>
      </c>
      <c r="K1288" s="45">
        <f t="shared" si="166"/>
        <v>14713.02</v>
      </c>
    </row>
    <row r="1289" spans="1:11" s="1" customFormat="1" ht="18.75">
      <c r="A1289" s="1">
        <v>19</v>
      </c>
      <c r="B1289" s="19" t="s">
        <v>1193</v>
      </c>
      <c r="C1289" s="27"/>
      <c r="D1289" s="27"/>
      <c r="E1289" s="27"/>
      <c r="F1289" s="25"/>
      <c r="G1289" s="25"/>
      <c r="H1289" s="39">
        <f t="shared" si="164"/>
        <v>0</v>
      </c>
      <c r="I1289" s="45"/>
      <c r="J1289" s="45"/>
      <c r="K1289" s="45"/>
    </row>
    <row r="1290" spans="1:11" ht="18.75">
      <c r="A1290" s="49">
        <v>1</v>
      </c>
      <c r="B1290" s="21" t="s">
        <v>1194</v>
      </c>
      <c r="C1290" s="30">
        <v>167.33</v>
      </c>
      <c r="D1290" s="30"/>
      <c r="E1290" s="31">
        <f>SUM(C1290:D1290)</f>
        <v>167.33</v>
      </c>
      <c r="F1290" s="24">
        <v>180.16</v>
      </c>
      <c r="G1290" s="24">
        <v>0</v>
      </c>
      <c r="H1290" s="39">
        <f t="shared" si="164"/>
        <v>180.16</v>
      </c>
      <c r="I1290" s="44">
        <v>191.5</v>
      </c>
      <c r="J1290" s="44"/>
      <c r="K1290" s="45">
        <f>SUM(I1290:J1290)</f>
        <v>191.5</v>
      </c>
    </row>
    <row r="1291" spans="1:11" s="1" customFormat="1" ht="18.75">
      <c r="A1291" s="1">
        <v>2</v>
      </c>
      <c r="B1291" s="21" t="s">
        <v>1195</v>
      </c>
      <c r="C1291" s="30">
        <v>231.21</v>
      </c>
      <c r="D1291" s="30"/>
      <c r="E1291" s="31">
        <f>SUM(C1291:D1291)</f>
        <v>231.21</v>
      </c>
      <c r="F1291" s="24">
        <v>302.68</v>
      </c>
      <c r="G1291" s="24">
        <v>0</v>
      </c>
      <c r="H1291" s="39">
        <f t="shared" si="164"/>
        <v>302.68</v>
      </c>
      <c r="I1291" s="48">
        <v>269.55</v>
      </c>
      <c r="J1291" s="45"/>
      <c r="K1291" s="45">
        <f>SUM(I1291:J1291)</f>
        <v>269.55</v>
      </c>
    </row>
    <row r="1292" spans="1:11" ht="18.75">
      <c r="A1292" s="49">
        <v>3</v>
      </c>
      <c r="B1292" s="21" t="s">
        <v>1119</v>
      </c>
      <c r="C1292" s="30">
        <v>489.32</v>
      </c>
      <c r="D1292" s="30"/>
      <c r="E1292" s="31">
        <f>SUM(C1292:D1292)</f>
        <v>489.32</v>
      </c>
      <c r="F1292" s="24">
        <v>496.27</v>
      </c>
      <c r="G1292" s="24">
        <v>0</v>
      </c>
      <c r="H1292" s="39">
        <f t="shared" si="164"/>
        <v>496.27</v>
      </c>
      <c r="I1292" s="44"/>
      <c r="J1292" s="44"/>
      <c r="K1292" s="45"/>
    </row>
    <row r="1293" spans="1:11" ht="18.75">
      <c r="B1293" s="19" t="s">
        <v>28</v>
      </c>
      <c r="C1293" s="31">
        <f>SUM(C1290:C1292)</f>
        <v>887.86</v>
      </c>
      <c r="D1293" s="30"/>
      <c r="E1293" s="31">
        <f>SUM(C1293:D1293)</f>
        <v>887.86</v>
      </c>
      <c r="F1293" s="25">
        <v>979.11</v>
      </c>
      <c r="G1293" s="25">
        <v>0</v>
      </c>
      <c r="H1293" s="39">
        <f t="shared" si="164"/>
        <v>979.11</v>
      </c>
      <c r="I1293" s="45">
        <f>SUM(I1290:I1292)</f>
        <v>461.05</v>
      </c>
      <c r="J1293" s="44"/>
      <c r="K1293" s="45">
        <f>SUM(I1293:J1293)</f>
        <v>461.05</v>
      </c>
    </row>
    <row r="1294" spans="1:11" s="1" customFormat="1" ht="18.75">
      <c r="A1294" s="1">
        <v>20</v>
      </c>
      <c r="B1294" s="19" t="s">
        <v>1196</v>
      </c>
      <c r="C1294" s="27"/>
      <c r="D1294" s="27"/>
      <c r="E1294" s="27"/>
      <c r="F1294" s="25"/>
      <c r="G1294" s="25"/>
      <c r="H1294" s="39">
        <f t="shared" si="164"/>
        <v>0</v>
      </c>
      <c r="I1294" s="45"/>
      <c r="J1294" s="45"/>
      <c r="K1294" s="45"/>
    </row>
    <row r="1295" spans="1:11" ht="18.75">
      <c r="A1295" s="49">
        <v>1</v>
      </c>
      <c r="B1295" s="21" t="s">
        <v>1197</v>
      </c>
      <c r="C1295" s="30">
        <v>30</v>
      </c>
      <c r="D1295" s="30"/>
      <c r="E1295" s="31">
        <f t="shared" ref="E1295:E1302" si="167">SUM(C1295:D1295)</f>
        <v>30</v>
      </c>
      <c r="F1295" s="24">
        <v>30</v>
      </c>
      <c r="G1295" s="24">
        <v>0</v>
      </c>
      <c r="H1295" s="39">
        <f t="shared" si="164"/>
        <v>30</v>
      </c>
      <c r="I1295" s="44">
        <v>40.5</v>
      </c>
      <c r="J1295" s="44"/>
      <c r="K1295" s="45">
        <f t="shared" ref="K1295:K1302" si="168">SUM(I1295:J1295)</f>
        <v>40.5</v>
      </c>
    </row>
    <row r="1296" spans="1:11" ht="18.75">
      <c r="A1296" s="49">
        <v>2</v>
      </c>
      <c r="B1296" s="21" t="s">
        <v>1198</v>
      </c>
      <c r="C1296" s="30">
        <v>568.29999999999995</v>
      </c>
      <c r="D1296" s="30"/>
      <c r="E1296" s="31">
        <f t="shared" si="167"/>
        <v>568.29999999999995</v>
      </c>
      <c r="F1296" s="24">
        <v>550.29999999999995</v>
      </c>
      <c r="G1296" s="24">
        <v>0</v>
      </c>
      <c r="H1296" s="39">
        <f t="shared" si="164"/>
        <v>550.29999999999995</v>
      </c>
      <c r="I1296" s="44">
        <v>0.14000000000000001</v>
      </c>
      <c r="J1296" s="44"/>
      <c r="K1296" s="45">
        <f t="shared" si="168"/>
        <v>0.14000000000000001</v>
      </c>
    </row>
    <row r="1297" spans="1:11" s="1" customFormat="1" ht="18.75">
      <c r="A1297" s="49">
        <v>3</v>
      </c>
      <c r="B1297" s="21" t="s">
        <v>1199</v>
      </c>
      <c r="C1297" s="30">
        <v>20.02</v>
      </c>
      <c r="D1297" s="30"/>
      <c r="E1297" s="31">
        <f t="shared" si="167"/>
        <v>20.02</v>
      </c>
      <c r="F1297" s="24">
        <v>25</v>
      </c>
      <c r="G1297" s="24">
        <v>0</v>
      </c>
      <c r="H1297" s="39">
        <f t="shared" si="164"/>
        <v>25</v>
      </c>
      <c r="I1297" s="48">
        <v>12.5</v>
      </c>
      <c r="J1297" s="45"/>
      <c r="K1297" s="45">
        <f t="shared" si="168"/>
        <v>12.5</v>
      </c>
    </row>
    <row r="1298" spans="1:11" ht="18.75">
      <c r="A1298" s="49">
        <v>4</v>
      </c>
      <c r="B1298" s="21" t="s">
        <v>1200</v>
      </c>
      <c r="C1298" s="30">
        <v>506.73</v>
      </c>
      <c r="D1298" s="30"/>
      <c r="E1298" s="31">
        <f t="shared" si="167"/>
        <v>506.73</v>
      </c>
      <c r="F1298" s="24">
        <v>487.05</v>
      </c>
      <c r="G1298" s="24">
        <v>0</v>
      </c>
      <c r="H1298" s="39">
        <f t="shared" si="164"/>
        <v>487.05</v>
      </c>
      <c r="I1298" s="44">
        <v>553.87</v>
      </c>
      <c r="J1298" s="44"/>
      <c r="K1298" s="45">
        <f t="shared" si="168"/>
        <v>553.87</v>
      </c>
    </row>
    <row r="1299" spans="1:11" ht="18.75">
      <c r="A1299" s="49">
        <v>5</v>
      </c>
      <c r="B1299" s="21" t="s">
        <v>1201</v>
      </c>
      <c r="C1299" s="30">
        <v>4030.06</v>
      </c>
      <c r="D1299" s="30"/>
      <c r="E1299" s="31">
        <f t="shared" si="167"/>
        <v>4030.06</v>
      </c>
      <c r="F1299" s="24">
        <v>14313.75</v>
      </c>
      <c r="G1299" s="24">
        <v>0</v>
      </c>
      <c r="H1299" s="39">
        <f t="shared" si="164"/>
        <v>14313.75</v>
      </c>
      <c r="I1299" s="44">
        <v>18960</v>
      </c>
      <c r="J1299" s="44"/>
      <c r="K1299" s="45">
        <f t="shared" si="168"/>
        <v>18960</v>
      </c>
    </row>
    <row r="1300" spans="1:11" ht="18.75">
      <c r="A1300" s="49">
        <v>6</v>
      </c>
      <c r="B1300" s="21" t="s">
        <v>1202</v>
      </c>
      <c r="C1300" s="30">
        <v>2891.18</v>
      </c>
      <c r="D1300" s="30"/>
      <c r="E1300" s="31">
        <f t="shared" si="167"/>
        <v>2891.18</v>
      </c>
      <c r="F1300" s="24">
        <v>8538.36</v>
      </c>
      <c r="G1300" s="24">
        <v>0</v>
      </c>
      <c r="H1300" s="39">
        <f t="shared" si="164"/>
        <v>8538.36</v>
      </c>
      <c r="I1300" s="44">
        <v>12955.22</v>
      </c>
      <c r="J1300" s="44"/>
      <c r="K1300" s="45">
        <f t="shared" si="168"/>
        <v>12955.22</v>
      </c>
    </row>
    <row r="1301" spans="1:11" ht="18.75">
      <c r="A1301" s="49">
        <v>7</v>
      </c>
      <c r="B1301" s="21" t="s">
        <v>1203</v>
      </c>
      <c r="C1301" s="30">
        <v>257.74</v>
      </c>
      <c r="D1301" s="30"/>
      <c r="E1301" s="31">
        <f t="shared" si="167"/>
        <v>257.74</v>
      </c>
      <c r="F1301" s="24">
        <v>262.76</v>
      </c>
      <c r="G1301" s="24">
        <v>0</v>
      </c>
      <c r="H1301" s="39">
        <f t="shared" si="164"/>
        <v>262.76</v>
      </c>
      <c r="I1301" s="44">
        <v>278.97000000000003</v>
      </c>
      <c r="J1301" s="44"/>
      <c r="K1301" s="45">
        <f t="shared" si="168"/>
        <v>278.97000000000003</v>
      </c>
    </row>
    <row r="1302" spans="1:11" s="1" customFormat="1" ht="18.75">
      <c r="B1302" s="19" t="s">
        <v>131</v>
      </c>
      <c r="C1302" s="31">
        <f>SUM(C1295:C1301)</f>
        <v>8304.0299999999988</v>
      </c>
      <c r="D1302" s="30"/>
      <c r="E1302" s="31">
        <f t="shared" si="167"/>
        <v>8304.0299999999988</v>
      </c>
      <c r="F1302" s="25">
        <v>24207.22</v>
      </c>
      <c r="G1302" s="25">
        <v>0</v>
      </c>
      <c r="H1302" s="39">
        <f t="shared" si="164"/>
        <v>24207.22</v>
      </c>
      <c r="I1302" s="45">
        <f>SUM(I1295:I1301)</f>
        <v>32801.199999999997</v>
      </c>
      <c r="J1302" s="45"/>
      <c r="K1302" s="45">
        <f t="shared" si="168"/>
        <v>32801.199999999997</v>
      </c>
    </row>
    <row r="1303" spans="1:11" s="1" customFormat="1" ht="18.75">
      <c r="A1303" s="1">
        <v>21</v>
      </c>
      <c r="B1303" s="33" t="s">
        <v>1204</v>
      </c>
      <c r="C1303" s="31"/>
      <c r="D1303" s="30"/>
      <c r="E1303" s="31"/>
      <c r="F1303" s="25"/>
      <c r="G1303" s="25"/>
      <c r="H1303" s="39"/>
      <c r="I1303" s="45"/>
      <c r="J1303" s="45"/>
      <c r="K1303" s="45"/>
    </row>
    <row r="1304" spans="1:11" s="1" customFormat="1" ht="18.75">
      <c r="A1304" s="49">
        <v>1</v>
      </c>
      <c r="B1304" s="34" t="s">
        <v>1205</v>
      </c>
      <c r="C1304" s="30">
        <v>2.74</v>
      </c>
      <c r="D1304" s="30"/>
      <c r="E1304" s="31">
        <f>SUM(C1304:D1304)</f>
        <v>2.74</v>
      </c>
      <c r="F1304" s="25"/>
      <c r="G1304" s="25"/>
      <c r="H1304" s="39"/>
      <c r="I1304" s="1">
        <v>0</v>
      </c>
      <c r="J1304" s="45"/>
      <c r="K1304" s="45">
        <f>SUM(I1304:J1304)</f>
        <v>0</v>
      </c>
    </row>
    <row r="1305" spans="1:11" s="1" customFormat="1" ht="18.75">
      <c r="B1305" s="33" t="s">
        <v>234</v>
      </c>
      <c r="C1305" s="31">
        <f>SUM(C1304)</f>
        <v>2.74</v>
      </c>
      <c r="D1305" s="30"/>
      <c r="E1305" s="31">
        <f>SUM(C1305:D1305)</f>
        <v>2.74</v>
      </c>
      <c r="F1305" s="25"/>
      <c r="G1305" s="25"/>
      <c r="H1305" s="39"/>
      <c r="I1305" s="45"/>
      <c r="J1305" s="45"/>
      <c r="K1305" s="45">
        <f>SUM(I1305:J1305)</f>
        <v>0</v>
      </c>
    </row>
    <row r="1306" spans="1:11" ht="18.75">
      <c r="A1306" s="1">
        <v>22</v>
      </c>
      <c r="B1306" s="19" t="s">
        <v>1206</v>
      </c>
      <c r="C1306" s="26"/>
      <c r="D1306" s="26"/>
      <c r="E1306" s="26"/>
      <c r="F1306" s="24"/>
      <c r="G1306" s="24"/>
      <c r="H1306" s="39">
        <f t="shared" si="164"/>
        <v>0</v>
      </c>
      <c r="I1306" s="44"/>
      <c r="J1306" s="44"/>
      <c r="K1306" s="45"/>
    </row>
    <row r="1307" spans="1:11" ht="18.75">
      <c r="A1307" s="49">
        <v>1</v>
      </c>
      <c r="B1307" s="21" t="s">
        <v>1207</v>
      </c>
      <c r="C1307" s="30">
        <v>136.81</v>
      </c>
      <c r="D1307" s="30"/>
      <c r="E1307" s="31">
        <f>SUM(C1307:D1307)</f>
        <v>136.81</v>
      </c>
      <c r="F1307" s="24">
        <v>142.86000000000001</v>
      </c>
      <c r="G1307" s="24">
        <v>0</v>
      </c>
      <c r="H1307" s="39">
        <f t="shared" si="164"/>
        <v>142.86000000000001</v>
      </c>
      <c r="I1307" s="48">
        <v>131.62</v>
      </c>
      <c r="J1307" s="44"/>
      <c r="K1307" s="45">
        <f>SUM(I1307:J1307)</f>
        <v>131.62</v>
      </c>
    </row>
    <row r="1308" spans="1:11" ht="18.75">
      <c r="B1308" s="19" t="s">
        <v>132</v>
      </c>
      <c r="C1308" s="31">
        <f>SUM(C1307)</f>
        <v>136.81</v>
      </c>
      <c r="D1308" s="30"/>
      <c r="E1308" s="31">
        <f>SUM(C1308:D1308)</f>
        <v>136.81</v>
      </c>
      <c r="F1308" s="25">
        <v>142.86000000000001</v>
      </c>
      <c r="G1308" s="25">
        <v>0</v>
      </c>
      <c r="H1308" s="39">
        <f t="shared" si="164"/>
        <v>142.86000000000001</v>
      </c>
      <c r="I1308" s="45">
        <f>SUM(I1307)</f>
        <v>131.62</v>
      </c>
      <c r="J1308" s="44"/>
      <c r="K1308" s="45">
        <f>SUM(I1308:J1308)</f>
        <v>131.62</v>
      </c>
    </row>
    <row r="1309" spans="1:11" s="1" customFormat="1" ht="18.75">
      <c r="A1309" s="1">
        <v>23</v>
      </c>
      <c r="B1309" s="19" t="s">
        <v>301</v>
      </c>
      <c r="C1309" s="27"/>
      <c r="D1309" s="27"/>
      <c r="E1309" s="27"/>
      <c r="F1309" s="25"/>
      <c r="G1309" s="25"/>
      <c r="H1309" s="39">
        <f t="shared" si="164"/>
        <v>0</v>
      </c>
      <c r="I1309" s="45"/>
      <c r="J1309" s="45"/>
      <c r="K1309" s="45"/>
    </row>
    <row r="1310" spans="1:11" ht="18.75">
      <c r="A1310" s="49">
        <v>1</v>
      </c>
      <c r="B1310" s="21" t="s">
        <v>1208</v>
      </c>
      <c r="C1310" s="30"/>
      <c r="D1310" s="30">
        <v>0.12</v>
      </c>
      <c r="E1310" s="31">
        <f t="shared" ref="E1310:E1316" si="169">SUM(C1310:D1310)</f>
        <v>0.12</v>
      </c>
      <c r="F1310" s="24">
        <v>0</v>
      </c>
      <c r="G1310" s="24">
        <v>29785</v>
      </c>
      <c r="H1310" s="39">
        <f t="shared" si="164"/>
        <v>29785</v>
      </c>
      <c r="I1310" s="44">
        <v>0</v>
      </c>
      <c r="J1310" s="44">
        <v>0.06</v>
      </c>
      <c r="K1310" s="45">
        <f t="shared" ref="K1310:K1319" si="170">SUM(I1310:J1310)</f>
        <v>0.06</v>
      </c>
    </row>
    <row r="1311" spans="1:11" ht="18" customHeight="1">
      <c r="A1311" s="49">
        <v>2</v>
      </c>
      <c r="B1311" s="21" t="s">
        <v>1209</v>
      </c>
      <c r="C1311" s="30">
        <v>0.03</v>
      </c>
      <c r="D1311" s="30"/>
      <c r="E1311" s="31">
        <f t="shared" si="169"/>
        <v>0.03</v>
      </c>
      <c r="F1311" s="24">
        <v>0.03</v>
      </c>
      <c r="G1311" s="24">
        <v>0</v>
      </c>
      <c r="H1311" s="39">
        <f t="shared" si="164"/>
        <v>0.03</v>
      </c>
      <c r="I1311" s="48">
        <v>0</v>
      </c>
      <c r="J1311" s="44"/>
      <c r="K1311" s="45">
        <f t="shared" si="170"/>
        <v>0</v>
      </c>
    </row>
    <row r="1312" spans="1:11" s="1" customFormat="1" ht="18.75">
      <c r="A1312" s="49">
        <v>3</v>
      </c>
      <c r="B1312" s="21" t="s">
        <v>1210</v>
      </c>
      <c r="C1312" s="30">
        <v>24</v>
      </c>
      <c r="D1312" s="30"/>
      <c r="E1312" s="31">
        <f t="shared" si="169"/>
        <v>24</v>
      </c>
      <c r="F1312" s="24">
        <v>0</v>
      </c>
      <c r="G1312" s="24">
        <v>0</v>
      </c>
      <c r="H1312" s="39">
        <f t="shared" si="164"/>
        <v>0</v>
      </c>
      <c r="I1312" s="48">
        <v>0.03</v>
      </c>
      <c r="J1312" s="45"/>
      <c r="K1312" s="45">
        <f t="shared" si="170"/>
        <v>0.03</v>
      </c>
    </row>
    <row r="1313" spans="1:11" ht="18.75">
      <c r="A1313" s="49">
        <v>4</v>
      </c>
      <c r="B1313" s="21" t="s">
        <v>1211</v>
      </c>
      <c r="C1313" s="30">
        <v>121197</v>
      </c>
      <c r="D1313" s="30"/>
      <c r="E1313" s="31">
        <f t="shared" si="169"/>
        <v>121197</v>
      </c>
      <c r="F1313" s="24">
        <v>2442</v>
      </c>
      <c r="G1313" s="24">
        <v>0</v>
      </c>
      <c r="H1313" s="39">
        <f t="shared" si="164"/>
        <v>2442</v>
      </c>
      <c r="I1313" s="48">
        <v>0.03</v>
      </c>
      <c r="J1313" s="44"/>
      <c r="K1313" s="45">
        <f t="shared" si="170"/>
        <v>0.03</v>
      </c>
    </row>
    <row r="1314" spans="1:11" ht="18.75">
      <c r="A1314" s="49">
        <v>5</v>
      </c>
      <c r="B1314" s="21" t="s">
        <v>1212</v>
      </c>
      <c r="C1314" s="30">
        <v>4400</v>
      </c>
      <c r="D1314" s="30"/>
      <c r="E1314" s="31">
        <f t="shared" si="169"/>
        <v>4400</v>
      </c>
      <c r="F1314" s="24">
        <v>35.020000000000003</v>
      </c>
      <c r="G1314" s="24">
        <v>0</v>
      </c>
      <c r="H1314" s="39">
        <f t="shared" si="164"/>
        <v>35.020000000000003</v>
      </c>
      <c r="I1314" s="48">
        <v>28.57</v>
      </c>
      <c r="J1314" s="44"/>
      <c r="K1314" s="45">
        <f t="shared" si="170"/>
        <v>28.57</v>
      </c>
    </row>
    <row r="1315" spans="1:11" ht="18.75">
      <c r="A1315" s="49">
        <v>6</v>
      </c>
      <c r="B1315" s="21" t="s">
        <v>1213</v>
      </c>
      <c r="C1315" s="30">
        <v>13085</v>
      </c>
      <c r="D1315" s="30"/>
      <c r="E1315" s="31">
        <f t="shared" si="169"/>
        <v>13085</v>
      </c>
      <c r="F1315" s="24">
        <v>100000</v>
      </c>
      <c r="G1315" s="24">
        <v>0</v>
      </c>
      <c r="H1315" s="39">
        <f t="shared" si="164"/>
        <v>100000</v>
      </c>
      <c r="I1315" s="48">
        <v>147408</v>
      </c>
      <c r="J1315" s="44"/>
      <c r="K1315" s="45">
        <f t="shared" si="170"/>
        <v>147408</v>
      </c>
    </row>
    <row r="1316" spans="1:11" ht="18.75">
      <c r="A1316" s="49">
        <v>7</v>
      </c>
      <c r="B1316" s="21" t="s">
        <v>1214</v>
      </c>
      <c r="C1316" s="30">
        <v>2500</v>
      </c>
      <c r="D1316" s="30">
        <v>7500</v>
      </c>
      <c r="E1316" s="31">
        <f t="shared" si="169"/>
        <v>10000</v>
      </c>
      <c r="F1316" s="24">
        <v>4400</v>
      </c>
      <c r="G1316" s="24">
        <v>0</v>
      </c>
      <c r="H1316" s="39">
        <f t="shared" si="164"/>
        <v>4400</v>
      </c>
      <c r="I1316" s="48">
        <v>0.03</v>
      </c>
      <c r="J1316" s="44"/>
      <c r="K1316" s="45">
        <f t="shared" si="170"/>
        <v>0.03</v>
      </c>
    </row>
    <row r="1317" spans="1:11" s="1" customFormat="1" ht="18.75">
      <c r="A1317" s="49">
        <v>8</v>
      </c>
      <c r="B1317" s="21" t="s">
        <v>1215</v>
      </c>
      <c r="C1317" s="31"/>
      <c r="D1317" s="31"/>
      <c r="E1317" s="31"/>
      <c r="F1317" s="24">
        <v>5000</v>
      </c>
      <c r="G1317" s="24">
        <v>0</v>
      </c>
      <c r="H1317" s="39">
        <f t="shared" si="164"/>
        <v>5000</v>
      </c>
      <c r="I1317" s="48">
        <v>4000</v>
      </c>
      <c r="J1317" s="45"/>
      <c r="K1317" s="45">
        <f t="shared" si="170"/>
        <v>4000</v>
      </c>
    </row>
    <row r="1318" spans="1:11" ht="18.75">
      <c r="A1318" s="49">
        <v>9</v>
      </c>
      <c r="B1318" s="21" t="s">
        <v>1216</v>
      </c>
      <c r="C1318" s="26"/>
      <c r="D1318" s="26"/>
      <c r="E1318" s="26"/>
      <c r="F1318" s="24">
        <v>5000</v>
      </c>
      <c r="G1318" s="24">
        <v>7500</v>
      </c>
      <c r="H1318" s="39">
        <f t="shared" si="164"/>
        <v>12500</v>
      </c>
      <c r="I1318" s="44">
        <v>5000</v>
      </c>
      <c r="J1318" s="44">
        <v>7500</v>
      </c>
      <c r="K1318" s="45">
        <f t="shared" si="170"/>
        <v>12500</v>
      </c>
    </row>
    <row r="1319" spans="1:11" ht="18.75">
      <c r="B1319" s="19" t="s">
        <v>16</v>
      </c>
      <c r="C1319" s="27">
        <f>SUM(C1310:C1318)</f>
        <v>141206.03</v>
      </c>
      <c r="D1319" s="27">
        <f>SUM(D1310:D1318)</f>
        <v>7500.12</v>
      </c>
      <c r="E1319" s="27">
        <f>SUM(E1310:E1318)</f>
        <v>148706.15</v>
      </c>
      <c r="F1319" s="25">
        <v>116877.05</v>
      </c>
      <c r="G1319" s="25">
        <v>37285</v>
      </c>
      <c r="H1319" s="39">
        <f t="shared" si="164"/>
        <v>154162.04999999999</v>
      </c>
      <c r="I1319" s="45">
        <f>SUM(I1310:I1318)</f>
        <v>156436.66</v>
      </c>
      <c r="J1319" s="45">
        <f>SUM(J1310:J1318)</f>
        <v>7500.06</v>
      </c>
      <c r="K1319" s="45">
        <f t="shared" si="170"/>
        <v>163936.72</v>
      </c>
    </row>
    <row r="1320" spans="1:11" s="1" customFormat="1" ht="18.75">
      <c r="A1320" s="1">
        <v>24</v>
      </c>
      <c r="B1320" s="19" t="s">
        <v>304</v>
      </c>
      <c r="C1320" s="27"/>
      <c r="D1320" s="27"/>
      <c r="E1320" s="27"/>
      <c r="F1320" s="25"/>
      <c r="G1320" s="25"/>
      <c r="H1320" s="39">
        <f t="shared" si="164"/>
        <v>0</v>
      </c>
      <c r="I1320" s="45"/>
      <c r="J1320" s="45"/>
      <c r="K1320" s="45"/>
    </row>
    <row r="1321" spans="1:11" ht="18.75">
      <c r="A1321" s="49">
        <v>1</v>
      </c>
      <c r="B1321" s="50" t="s">
        <v>1217</v>
      </c>
      <c r="C1321" s="30">
        <v>700</v>
      </c>
      <c r="D1321" s="30"/>
      <c r="E1321" s="31">
        <f>SUM(C1321:D1321)</f>
        <v>700</v>
      </c>
      <c r="F1321" s="24">
        <v>700.03</v>
      </c>
      <c r="G1321" s="24">
        <v>0</v>
      </c>
      <c r="H1321" s="39">
        <f t="shared" si="164"/>
        <v>700.03</v>
      </c>
      <c r="I1321" s="44">
        <v>0.03</v>
      </c>
      <c r="J1321" s="44"/>
      <c r="K1321" s="45">
        <f>SUM(I1321:J1321)</f>
        <v>0.03</v>
      </c>
    </row>
    <row r="1322" spans="1:11" ht="18.75">
      <c r="A1322" s="49">
        <v>2</v>
      </c>
      <c r="B1322" s="50" t="s">
        <v>1218</v>
      </c>
      <c r="C1322" s="30">
        <v>1000</v>
      </c>
      <c r="D1322" s="30"/>
      <c r="E1322" s="31">
        <f>SUM(C1322:D1322)</f>
        <v>1000</v>
      </c>
      <c r="F1322" s="24">
        <v>500</v>
      </c>
      <c r="G1322" s="24">
        <v>0</v>
      </c>
      <c r="H1322" s="39">
        <f t="shared" si="164"/>
        <v>500</v>
      </c>
      <c r="I1322" s="44">
        <v>500</v>
      </c>
      <c r="J1322" s="44"/>
      <c r="K1322" s="45">
        <f>SUM(I1322:J1322)</f>
        <v>500</v>
      </c>
    </row>
    <row r="1323" spans="1:11" ht="18.75">
      <c r="B1323" s="19" t="s">
        <v>183</v>
      </c>
      <c r="C1323" s="31">
        <f>SUM(C1321:C1322)</f>
        <v>1700</v>
      </c>
      <c r="D1323" s="31">
        <f>SUM(D1321:D1322)</f>
        <v>0</v>
      </c>
      <c r="E1323" s="31">
        <f>SUM(E1321:E1322)</f>
        <v>1700</v>
      </c>
      <c r="F1323" s="31">
        <f>SUM(F1321:F1322)</f>
        <v>1200.03</v>
      </c>
      <c r="G1323" s="25">
        <v>0</v>
      </c>
      <c r="H1323" s="39">
        <f t="shared" si="164"/>
        <v>1200.03</v>
      </c>
      <c r="I1323" s="45">
        <f>SUM(I1321:I1322)</f>
        <v>500.03</v>
      </c>
      <c r="J1323" s="44"/>
      <c r="K1323" s="45">
        <f>SUM(I1323:J1323)</f>
        <v>500.03</v>
      </c>
    </row>
    <row r="1324" spans="1:11" s="123" customFormat="1" ht="18.75">
      <c r="B1324" s="120" t="s">
        <v>133</v>
      </c>
      <c r="C1324" s="126">
        <f>C1323+C1319+C1308+C1305+C1302+C1293+C1288+C1281+C1276+C1273+C1270+C1255+C1252+C1249+C1245+C1201+C1191+C1186+C946+C943+C940+C937+C934+C930</f>
        <v>977887.48000000056</v>
      </c>
      <c r="D1324" s="126">
        <f>D1323+D1319+D1308+D1305+D1302+D1293+D1288+D1281+D1276+D1273+D1270+D1255+D1252+D1249+D1245+D1201+D1191+D1186+D946+D943+D940+D937+D934+D930</f>
        <v>201991.13999999996</v>
      </c>
      <c r="E1324" s="126">
        <f>E1323+E1319+E1308+E1305+E1302+E1293+E1288+E1281+E1276+E1273+E1270+E1255+E1252+E1249+E1245+E1201+E1191+E1186+E946+E943+E940+E937+E934+E930</f>
        <v>1179878.6200000008</v>
      </c>
      <c r="F1324" s="126">
        <f>F1323+F1319+F1308+F1305+F1302+F1293+F1288+F1281+F1276+F1273+F1270+F1255+F1252+F1249+F1245+F1201+F1191+F1186+F946+F943+F940+F937+F934+F930</f>
        <v>1045303.46</v>
      </c>
      <c r="G1324" s="126">
        <f>G1323+G1319+G1308+G1305+G1302+G1293+G1288+G1281+G1276+G1273+G1270+G1255+G1252+G1249+G1245+G1201+G1191+G1186+G946+G943+G940+G937+G934+G930</f>
        <v>320099.42</v>
      </c>
      <c r="H1324" s="126">
        <f t="shared" ref="H1324:K1324" si="171">H1323+H1319+H1308+H1305+H1302+H1293+H1288+H1281+H1276+H1273+H1270+H1255+H1252+H1249+H1245+H1201+H1191+H1186+H946+H943+H940+H937+H934+H930</f>
        <v>1365402.88</v>
      </c>
      <c r="I1324" s="126">
        <f t="shared" si="171"/>
        <v>1571573.3000000012</v>
      </c>
      <c r="J1324" s="126">
        <f t="shared" si="171"/>
        <v>146149.56</v>
      </c>
      <c r="K1324" s="126">
        <f t="shared" si="171"/>
        <v>1717722.8600000013</v>
      </c>
    </row>
    <row r="1325" spans="1:11" s="93" customFormat="1" ht="10.5" customHeight="1">
      <c r="B1325" s="100"/>
      <c r="C1325" s="101"/>
      <c r="D1325" s="101"/>
      <c r="E1325" s="101"/>
      <c r="F1325" s="101"/>
      <c r="G1325" s="101"/>
      <c r="H1325" s="96"/>
      <c r="I1325" s="97"/>
      <c r="J1325" s="97"/>
      <c r="K1325" s="98"/>
    </row>
    <row r="1326" spans="1:11" s="119" customFormat="1" ht="37.5">
      <c r="A1326" s="135">
        <v>7</v>
      </c>
      <c r="B1326" s="134" t="s">
        <v>1219</v>
      </c>
      <c r="C1326" s="130"/>
      <c r="D1326" s="130"/>
      <c r="E1326" s="130"/>
      <c r="F1326" s="136"/>
      <c r="G1326" s="136"/>
      <c r="H1326" s="128"/>
      <c r="I1326" s="133"/>
      <c r="J1326" s="133"/>
      <c r="K1326" s="133"/>
    </row>
    <row r="1327" spans="1:11" s="1" customFormat="1" ht="18.75">
      <c r="A1327" s="61">
        <v>1</v>
      </c>
      <c r="B1327" s="19" t="s">
        <v>1220</v>
      </c>
      <c r="C1327" s="27"/>
      <c r="D1327" s="27"/>
      <c r="E1327" s="27"/>
      <c r="F1327" s="25"/>
      <c r="G1327" s="25"/>
      <c r="H1327" s="39"/>
      <c r="I1327" s="45"/>
      <c r="J1327" s="45"/>
      <c r="K1327" s="45"/>
    </row>
    <row r="1328" spans="1:11" ht="18.75">
      <c r="A1328" s="49">
        <v>1</v>
      </c>
      <c r="B1328" s="21" t="s">
        <v>2113</v>
      </c>
      <c r="C1328" s="26">
        <v>7.0000000000000007E-2</v>
      </c>
      <c r="D1328" s="26"/>
      <c r="E1328" s="27">
        <f>SUM(C1328:D1328)</f>
        <v>7.0000000000000007E-2</v>
      </c>
      <c r="F1328" s="24">
        <v>20000</v>
      </c>
      <c r="G1328" s="24">
        <v>0</v>
      </c>
      <c r="H1328" s="39">
        <f t="shared" ref="H1328:H1362" si="172">SUM(F1328:G1328)</f>
        <v>20000</v>
      </c>
      <c r="I1328" s="44">
        <v>30018.5</v>
      </c>
      <c r="J1328" s="44"/>
      <c r="K1328" s="45">
        <f>SUM(I1328:J1328)</f>
        <v>30018.5</v>
      </c>
    </row>
    <row r="1329" spans="1:11" s="1" customFormat="1" ht="17.25" customHeight="1">
      <c r="B1329" s="19" t="s">
        <v>19</v>
      </c>
      <c r="C1329" s="27">
        <f>SUM(C1328)</f>
        <v>7.0000000000000007E-2</v>
      </c>
      <c r="D1329" s="26"/>
      <c r="E1329" s="27">
        <f>SUM(C1329:D1329)</f>
        <v>7.0000000000000007E-2</v>
      </c>
      <c r="F1329" s="25">
        <v>20000</v>
      </c>
      <c r="G1329" s="25">
        <v>0</v>
      </c>
      <c r="H1329" s="39">
        <f t="shared" si="172"/>
        <v>20000</v>
      </c>
      <c r="I1329" s="45">
        <f>SUM(I1328)</f>
        <v>30018.5</v>
      </c>
      <c r="J1329" s="45"/>
      <c r="K1329" s="45">
        <f>SUM(I1329:J1329)</f>
        <v>30018.5</v>
      </c>
    </row>
    <row r="1330" spans="1:11" s="61" customFormat="1" ht="36" customHeight="1">
      <c r="A1330" s="61">
        <v>2</v>
      </c>
      <c r="B1330" s="62" t="s">
        <v>1221</v>
      </c>
      <c r="C1330" s="63"/>
      <c r="D1330" s="63"/>
      <c r="E1330" s="63"/>
      <c r="F1330" s="64"/>
      <c r="G1330" s="64"/>
      <c r="H1330" s="65">
        <f t="shared" si="172"/>
        <v>0</v>
      </c>
      <c r="I1330" s="66"/>
      <c r="J1330" s="66"/>
      <c r="K1330" s="66"/>
    </row>
    <row r="1331" spans="1:11" ht="18.75">
      <c r="A1331" s="49">
        <v>1</v>
      </c>
      <c r="B1331" s="21" t="s">
        <v>1222</v>
      </c>
      <c r="C1331" s="26">
        <v>0.03</v>
      </c>
      <c r="D1331" s="26"/>
      <c r="E1331" s="27">
        <f>SUM(C1331:D1331)</f>
        <v>0.03</v>
      </c>
      <c r="F1331" s="24">
        <v>0.03</v>
      </c>
      <c r="G1331" s="24">
        <v>0</v>
      </c>
      <c r="H1331" s="39">
        <f t="shared" si="172"/>
        <v>0.03</v>
      </c>
      <c r="I1331" s="44">
        <v>0.03</v>
      </c>
      <c r="J1331" s="44"/>
      <c r="K1331" s="45">
        <f t="shared" ref="K1331:K1353" si="173">SUM(I1331:J1331)</f>
        <v>0.03</v>
      </c>
    </row>
    <row r="1332" spans="1:11" ht="18.75">
      <c r="A1332" s="49">
        <v>2</v>
      </c>
      <c r="B1332" s="21" t="s">
        <v>1224</v>
      </c>
      <c r="C1332" s="26">
        <v>47850</v>
      </c>
      <c r="D1332" s="26"/>
      <c r="E1332" s="27">
        <f>SUM(C1332:D1332)</f>
        <v>47850</v>
      </c>
      <c r="F1332" s="24">
        <v>16000</v>
      </c>
      <c r="G1332" s="24">
        <v>0</v>
      </c>
      <c r="H1332" s="39">
        <f t="shared" si="172"/>
        <v>16000</v>
      </c>
      <c r="I1332" s="44">
        <v>61130</v>
      </c>
      <c r="J1332" s="44"/>
      <c r="K1332" s="45">
        <f t="shared" si="173"/>
        <v>61130</v>
      </c>
    </row>
    <row r="1333" spans="1:11" ht="18.75">
      <c r="A1333" s="49">
        <v>3</v>
      </c>
      <c r="B1333" s="21" t="s">
        <v>1223</v>
      </c>
      <c r="C1333" s="26"/>
      <c r="D1333" s="26"/>
      <c r="E1333" s="26"/>
      <c r="F1333" s="24">
        <v>5800.02</v>
      </c>
      <c r="G1333" s="24">
        <v>0</v>
      </c>
      <c r="H1333" s="39">
        <f t="shared" si="172"/>
        <v>5800.02</v>
      </c>
      <c r="I1333" s="44">
        <v>6997.29</v>
      </c>
      <c r="J1333" s="44"/>
      <c r="K1333" s="45">
        <f t="shared" si="173"/>
        <v>6997.29</v>
      </c>
    </row>
    <row r="1334" spans="1:11" ht="18.75">
      <c r="A1334" s="49">
        <v>4</v>
      </c>
      <c r="B1334" s="21" t="s">
        <v>1225</v>
      </c>
      <c r="C1334" s="26"/>
      <c r="D1334" s="26"/>
      <c r="E1334" s="26"/>
      <c r="F1334" s="24">
        <v>0.03</v>
      </c>
      <c r="G1334" s="24">
        <v>0</v>
      </c>
      <c r="H1334" s="39">
        <f t="shared" si="172"/>
        <v>0.03</v>
      </c>
      <c r="I1334" s="44">
        <v>0.03</v>
      </c>
      <c r="J1334" s="44"/>
      <c r="K1334" s="45">
        <f t="shared" si="173"/>
        <v>0.03</v>
      </c>
    </row>
    <row r="1335" spans="1:11" ht="18.75">
      <c r="A1335" s="49">
        <v>5</v>
      </c>
      <c r="B1335" s="21" t="s">
        <v>1226</v>
      </c>
      <c r="C1335" s="26"/>
      <c r="D1335" s="26"/>
      <c r="E1335" s="26"/>
      <c r="F1335" s="24">
        <v>0.03</v>
      </c>
      <c r="G1335" s="24">
        <v>0</v>
      </c>
      <c r="H1335" s="39">
        <f t="shared" si="172"/>
        <v>0.03</v>
      </c>
      <c r="I1335" s="44">
        <v>0.03</v>
      </c>
      <c r="J1335" s="44"/>
      <c r="K1335" s="45">
        <f t="shared" si="173"/>
        <v>0.03</v>
      </c>
    </row>
    <row r="1336" spans="1:11" ht="18.75">
      <c r="A1336" s="49">
        <v>6</v>
      </c>
      <c r="B1336" s="21" t="s">
        <v>1227</v>
      </c>
      <c r="C1336" s="26"/>
      <c r="D1336" s="26"/>
      <c r="E1336" s="26"/>
      <c r="F1336" s="24">
        <v>4299.88</v>
      </c>
      <c r="G1336" s="24">
        <v>0</v>
      </c>
      <c r="H1336" s="39">
        <f t="shared" si="172"/>
        <v>4299.88</v>
      </c>
      <c r="I1336" s="44">
        <v>2202.0300000000002</v>
      </c>
      <c r="J1336" s="44"/>
      <c r="K1336" s="45">
        <f t="shared" si="173"/>
        <v>2202.0300000000002</v>
      </c>
    </row>
    <row r="1337" spans="1:11" ht="18.75">
      <c r="A1337" s="49">
        <v>7</v>
      </c>
      <c r="B1337" s="21" t="s">
        <v>1228</v>
      </c>
      <c r="C1337" s="26">
        <v>0.03</v>
      </c>
      <c r="D1337" s="26"/>
      <c r="E1337" s="27">
        <f t="shared" ref="E1337:E1344" si="174">SUM(C1337:D1337)</f>
        <v>0.03</v>
      </c>
      <c r="F1337" s="24">
        <v>0.03</v>
      </c>
      <c r="G1337" s="24">
        <v>0</v>
      </c>
      <c r="H1337" s="39">
        <f t="shared" si="172"/>
        <v>0.03</v>
      </c>
      <c r="I1337" s="44">
        <v>0.03</v>
      </c>
      <c r="J1337" s="44"/>
      <c r="K1337" s="45">
        <f t="shared" si="173"/>
        <v>0.03</v>
      </c>
    </row>
    <row r="1338" spans="1:11" ht="18.75">
      <c r="A1338" s="49">
        <v>8</v>
      </c>
      <c r="B1338" s="21" t="s">
        <v>1229</v>
      </c>
      <c r="C1338" s="26">
        <v>66000</v>
      </c>
      <c r="D1338" s="26"/>
      <c r="E1338" s="27">
        <f t="shared" si="174"/>
        <v>66000</v>
      </c>
      <c r="F1338" s="24">
        <v>15870</v>
      </c>
      <c r="G1338" s="24">
        <v>0</v>
      </c>
      <c r="H1338" s="39">
        <f t="shared" si="172"/>
        <v>15870</v>
      </c>
      <c r="I1338" s="44">
        <v>60734</v>
      </c>
      <c r="J1338" s="44"/>
      <c r="K1338" s="45">
        <f t="shared" si="173"/>
        <v>60734</v>
      </c>
    </row>
    <row r="1339" spans="1:11" ht="18.75">
      <c r="A1339" s="49">
        <v>9</v>
      </c>
      <c r="B1339" s="21" t="s">
        <v>1230</v>
      </c>
      <c r="C1339" s="26">
        <v>0.03</v>
      </c>
      <c r="D1339" s="26"/>
      <c r="E1339" s="27">
        <f t="shared" si="174"/>
        <v>0.03</v>
      </c>
      <c r="F1339" s="24">
        <v>0.03</v>
      </c>
      <c r="G1339" s="24">
        <v>0</v>
      </c>
      <c r="H1339" s="39">
        <f t="shared" si="172"/>
        <v>0.03</v>
      </c>
      <c r="I1339" s="44">
        <v>0.03</v>
      </c>
      <c r="J1339" s="44"/>
      <c r="K1339" s="45">
        <f t="shared" si="173"/>
        <v>0.03</v>
      </c>
    </row>
    <row r="1340" spans="1:11" s="1" customFormat="1" ht="18.75">
      <c r="A1340" s="49">
        <v>10</v>
      </c>
      <c r="B1340" s="21" t="s">
        <v>1231</v>
      </c>
      <c r="C1340" s="26">
        <v>47300</v>
      </c>
      <c r="D1340" s="26"/>
      <c r="E1340" s="27">
        <f t="shared" si="174"/>
        <v>47300</v>
      </c>
      <c r="F1340" s="24">
        <v>15000</v>
      </c>
      <c r="G1340" s="24">
        <v>0</v>
      </c>
      <c r="H1340" s="39">
        <f t="shared" si="172"/>
        <v>15000</v>
      </c>
      <c r="I1340" s="48">
        <v>57350</v>
      </c>
      <c r="J1340" s="45"/>
      <c r="K1340" s="45">
        <f t="shared" si="173"/>
        <v>57350</v>
      </c>
    </row>
    <row r="1341" spans="1:11" ht="18.75">
      <c r="A1341" s="49">
        <v>11</v>
      </c>
      <c r="B1341" s="21" t="s">
        <v>1232</v>
      </c>
      <c r="C1341" s="26">
        <v>24366</v>
      </c>
      <c r="D1341" s="26"/>
      <c r="E1341" s="27">
        <f t="shared" si="174"/>
        <v>24366</v>
      </c>
      <c r="F1341" s="24">
        <v>0.03</v>
      </c>
      <c r="G1341" s="24">
        <v>0</v>
      </c>
      <c r="H1341" s="39">
        <f t="shared" si="172"/>
        <v>0.03</v>
      </c>
      <c r="I1341" s="48">
        <v>0.03</v>
      </c>
      <c r="J1341" s="44"/>
      <c r="K1341" s="45">
        <f t="shared" si="173"/>
        <v>0.03</v>
      </c>
    </row>
    <row r="1342" spans="1:11" ht="18.75">
      <c r="A1342" s="49">
        <v>12</v>
      </c>
      <c r="B1342" s="21" t="s">
        <v>1233</v>
      </c>
      <c r="C1342" s="26">
        <v>5042.5</v>
      </c>
      <c r="D1342" s="26"/>
      <c r="E1342" s="27">
        <f t="shared" si="174"/>
        <v>5042.5</v>
      </c>
      <c r="F1342" s="24">
        <v>0.03</v>
      </c>
      <c r="G1342" s="24">
        <v>0</v>
      </c>
      <c r="H1342" s="39">
        <f t="shared" si="172"/>
        <v>0.03</v>
      </c>
      <c r="I1342" s="48">
        <v>1000</v>
      </c>
      <c r="J1342" s="44"/>
      <c r="K1342" s="45">
        <f t="shared" si="173"/>
        <v>1000</v>
      </c>
    </row>
    <row r="1343" spans="1:11" ht="18.75">
      <c r="A1343" s="49">
        <v>13</v>
      </c>
      <c r="B1343" s="21" t="s">
        <v>1234</v>
      </c>
      <c r="C1343" s="26">
        <v>38500</v>
      </c>
      <c r="D1343" s="26"/>
      <c r="E1343" s="27">
        <f t="shared" si="174"/>
        <v>38500</v>
      </c>
      <c r="F1343" s="24">
        <v>29760</v>
      </c>
      <c r="G1343" s="24">
        <v>0</v>
      </c>
      <c r="H1343" s="39">
        <f t="shared" si="172"/>
        <v>29760</v>
      </c>
      <c r="I1343" s="48">
        <v>31248</v>
      </c>
      <c r="J1343" s="44"/>
      <c r="K1343" s="45">
        <f t="shared" si="173"/>
        <v>31248</v>
      </c>
    </row>
    <row r="1344" spans="1:11" s="1" customFormat="1" ht="18.75">
      <c r="A1344" s="49">
        <v>14</v>
      </c>
      <c r="B1344" s="21" t="s">
        <v>1235</v>
      </c>
      <c r="C1344" s="26">
        <v>27500</v>
      </c>
      <c r="D1344" s="26"/>
      <c r="E1344" s="27">
        <f t="shared" si="174"/>
        <v>27500</v>
      </c>
      <c r="F1344" s="24">
        <v>20000</v>
      </c>
      <c r="G1344" s="24">
        <v>0</v>
      </c>
      <c r="H1344" s="39">
        <f t="shared" si="172"/>
        <v>20000</v>
      </c>
      <c r="I1344" s="48">
        <v>21000</v>
      </c>
      <c r="J1344" s="45"/>
      <c r="K1344" s="45">
        <f t="shared" si="173"/>
        <v>21000</v>
      </c>
    </row>
    <row r="1345" spans="1:11" s="1" customFormat="1" ht="18.75">
      <c r="A1345" s="49">
        <v>15</v>
      </c>
      <c r="B1345" s="21" t="s">
        <v>1236</v>
      </c>
      <c r="C1345" s="27"/>
      <c r="D1345" s="27"/>
      <c r="E1345" s="27"/>
      <c r="F1345" s="24">
        <v>0.15</v>
      </c>
      <c r="G1345" s="24">
        <v>0</v>
      </c>
      <c r="H1345" s="39">
        <f t="shared" si="172"/>
        <v>0.15</v>
      </c>
      <c r="I1345" s="48">
        <v>0.15</v>
      </c>
      <c r="J1345" s="45"/>
      <c r="K1345" s="45">
        <f t="shared" si="173"/>
        <v>0.15</v>
      </c>
    </row>
    <row r="1346" spans="1:11" ht="18.75">
      <c r="A1346" s="49">
        <v>16</v>
      </c>
      <c r="B1346" s="21" t="s">
        <v>1237</v>
      </c>
      <c r="C1346" s="26">
        <v>2042.98</v>
      </c>
      <c r="D1346" s="26"/>
      <c r="E1346" s="27">
        <f>SUM(C1346:D1346)</f>
        <v>2042.98</v>
      </c>
      <c r="F1346" s="24">
        <v>3950.25</v>
      </c>
      <c r="G1346" s="24">
        <v>0</v>
      </c>
      <c r="H1346" s="39">
        <f t="shared" si="172"/>
        <v>3950.25</v>
      </c>
      <c r="I1346" s="44">
        <v>3531.01</v>
      </c>
      <c r="J1346" s="44"/>
      <c r="K1346" s="45">
        <f t="shared" si="173"/>
        <v>3531.01</v>
      </c>
    </row>
    <row r="1347" spans="1:11" ht="18.75">
      <c r="A1347" s="49">
        <v>17</v>
      </c>
      <c r="B1347" s="21" t="s">
        <v>1238</v>
      </c>
      <c r="C1347" s="26">
        <v>1433198.28</v>
      </c>
      <c r="D1347" s="26"/>
      <c r="E1347" s="27">
        <f>SUM(C1347:D1347)</f>
        <v>1433198.28</v>
      </c>
      <c r="F1347" s="24">
        <v>1623674.87</v>
      </c>
      <c r="G1347" s="24">
        <v>0</v>
      </c>
      <c r="H1347" s="39">
        <f t="shared" si="172"/>
        <v>1623674.87</v>
      </c>
      <c r="I1347" s="44">
        <v>2102044.41</v>
      </c>
      <c r="J1347" s="44"/>
      <c r="K1347" s="45">
        <f t="shared" si="173"/>
        <v>2102044.41</v>
      </c>
    </row>
    <row r="1348" spans="1:11" ht="18.75">
      <c r="A1348" s="49">
        <v>18</v>
      </c>
      <c r="B1348" s="21" t="s">
        <v>1239</v>
      </c>
      <c r="C1348" s="26">
        <v>157205.72</v>
      </c>
      <c r="D1348" s="26"/>
      <c r="E1348" s="27">
        <f>SUM(C1348:D1348)</f>
        <v>157205.72</v>
      </c>
      <c r="F1348" s="24">
        <v>1898.5</v>
      </c>
      <c r="G1348" s="24">
        <v>0</v>
      </c>
      <c r="H1348" s="39">
        <f t="shared" si="172"/>
        <v>1898.5</v>
      </c>
      <c r="I1348" s="44">
        <v>1898.5</v>
      </c>
      <c r="J1348" s="44"/>
      <c r="K1348" s="45">
        <f t="shared" si="173"/>
        <v>1898.5</v>
      </c>
    </row>
    <row r="1349" spans="1:11" ht="18.75">
      <c r="A1349" s="49">
        <v>19</v>
      </c>
      <c r="B1349" s="21" t="s">
        <v>1240</v>
      </c>
      <c r="C1349" s="26"/>
      <c r="D1349" s="26"/>
      <c r="E1349" s="26"/>
      <c r="F1349" s="24">
        <v>0.09</v>
      </c>
      <c r="G1349" s="24">
        <v>0</v>
      </c>
      <c r="H1349" s="39">
        <f t="shared" si="172"/>
        <v>0.09</v>
      </c>
      <c r="I1349" s="44">
        <v>0.09</v>
      </c>
      <c r="J1349" s="44"/>
      <c r="K1349" s="45">
        <f t="shared" si="173"/>
        <v>0.09</v>
      </c>
    </row>
    <row r="1350" spans="1:11" ht="18.75">
      <c r="B1350" s="21" t="s">
        <v>1630</v>
      </c>
      <c r="C1350" s="26"/>
      <c r="D1350" s="26"/>
      <c r="E1350" s="26"/>
      <c r="F1350" s="24"/>
      <c r="G1350" s="24"/>
      <c r="H1350" s="39"/>
      <c r="I1350" s="48">
        <v>0.09</v>
      </c>
      <c r="J1350" s="44"/>
      <c r="K1350" s="45">
        <f t="shared" si="173"/>
        <v>0.09</v>
      </c>
    </row>
    <row r="1351" spans="1:11" s="1" customFormat="1" ht="18.75">
      <c r="A1351" s="49">
        <v>20</v>
      </c>
      <c r="B1351" s="21" t="s">
        <v>1241</v>
      </c>
      <c r="C1351" s="26"/>
      <c r="D1351" s="26"/>
      <c r="E1351" s="26"/>
      <c r="F1351" s="24">
        <v>0.03</v>
      </c>
      <c r="G1351" s="24">
        <v>0</v>
      </c>
      <c r="H1351" s="39">
        <f t="shared" si="172"/>
        <v>0.03</v>
      </c>
      <c r="I1351" s="44">
        <v>0.03</v>
      </c>
      <c r="J1351" s="45"/>
      <c r="K1351" s="45">
        <f t="shared" si="173"/>
        <v>0.03</v>
      </c>
    </row>
    <row r="1352" spans="1:11" ht="18.75">
      <c r="A1352" s="49">
        <v>21</v>
      </c>
      <c r="B1352" s="21" t="s">
        <v>1629</v>
      </c>
      <c r="C1352" s="26"/>
      <c r="D1352" s="26"/>
      <c r="E1352" s="26"/>
      <c r="F1352" s="24">
        <v>156569</v>
      </c>
      <c r="G1352" s="24">
        <v>0</v>
      </c>
      <c r="H1352" s="39">
        <f t="shared" si="172"/>
        <v>156569</v>
      </c>
      <c r="I1352" s="44">
        <v>164397.45000000001</v>
      </c>
      <c r="J1352" s="44"/>
      <c r="K1352" s="45">
        <f t="shared" si="173"/>
        <v>164397.45000000001</v>
      </c>
    </row>
    <row r="1353" spans="1:11" s="69" customFormat="1" ht="56.25">
      <c r="A1353" s="137"/>
      <c r="B1353" s="62" t="s">
        <v>134</v>
      </c>
      <c r="C1353" s="63">
        <f>SUM(C1331:C1352)</f>
        <v>1849005.57</v>
      </c>
      <c r="D1353" s="63">
        <f>SUM(D1331:D1352)</f>
        <v>0</v>
      </c>
      <c r="E1353" s="63">
        <f>SUM(E1331:E1352)</f>
        <v>1849005.57</v>
      </c>
      <c r="F1353" s="64">
        <v>1892823</v>
      </c>
      <c r="G1353" s="64">
        <v>0</v>
      </c>
      <c r="H1353" s="65">
        <f t="shared" si="172"/>
        <v>1892823</v>
      </c>
      <c r="I1353" s="61">
        <f>SUM(I1331:I1352)</f>
        <v>2513533.23</v>
      </c>
      <c r="J1353" s="66"/>
      <c r="K1353" s="66">
        <f t="shared" si="173"/>
        <v>2513533.23</v>
      </c>
    </row>
    <row r="1354" spans="1:11" s="1" customFormat="1" ht="18.75">
      <c r="A1354" s="1">
        <v>3</v>
      </c>
      <c r="B1354" s="19" t="s">
        <v>1242</v>
      </c>
      <c r="C1354" s="27"/>
      <c r="D1354" s="27"/>
      <c r="E1354" s="27"/>
      <c r="F1354" s="25"/>
      <c r="G1354" s="25"/>
      <c r="H1354" s="39">
        <f t="shared" si="172"/>
        <v>0</v>
      </c>
      <c r="I1354" s="45"/>
      <c r="J1354" s="45"/>
      <c r="K1354" s="45"/>
    </row>
    <row r="1355" spans="1:11" ht="18.75">
      <c r="A1355" s="49">
        <v>1</v>
      </c>
      <c r="B1355" s="21" t="s">
        <v>2114</v>
      </c>
      <c r="C1355" s="26">
        <v>142.81</v>
      </c>
      <c r="D1355" s="26"/>
      <c r="E1355" s="27">
        <f>SUM(C1355:D1355)</f>
        <v>142.81</v>
      </c>
      <c r="F1355" s="24">
        <v>97.77</v>
      </c>
      <c r="G1355" s="24">
        <v>1237696.28</v>
      </c>
      <c r="H1355" s="39">
        <f t="shared" si="172"/>
        <v>1237794.05</v>
      </c>
      <c r="I1355" s="44">
        <v>101.07</v>
      </c>
      <c r="J1355" s="44"/>
      <c r="K1355" s="45">
        <f>SUM(I1355:J1355)</f>
        <v>101.07</v>
      </c>
    </row>
    <row r="1356" spans="1:11" ht="18.75">
      <c r="B1356" s="19" t="s">
        <v>135</v>
      </c>
      <c r="C1356" s="27">
        <f>SUM(C1355)</f>
        <v>142.81</v>
      </c>
      <c r="D1356" s="26"/>
      <c r="E1356" s="27">
        <f>SUM(C1356:D1356)</f>
        <v>142.81</v>
      </c>
      <c r="F1356" s="25">
        <v>97.77</v>
      </c>
      <c r="G1356" s="25">
        <v>0</v>
      </c>
      <c r="H1356" s="39">
        <f t="shared" si="172"/>
        <v>97.77</v>
      </c>
      <c r="I1356" s="44">
        <f>SUM(I1355)</f>
        <v>101.07</v>
      </c>
      <c r="J1356" s="44"/>
      <c r="K1356" s="45">
        <f>SUM(I1356:J1356)</f>
        <v>101.07</v>
      </c>
    </row>
    <row r="1357" spans="1:11" s="1" customFormat="1" ht="18.75">
      <c r="A1357" s="1">
        <v>4</v>
      </c>
      <c r="B1357" s="19" t="s">
        <v>1243</v>
      </c>
      <c r="C1357" s="27"/>
      <c r="D1357" s="27"/>
      <c r="E1357" s="27"/>
      <c r="F1357" s="25"/>
      <c r="G1357" s="25"/>
      <c r="H1357" s="39">
        <f t="shared" si="172"/>
        <v>0</v>
      </c>
      <c r="I1357" s="45"/>
      <c r="J1357" s="45"/>
      <c r="K1357" s="45"/>
    </row>
    <row r="1358" spans="1:11" ht="18.75">
      <c r="A1358" s="49">
        <v>1</v>
      </c>
      <c r="B1358" s="21" t="s">
        <v>1244</v>
      </c>
      <c r="C1358" s="26">
        <v>0.03</v>
      </c>
      <c r="D1358" s="26"/>
      <c r="E1358" s="27">
        <f>SUM(C1358:D1358)</f>
        <v>0.03</v>
      </c>
      <c r="F1358" s="24">
        <v>0.03</v>
      </c>
      <c r="G1358" s="24">
        <v>0</v>
      </c>
      <c r="H1358" s="39">
        <f t="shared" si="172"/>
        <v>0.03</v>
      </c>
      <c r="I1358" s="44">
        <v>0.01</v>
      </c>
      <c r="J1358" s="44"/>
      <c r="K1358" s="45">
        <f>SUM(I1358:J1358)</f>
        <v>0.01</v>
      </c>
    </row>
    <row r="1359" spans="1:11" ht="18.75">
      <c r="B1359" s="19" t="s">
        <v>136</v>
      </c>
      <c r="C1359" s="27">
        <f>SUM(C1358)</f>
        <v>0.03</v>
      </c>
      <c r="D1359" s="26"/>
      <c r="E1359" s="27">
        <f>SUM(C1359:D1359)</f>
        <v>0.03</v>
      </c>
      <c r="F1359" s="25">
        <v>0.03</v>
      </c>
      <c r="G1359" s="25">
        <v>0</v>
      </c>
      <c r="H1359" s="39">
        <f t="shared" si="172"/>
        <v>0.03</v>
      </c>
      <c r="I1359" s="44">
        <f>SUM(I1358)</f>
        <v>0.01</v>
      </c>
      <c r="J1359" s="44"/>
      <c r="K1359" s="45">
        <f>SUM(I1359:J1359)</f>
        <v>0.01</v>
      </c>
    </row>
    <row r="1360" spans="1:11" s="1" customFormat="1" ht="18.75">
      <c r="A1360" s="1">
        <v>5</v>
      </c>
      <c r="B1360" s="19" t="s">
        <v>1245</v>
      </c>
      <c r="C1360" s="27"/>
      <c r="D1360" s="27"/>
      <c r="E1360" s="27"/>
      <c r="F1360" s="25"/>
      <c r="G1360" s="25"/>
      <c r="H1360" s="39">
        <f t="shared" si="172"/>
        <v>0</v>
      </c>
      <c r="I1360" s="45"/>
      <c r="J1360" s="45"/>
      <c r="K1360" s="45"/>
    </row>
    <row r="1361" spans="1:11" ht="18.75">
      <c r="A1361" s="49">
        <v>1</v>
      </c>
      <c r="B1361" s="21" t="s">
        <v>1246</v>
      </c>
      <c r="C1361" s="26"/>
      <c r="D1361" s="26"/>
      <c r="E1361" s="26"/>
      <c r="F1361" s="24">
        <v>0.01</v>
      </c>
      <c r="G1361" s="24">
        <v>0</v>
      </c>
      <c r="H1361" s="39">
        <f t="shared" si="172"/>
        <v>0.01</v>
      </c>
      <c r="I1361" s="44">
        <v>0.01</v>
      </c>
      <c r="J1361" s="44"/>
      <c r="K1361" s="45">
        <f>SUM(I1361:J1361)</f>
        <v>0.01</v>
      </c>
    </row>
    <row r="1362" spans="1:11" ht="18.75">
      <c r="B1362" s="19" t="s">
        <v>137</v>
      </c>
      <c r="C1362" s="27"/>
      <c r="D1362" s="27"/>
      <c r="E1362" s="27"/>
      <c r="F1362" s="25">
        <v>0.01</v>
      </c>
      <c r="G1362" s="25">
        <v>0</v>
      </c>
      <c r="H1362" s="39">
        <f t="shared" si="172"/>
        <v>0.01</v>
      </c>
      <c r="I1362" s="44">
        <f>SUM(I1361)</f>
        <v>0.01</v>
      </c>
      <c r="J1362" s="44"/>
      <c r="K1362" s="45">
        <f>SUM(I1362:J1362)</f>
        <v>0.01</v>
      </c>
    </row>
    <row r="1363" spans="1:11" s="123" customFormat="1" ht="18.75">
      <c r="B1363" s="120" t="s">
        <v>138</v>
      </c>
      <c r="C1363" s="126">
        <f t="shared" ref="C1363:G1363" si="175">C1362+C1359+C1356+C1353+C1329</f>
        <v>1849148.4800000002</v>
      </c>
      <c r="D1363" s="126">
        <f t="shared" si="175"/>
        <v>0</v>
      </c>
      <c r="E1363" s="126">
        <f t="shared" si="175"/>
        <v>1849148.4800000002</v>
      </c>
      <c r="F1363" s="126">
        <f t="shared" si="175"/>
        <v>1912920.81</v>
      </c>
      <c r="G1363" s="126">
        <f t="shared" si="175"/>
        <v>0</v>
      </c>
      <c r="H1363" s="131">
        <f>H1362+H1359+H1356+H1353+H1329</f>
        <v>1912920.81</v>
      </c>
      <c r="I1363" s="131">
        <f t="shared" ref="I1363:K1363" si="176">I1362+I1359+I1356+I1353+I1329</f>
        <v>2543652.8199999998</v>
      </c>
      <c r="J1363" s="131">
        <f t="shared" si="176"/>
        <v>0</v>
      </c>
      <c r="K1363" s="131">
        <f t="shared" si="176"/>
        <v>2543652.8199999998</v>
      </c>
    </row>
    <row r="1364" spans="1:11" s="81" customFormat="1" ht="18.75">
      <c r="B1364" s="86"/>
      <c r="C1364" s="87"/>
      <c r="D1364" s="87"/>
      <c r="E1364" s="87"/>
      <c r="F1364" s="82"/>
      <c r="G1364" s="82"/>
      <c r="H1364" s="83"/>
      <c r="I1364" s="84"/>
      <c r="J1364" s="84"/>
      <c r="K1364" s="85"/>
    </row>
    <row r="1365" spans="1:11" s="138" customFormat="1" ht="37.5" customHeight="1">
      <c r="A1365" s="138">
        <v>8</v>
      </c>
      <c r="B1365" s="139" t="s">
        <v>1247</v>
      </c>
      <c r="C1365" s="140"/>
      <c r="D1365" s="140"/>
      <c r="E1365" s="140"/>
      <c r="F1365" s="141"/>
      <c r="G1365" s="141"/>
      <c r="H1365" s="142">
        <f>SUM(F1365:G1365)</f>
        <v>0</v>
      </c>
      <c r="I1365" s="143"/>
      <c r="J1365" s="143"/>
      <c r="K1365" s="143"/>
    </row>
    <row r="1366" spans="1:11" s="1" customFormat="1" ht="18.75">
      <c r="A1366" s="1">
        <v>1</v>
      </c>
      <c r="B1366" s="19" t="s">
        <v>1789</v>
      </c>
      <c r="C1366" s="27"/>
      <c r="D1366" s="27"/>
      <c r="E1366" s="27"/>
      <c r="F1366" s="27"/>
      <c r="G1366" s="27"/>
      <c r="H1366" s="41"/>
      <c r="I1366" s="44"/>
      <c r="J1366" s="44"/>
      <c r="K1366" s="45"/>
    </row>
    <row r="1367" spans="1:11" ht="18.75">
      <c r="A1367" s="49">
        <v>1</v>
      </c>
      <c r="B1367" s="21" t="s">
        <v>1248</v>
      </c>
      <c r="C1367" s="26"/>
      <c r="D1367" s="26"/>
      <c r="E1367" s="26"/>
      <c r="F1367" s="24">
        <v>0</v>
      </c>
      <c r="G1367" s="24">
        <v>0.02</v>
      </c>
      <c r="H1367" s="39">
        <f>SUM(F1367:G1367)</f>
        <v>0.02</v>
      </c>
      <c r="I1367" s="44"/>
      <c r="J1367" s="44"/>
      <c r="K1367" s="45"/>
    </row>
    <row r="1368" spans="1:11" ht="18.75">
      <c r="B1368" s="19" t="s">
        <v>139</v>
      </c>
      <c r="C1368" s="27"/>
      <c r="D1368" s="27"/>
      <c r="E1368" s="27"/>
      <c r="F1368" s="25">
        <v>0</v>
      </c>
      <c r="G1368" s="25">
        <v>0.02</v>
      </c>
      <c r="H1368" s="39">
        <f>SUM(F1368:G1368)</f>
        <v>0.02</v>
      </c>
      <c r="I1368" s="45"/>
      <c r="J1368" s="45"/>
      <c r="K1368" s="45"/>
    </row>
    <row r="1369" spans="1:11" s="1" customFormat="1" ht="18.75">
      <c r="A1369" s="1">
        <v>2</v>
      </c>
      <c r="B1369" s="19" t="s">
        <v>1249</v>
      </c>
      <c r="C1369" s="27"/>
      <c r="D1369" s="27"/>
      <c r="E1369" s="27"/>
      <c r="F1369" s="25"/>
      <c r="G1369" s="25"/>
      <c r="H1369" s="39">
        <f t="shared" ref="H1369:H1398" si="177">SUM(F1369:G1369)</f>
        <v>0</v>
      </c>
    </row>
    <row r="1370" spans="1:11" ht="18.75">
      <c r="A1370" s="49">
        <v>1</v>
      </c>
      <c r="B1370" s="21" t="s">
        <v>2115</v>
      </c>
      <c r="C1370" s="26">
        <v>11.51</v>
      </c>
      <c r="D1370" s="26">
        <v>0.01</v>
      </c>
      <c r="E1370" s="27">
        <f>SUM(C1370:D1370)</f>
        <v>11.52</v>
      </c>
      <c r="F1370" s="24">
        <v>19.670000000000002</v>
      </c>
      <c r="G1370" s="24">
        <v>9.5</v>
      </c>
      <c r="H1370" s="39">
        <f t="shared" si="177"/>
        <v>29.17</v>
      </c>
      <c r="I1370" s="44">
        <v>23.01</v>
      </c>
      <c r="J1370" s="44">
        <v>0.01</v>
      </c>
      <c r="K1370" s="45">
        <f>SUM(I1370:J1370)</f>
        <v>23.020000000000003</v>
      </c>
    </row>
    <row r="1371" spans="1:11" ht="18.75">
      <c r="A1371" s="49">
        <v>2</v>
      </c>
      <c r="B1371" s="21" t="s">
        <v>1250</v>
      </c>
      <c r="C1371" s="26">
        <v>46.8</v>
      </c>
      <c r="D1371" s="26"/>
      <c r="E1371" s="27">
        <f>SUM(C1371:D1371)</f>
        <v>46.8</v>
      </c>
      <c r="F1371" s="24">
        <v>50.42</v>
      </c>
      <c r="G1371" s="24">
        <v>0.01</v>
      </c>
      <c r="H1371" s="39">
        <f t="shared" si="177"/>
        <v>50.43</v>
      </c>
      <c r="I1371" s="44">
        <v>57.01</v>
      </c>
      <c r="J1371" s="44">
        <v>0.01</v>
      </c>
      <c r="K1371" s="45">
        <f>SUM(I1371:J1371)</f>
        <v>57.019999999999996</v>
      </c>
    </row>
    <row r="1372" spans="1:11" ht="18.75">
      <c r="B1372" s="19" t="s">
        <v>140</v>
      </c>
      <c r="C1372" s="27">
        <f>SUM(C1370:C1371)</f>
        <v>58.309999999999995</v>
      </c>
      <c r="D1372" s="27">
        <f>SUM(D1370:D1371)</f>
        <v>0.01</v>
      </c>
      <c r="E1372" s="27">
        <f>SUM(C1372:D1372)</f>
        <v>58.319999999999993</v>
      </c>
      <c r="F1372" s="25">
        <v>70.09</v>
      </c>
      <c r="G1372" s="25">
        <v>9.51</v>
      </c>
      <c r="H1372" s="39">
        <f t="shared" si="177"/>
        <v>79.600000000000009</v>
      </c>
      <c r="I1372" s="45">
        <f>SUM(I1370:I1371)</f>
        <v>80.02</v>
      </c>
      <c r="J1372" s="45">
        <f>SUM(J1370:J1371)</f>
        <v>0.02</v>
      </c>
      <c r="K1372" s="45">
        <f>SUM(I1372:J1372)</f>
        <v>80.039999999999992</v>
      </c>
    </row>
    <row r="1373" spans="1:11" s="1" customFormat="1" ht="18.75">
      <c r="A1373" s="1">
        <v>3</v>
      </c>
      <c r="B1373" s="19" t="s">
        <v>2116</v>
      </c>
      <c r="C1373" s="27"/>
      <c r="D1373" s="27"/>
      <c r="E1373" s="27"/>
      <c r="F1373" s="25"/>
      <c r="G1373" s="25"/>
      <c r="H1373" s="39">
        <f t="shared" si="177"/>
        <v>0</v>
      </c>
      <c r="I1373" s="45"/>
      <c r="J1373" s="45"/>
      <c r="K1373" s="45"/>
    </row>
    <row r="1374" spans="1:11" s="1" customFormat="1" ht="18.75">
      <c r="A1374" s="49">
        <v>1</v>
      </c>
      <c r="B1374" s="21" t="s">
        <v>1251</v>
      </c>
      <c r="C1374" s="26">
        <v>28.62</v>
      </c>
      <c r="D1374" s="26"/>
      <c r="E1374" s="27">
        <f>SUM(C1374:D1374)</f>
        <v>28.62</v>
      </c>
      <c r="F1374" s="24">
        <v>30.42</v>
      </c>
      <c r="G1374" s="24">
        <v>0</v>
      </c>
      <c r="H1374" s="39">
        <f t="shared" si="177"/>
        <v>30.42</v>
      </c>
      <c r="I1374" s="48">
        <v>41.21</v>
      </c>
      <c r="J1374" s="48"/>
      <c r="K1374" s="45">
        <f>SUM(I1374:J1374)</f>
        <v>41.21</v>
      </c>
    </row>
    <row r="1375" spans="1:11" ht="18.75">
      <c r="A1375" s="49">
        <v>2</v>
      </c>
      <c r="B1375" s="21" t="s">
        <v>1252</v>
      </c>
      <c r="C1375" s="26">
        <v>173.74</v>
      </c>
      <c r="D1375" s="26"/>
      <c r="E1375" s="27">
        <f>SUM(C1375:D1375)</f>
        <v>173.74</v>
      </c>
      <c r="F1375" s="24">
        <v>197.79</v>
      </c>
      <c r="G1375" s="24">
        <v>0</v>
      </c>
      <c r="H1375" s="39">
        <f t="shared" si="177"/>
        <v>197.79</v>
      </c>
      <c r="I1375" s="48">
        <v>220</v>
      </c>
      <c r="J1375" s="48"/>
      <c r="K1375" s="45">
        <f>SUM(I1375:J1375)</f>
        <v>220</v>
      </c>
    </row>
    <row r="1376" spans="1:11" ht="18.75">
      <c r="B1376" s="19" t="s">
        <v>141</v>
      </c>
      <c r="C1376" s="27">
        <f>SUM(C1374:C1375)</f>
        <v>202.36</v>
      </c>
      <c r="D1376" s="26"/>
      <c r="E1376" s="27">
        <f>SUM(C1376:D1376)</f>
        <v>202.36</v>
      </c>
      <c r="F1376" s="25">
        <v>228.21</v>
      </c>
      <c r="G1376" s="25">
        <v>0</v>
      </c>
      <c r="H1376" s="39">
        <f t="shared" si="177"/>
        <v>228.21</v>
      </c>
      <c r="I1376" s="45">
        <f>SUM(I1374:I1375)</f>
        <v>261.20999999999998</v>
      </c>
      <c r="J1376" s="44"/>
      <c r="K1376" s="45">
        <f>SUM(I1376:J1376)</f>
        <v>261.20999999999998</v>
      </c>
    </row>
    <row r="1377" spans="1:11" s="1" customFormat="1" ht="18.75">
      <c r="A1377" s="1">
        <v>4</v>
      </c>
      <c r="B1377" s="19" t="s">
        <v>256</v>
      </c>
      <c r="C1377" s="27"/>
      <c r="D1377" s="27"/>
      <c r="E1377" s="27"/>
      <c r="F1377" s="25"/>
      <c r="G1377" s="25"/>
      <c r="H1377" s="39">
        <f t="shared" si="177"/>
        <v>0</v>
      </c>
      <c r="I1377" s="45"/>
      <c r="J1377" s="45"/>
      <c r="K1377" s="45"/>
    </row>
    <row r="1378" spans="1:11" ht="18.75">
      <c r="A1378" s="49">
        <v>1</v>
      </c>
      <c r="B1378" s="21" t="s">
        <v>1253</v>
      </c>
      <c r="C1378" s="26">
        <v>215</v>
      </c>
      <c r="D1378" s="26"/>
      <c r="E1378" s="27">
        <f>SUM(C1378:D1378)</f>
        <v>215</v>
      </c>
      <c r="F1378" s="24">
        <v>220</v>
      </c>
      <c r="G1378" s="24">
        <v>0</v>
      </c>
      <c r="H1378" s="39">
        <f t="shared" si="177"/>
        <v>220</v>
      </c>
      <c r="I1378" s="44">
        <v>1730</v>
      </c>
      <c r="J1378" s="44"/>
      <c r="K1378" s="45">
        <f>SUM(I1378:J1378)</f>
        <v>1730</v>
      </c>
    </row>
    <row r="1379" spans="1:11" ht="18.75">
      <c r="B1379" s="19" t="s">
        <v>4</v>
      </c>
      <c r="C1379" s="27">
        <f>SUM(C1378)</f>
        <v>215</v>
      </c>
      <c r="D1379" s="26"/>
      <c r="E1379" s="27">
        <f>SUM(C1379:D1379)</f>
        <v>215</v>
      </c>
      <c r="F1379" s="25">
        <v>220</v>
      </c>
      <c r="G1379" s="25">
        <v>0</v>
      </c>
      <c r="H1379" s="39">
        <f t="shared" si="177"/>
        <v>220</v>
      </c>
      <c r="I1379" s="44">
        <f>SUM(I1378)</f>
        <v>1730</v>
      </c>
      <c r="J1379" s="44"/>
      <c r="K1379" s="45">
        <f>SUM(I1379:J1379)</f>
        <v>1730</v>
      </c>
    </row>
    <row r="1380" spans="1:11" s="1" customFormat="1" ht="18.75">
      <c r="A1380" s="1">
        <v>5</v>
      </c>
      <c r="B1380" s="19" t="s">
        <v>1254</v>
      </c>
      <c r="C1380" s="27"/>
      <c r="D1380" s="27"/>
      <c r="E1380" s="27"/>
      <c r="F1380" s="25"/>
      <c r="G1380" s="25"/>
      <c r="H1380" s="39"/>
      <c r="I1380" s="45"/>
      <c r="J1380" s="45"/>
      <c r="K1380" s="45"/>
    </row>
    <row r="1381" spans="1:11" ht="18.75">
      <c r="A1381" s="49">
        <v>1</v>
      </c>
      <c r="B1381" s="21" t="s">
        <v>1255</v>
      </c>
      <c r="C1381" s="26">
        <v>1641.3</v>
      </c>
      <c r="D1381" s="26"/>
      <c r="E1381" s="27">
        <f>SUM(C1381:D1381)</f>
        <v>1641.3</v>
      </c>
      <c r="F1381" s="24">
        <v>1166.3</v>
      </c>
      <c r="G1381" s="24">
        <v>0</v>
      </c>
      <c r="H1381" s="39">
        <f t="shared" si="177"/>
        <v>1166.3</v>
      </c>
      <c r="I1381" s="44">
        <v>578.51</v>
      </c>
      <c r="J1381" s="44"/>
      <c r="K1381" s="45">
        <f>SUM(I1381:J1381)</f>
        <v>578.51</v>
      </c>
    </row>
    <row r="1382" spans="1:11" ht="18.75">
      <c r="B1382" s="19" t="s">
        <v>142</v>
      </c>
      <c r="C1382" s="27">
        <f>SUM(C1381)</f>
        <v>1641.3</v>
      </c>
      <c r="D1382" s="26"/>
      <c r="E1382" s="27">
        <f>SUM(C1382:D1382)</f>
        <v>1641.3</v>
      </c>
      <c r="F1382" s="25">
        <v>1166.3</v>
      </c>
      <c r="G1382" s="25">
        <v>0</v>
      </c>
      <c r="H1382" s="39">
        <f t="shared" si="177"/>
        <v>1166.3</v>
      </c>
      <c r="I1382" s="44">
        <f>SUM(I1381)</f>
        <v>578.51</v>
      </c>
      <c r="J1382" s="44"/>
      <c r="K1382" s="45">
        <f>SUM(I1382:J1382)</f>
        <v>578.51</v>
      </c>
    </row>
    <row r="1383" spans="1:11" s="1" customFormat="1" ht="18.75">
      <c r="A1383" s="1">
        <v>6</v>
      </c>
      <c r="B1383" s="19" t="s">
        <v>261</v>
      </c>
      <c r="C1383" s="27"/>
      <c r="D1383" s="27"/>
      <c r="E1383" s="27"/>
      <c r="F1383" s="25"/>
      <c r="G1383" s="25"/>
      <c r="H1383" s="39"/>
      <c r="I1383" s="45"/>
      <c r="J1383" s="45"/>
      <c r="K1383" s="45"/>
    </row>
    <row r="1384" spans="1:11" s="1" customFormat="1" ht="18.75">
      <c r="A1384" s="49">
        <v>1</v>
      </c>
      <c r="B1384" s="21" t="s">
        <v>1256</v>
      </c>
      <c r="C1384" s="26">
        <v>20</v>
      </c>
      <c r="D1384" s="26"/>
      <c r="E1384" s="27">
        <f t="shared" ref="E1384:E1391" si="178">SUM(C1384:D1384)</f>
        <v>20</v>
      </c>
      <c r="F1384" s="24">
        <v>20</v>
      </c>
      <c r="G1384" s="24">
        <v>0</v>
      </c>
      <c r="H1384" s="39">
        <f t="shared" si="177"/>
        <v>20</v>
      </c>
      <c r="I1384" s="48">
        <v>15</v>
      </c>
      <c r="J1384" s="48"/>
      <c r="K1384" s="45">
        <f t="shared" ref="K1384:K1394" si="179">SUM(I1384:J1384)</f>
        <v>15</v>
      </c>
    </row>
    <row r="1385" spans="1:11" ht="18.75">
      <c r="A1385" s="49">
        <v>2</v>
      </c>
      <c r="B1385" s="21" t="s">
        <v>1257</v>
      </c>
      <c r="C1385" s="26">
        <v>200</v>
      </c>
      <c r="D1385" s="26"/>
      <c r="E1385" s="27">
        <f t="shared" si="178"/>
        <v>200</v>
      </c>
      <c r="F1385" s="24">
        <v>200</v>
      </c>
      <c r="G1385" s="24">
        <v>0</v>
      </c>
      <c r="H1385" s="39">
        <f t="shared" si="177"/>
        <v>200</v>
      </c>
      <c r="I1385" s="48">
        <v>100</v>
      </c>
      <c r="J1385" s="48"/>
      <c r="K1385" s="45">
        <f t="shared" si="179"/>
        <v>100</v>
      </c>
    </row>
    <row r="1386" spans="1:11" ht="18.75">
      <c r="A1386" s="49">
        <v>3</v>
      </c>
      <c r="B1386" s="21" t="s">
        <v>2117</v>
      </c>
      <c r="C1386" s="26">
        <v>1000</v>
      </c>
      <c r="D1386" s="26"/>
      <c r="E1386" s="27">
        <f t="shared" si="178"/>
        <v>1000</v>
      </c>
      <c r="F1386" s="24">
        <v>7000</v>
      </c>
      <c r="G1386" s="24">
        <v>0</v>
      </c>
      <c r="H1386" s="39">
        <f t="shared" si="177"/>
        <v>7000</v>
      </c>
      <c r="I1386" s="48">
        <v>5779.35</v>
      </c>
      <c r="J1386" s="48"/>
      <c r="K1386" s="45">
        <f t="shared" si="179"/>
        <v>5779.35</v>
      </c>
    </row>
    <row r="1387" spans="1:11" ht="18.75">
      <c r="A1387" s="49">
        <v>4</v>
      </c>
      <c r="B1387" s="21" t="s">
        <v>1258</v>
      </c>
      <c r="C1387" s="26">
        <v>8</v>
      </c>
      <c r="D1387" s="26"/>
      <c r="E1387" s="27">
        <f t="shared" si="178"/>
        <v>8</v>
      </c>
      <c r="F1387" s="24">
        <v>2</v>
      </c>
      <c r="G1387" s="24">
        <v>0</v>
      </c>
      <c r="H1387" s="39">
        <f t="shared" si="177"/>
        <v>2</v>
      </c>
      <c r="I1387" s="48">
        <v>0.03</v>
      </c>
      <c r="J1387" s="48"/>
      <c r="K1387" s="45">
        <f t="shared" si="179"/>
        <v>0.03</v>
      </c>
    </row>
    <row r="1388" spans="1:11" ht="18.75">
      <c r="A1388" s="49">
        <v>5</v>
      </c>
      <c r="B1388" s="21" t="s">
        <v>1259</v>
      </c>
      <c r="C1388" s="26">
        <v>17015</v>
      </c>
      <c r="D1388" s="26"/>
      <c r="E1388" s="27">
        <f t="shared" si="178"/>
        <v>17015</v>
      </c>
      <c r="F1388" s="24">
        <v>16000</v>
      </c>
      <c r="G1388" s="24">
        <v>0</v>
      </c>
      <c r="H1388" s="39">
        <f t="shared" si="177"/>
        <v>16000</v>
      </c>
      <c r="I1388" s="48">
        <v>30000</v>
      </c>
      <c r="J1388" s="48"/>
      <c r="K1388" s="45">
        <f t="shared" si="179"/>
        <v>30000</v>
      </c>
    </row>
    <row r="1389" spans="1:11" s="1" customFormat="1" ht="18.75">
      <c r="A1389" s="49">
        <v>6</v>
      </c>
      <c r="B1389" s="21" t="s">
        <v>1260</v>
      </c>
      <c r="C1389" s="26">
        <v>50</v>
      </c>
      <c r="D1389" s="26"/>
      <c r="E1389" s="27">
        <f t="shared" si="178"/>
        <v>50</v>
      </c>
      <c r="F1389" s="24">
        <v>15</v>
      </c>
      <c r="G1389" s="24">
        <v>0</v>
      </c>
      <c r="H1389" s="39">
        <f t="shared" si="177"/>
        <v>15</v>
      </c>
      <c r="I1389" s="48">
        <v>300</v>
      </c>
      <c r="J1389" s="48"/>
      <c r="K1389" s="45">
        <f t="shared" si="179"/>
        <v>300</v>
      </c>
    </row>
    <row r="1390" spans="1:11" ht="18.75">
      <c r="A1390" s="49">
        <v>7</v>
      </c>
      <c r="B1390" s="21" t="s">
        <v>1261</v>
      </c>
      <c r="C1390" s="26">
        <v>0.01</v>
      </c>
      <c r="D1390" s="26"/>
      <c r="E1390" s="27">
        <f t="shared" si="178"/>
        <v>0.01</v>
      </c>
      <c r="F1390" s="24">
        <v>0</v>
      </c>
      <c r="G1390" s="24">
        <v>0.06</v>
      </c>
      <c r="H1390" s="39">
        <f t="shared" si="177"/>
        <v>0.06</v>
      </c>
      <c r="I1390" s="48">
        <v>5.01</v>
      </c>
      <c r="J1390" s="48"/>
      <c r="K1390" s="45">
        <f t="shared" si="179"/>
        <v>5.01</v>
      </c>
    </row>
    <row r="1391" spans="1:11" ht="18.75">
      <c r="A1391" s="49">
        <v>8</v>
      </c>
      <c r="B1391" s="21" t="s">
        <v>1262</v>
      </c>
      <c r="C1391" s="26">
        <v>5</v>
      </c>
      <c r="D1391" s="26"/>
      <c r="E1391" s="27">
        <f t="shared" si="178"/>
        <v>5</v>
      </c>
      <c r="F1391" s="24">
        <v>0.01</v>
      </c>
      <c r="G1391" s="24">
        <v>0</v>
      </c>
      <c r="H1391" s="39">
        <f t="shared" si="177"/>
        <v>0.01</v>
      </c>
      <c r="I1391" s="48"/>
      <c r="J1391" s="48">
        <v>0.06</v>
      </c>
      <c r="K1391" s="45">
        <f t="shared" si="179"/>
        <v>0.06</v>
      </c>
    </row>
    <row r="1392" spans="1:11" ht="18.75">
      <c r="A1392" s="49">
        <v>9</v>
      </c>
      <c r="B1392" s="21" t="s">
        <v>1263</v>
      </c>
      <c r="C1392" s="26"/>
      <c r="D1392" s="26"/>
      <c r="E1392" s="26"/>
      <c r="F1392" s="24">
        <v>0.01</v>
      </c>
      <c r="G1392" s="24">
        <v>0</v>
      </c>
      <c r="H1392" s="39">
        <f t="shared" si="177"/>
        <v>0.01</v>
      </c>
      <c r="I1392" s="48">
        <v>0.01</v>
      </c>
      <c r="J1392" s="48"/>
      <c r="K1392" s="45">
        <f t="shared" si="179"/>
        <v>0.01</v>
      </c>
    </row>
    <row r="1393" spans="1:11" s="1" customFormat="1" ht="18.75">
      <c r="A1393" s="49">
        <v>10</v>
      </c>
      <c r="B1393" s="21" t="s">
        <v>1264</v>
      </c>
      <c r="C1393" s="26"/>
      <c r="D1393" s="26"/>
      <c r="E1393" s="26"/>
      <c r="F1393" s="24">
        <v>5000</v>
      </c>
      <c r="G1393" s="24">
        <v>0</v>
      </c>
      <c r="H1393" s="39">
        <f t="shared" si="177"/>
        <v>5000</v>
      </c>
      <c r="I1393" s="48">
        <v>0.01</v>
      </c>
      <c r="J1393" s="48"/>
      <c r="K1393" s="45">
        <f t="shared" si="179"/>
        <v>0.01</v>
      </c>
    </row>
    <row r="1394" spans="1:11" ht="18.75">
      <c r="B1394" s="19" t="s">
        <v>6</v>
      </c>
      <c r="C1394" s="27">
        <f>SUM(C1384:C1393)</f>
        <v>18298.009999999998</v>
      </c>
      <c r="D1394" s="27">
        <f>SUM(D1384:D1393)</f>
        <v>0</v>
      </c>
      <c r="E1394" s="27">
        <f>SUM(E1384:E1393)</f>
        <v>18298.009999999998</v>
      </c>
      <c r="F1394" s="25">
        <v>28237.02</v>
      </c>
      <c r="G1394" s="25">
        <v>0.06</v>
      </c>
      <c r="H1394" s="39">
        <f t="shared" si="177"/>
        <v>28237.08</v>
      </c>
      <c r="I1394" s="45">
        <f>SUM(I1384:I1393)</f>
        <v>36199.410000000003</v>
      </c>
      <c r="J1394" s="45">
        <f>SUM(J1384:J1393)</f>
        <v>0.06</v>
      </c>
      <c r="K1394" s="45">
        <f t="shared" si="179"/>
        <v>36199.47</v>
      </c>
    </row>
    <row r="1395" spans="1:11" s="1" customFormat="1" ht="18.75">
      <c r="A1395" s="1">
        <v>7</v>
      </c>
      <c r="B1395" s="19" t="s">
        <v>1265</v>
      </c>
      <c r="C1395" s="27"/>
      <c r="D1395" s="27"/>
      <c r="E1395" s="27"/>
      <c r="F1395" s="25"/>
      <c r="G1395" s="25"/>
      <c r="H1395" s="39"/>
      <c r="I1395" s="45"/>
      <c r="J1395" s="45"/>
      <c r="K1395" s="45"/>
    </row>
    <row r="1396" spans="1:11" ht="18.75">
      <c r="A1396" s="49">
        <v>1</v>
      </c>
      <c r="B1396" s="21" t="s">
        <v>2118</v>
      </c>
      <c r="C1396" s="26">
        <v>2734.58</v>
      </c>
      <c r="D1396" s="26">
        <v>4101.87</v>
      </c>
      <c r="E1396" s="27">
        <f>SUM(C1396:D1396)</f>
        <v>6836.45</v>
      </c>
      <c r="F1396" s="24">
        <v>0.03</v>
      </c>
      <c r="G1396" s="24">
        <v>5000</v>
      </c>
      <c r="H1396" s="39">
        <f t="shared" si="177"/>
        <v>5000.03</v>
      </c>
      <c r="I1396" s="48">
        <v>4000</v>
      </c>
      <c r="J1396" s="48">
        <v>6000</v>
      </c>
      <c r="K1396" s="45">
        <f>SUM(I1396:J1396)</f>
        <v>10000</v>
      </c>
    </row>
    <row r="1397" spans="1:11" s="1" customFormat="1" ht="18.75">
      <c r="A1397" s="49">
        <v>2</v>
      </c>
      <c r="B1397" s="21" t="s">
        <v>1266</v>
      </c>
      <c r="C1397" s="26">
        <v>2800</v>
      </c>
      <c r="D1397" s="26">
        <v>4200</v>
      </c>
      <c r="E1397" s="27">
        <f>SUM(C1397:D1397)</f>
        <v>7000</v>
      </c>
      <c r="F1397" s="24">
        <v>2000</v>
      </c>
      <c r="G1397" s="24">
        <v>3000</v>
      </c>
      <c r="H1397" s="39">
        <f t="shared" si="177"/>
        <v>5000</v>
      </c>
      <c r="I1397" s="48">
        <v>2000</v>
      </c>
      <c r="J1397" s="48">
        <v>3000</v>
      </c>
      <c r="K1397" s="45">
        <f>SUM(I1397:J1397)</f>
        <v>5000</v>
      </c>
    </row>
    <row r="1398" spans="1:11" ht="18.75">
      <c r="B1398" s="19" t="s">
        <v>143</v>
      </c>
      <c r="C1398" s="27">
        <f>SUM(C1396:C1397)</f>
        <v>5534.58</v>
      </c>
      <c r="D1398" s="27">
        <f>SUM(D1396:D1397)</f>
        <v>8301.869999999999</v>
      </c>
      <c r="E1398" s="27">
        <f>SUM(C1398:D1398)</f>
        <v>13836.449999999999</v>
      </c>
      <c r="F1398" s="25">
        <v>2000.03</v>
      </c>
      <c r="G1398" s="25">
        <v>8000</v>
      </c>
      <c r="H1398" s="39">
        <f t="shared" si="177"/>
        <v>10000.030000000001</v>
      </c>
      <c r="I1398" s="45">
        <f>SUM(I1396:I1397)</f>
        <v>6000</v>
      </c>
      <c r="J1398" s="45">
        <f>SUM(J1396:J1397)</f>
        <v>9000</v>
      </c>
      <c r="K1398" s="45">
        <f>SUM(I1398:J1398)</f>
        <v>15000</v>
      </c>
    </row>
    <row r="1399" spans="1:11" s="1" customFormat="1" ht="18.75">
      <c r="A1399" s="1">
        <v>8</v>
      </c>
      <c r="B1399" s="19" t="s">
        <v>326</v>
      </c>
      <c r="C1399" s="27"/>
      <c r="D1399" s="27"/>
      <c r="E1399" s="27"/>
      <c r="F1399" s="25"/>
      <c r="G1399" s="25"/>
      <c r="H1399" s="39"/>
      <c r="I1399" s="45"/>
      <c r="J1399" s="45"/>
      <c r="K1399" s="45"/>
    </row>
    <row r="1400" spans="1:11" s="1" customFormat="1" ht="18.75">
      <c r="A1400" s="49">
        <v>1</v>
      </c>
      <c r="B1400" s="21" t="s">
        <v>2119</v>
      </c>
      <c r="C1400" s="27"/>
      <c r="D1400" s="27"/>
      <c r="E1400" s="27"/>
      <c r="F1400" s="25">
        <v>4631.5200000000004</v>
      </c>
      <c r="G1400" s="25">
        <v>6947.28</v>
      </c>
      <c r="H1400" s="39">
        <f>SUM(F1400:G1400)</f>
        <v>11578.8</v>
      </c>
      <c r="I1400" s="48">
        <v>4908</v>
      </c>
      <c r="J1400" s="48">
        <v>7362</v>
      </c>
      <c r="K1400" s="45">
        <f>SUM(I1400:J1400)</f>
        <v>12270</v>
      </c>
    </row>
    <row r="1401" spans="1:11" ht="18.75">
      <c r="B1401" s="19" t="s">
        <v>21</v>
      </c>
      <c r="C1401" s="26"/>
      <c r="D1401" s="26"/>
      <c r="E1401" s="26"/>
      <c r="F1401" s="24">
        <v>4631.5200000000004</v>
      </c>
      <c r="G1401" s="24">
        <v>6947.28</v>
      </c>
      <c r="H1401" s="39">
        <f>SUM(F1401:G1401)</f>
        <v>11578.8</v>
      </c>
      <c r="I1401" s="45">
        <f>SUM(I1400)</f>
        <v>4908</v>
      </c>
      <c r="J1401" s="45">
        <f>SUM(J1400)</f>
        <v>7362</v>
      </c>
      <c r="K1401" s="45">
        <f>SUM(I1401:J1401)</f>
        <v>12270</v>
      </c>
    </row>
    <row r="1402" spans="1:11" s="1" customFormat="1" ht="18.75">
      <c r="A1402" s="1">
        <v>9</v>
      </c>
      <c r="B1402" s="19" t="s">
        <v>1267</v>
      </c>
      <c r="C1402" s="27"/>
      <c r="D1402" s="27"/>
      <c r="E1402" s="27"/>
      <c r="F1402" s="27"/>
      <c r="G1402" s="27"/>
      <c r="H1402" s="41"/>
      <c r="I1402" s="45"/>
      <c r="J1402" s="45"/>
      <c r="K1402" s="45"/>
    </row>
    <row r="1403" spans="1:11" s="1" customFormat="1" ht="18.75">
      <c r="A1403" s="49">
        <v>1</v>
      </c>
      <c r="B1403" s="21" t="s">
        <v>1268</v>
      </c>
      <c r="C1403" s="26">
        <v>225</v>
      </c>
      <c r="D1403" s="26"/>
      <c r="E1403" s="27">
        <f>SUM(C1403:D1403)</f>
        <v>225</v>
      </c>
      <c r="F1403" s="24">
        <v>175</v>
      </c>
      <c r="G1403" s="24">
        <v>0</v>
      </c>
      <c r="H1403" s="39">
        <f t="shared" ref="H1403:H1444" si="180">SUM(F1403:G1403)</f>
        <v>175</v>
      </c>
      <c r="I1403" s="48">
        <v>180</v>
      </c>
      <c r="J1403" s="48"/>
      <c r="K1403" s="45">
        <f>SUM(I1403:J1403)</f>
        <v>180</v>
      </c>
    </row>
    <row r="1404" spans="1:11" ht="18.75">
      <c r="B1404" s="19" t="s">
        <v>144</v>
      </c>
      <c r="C1404" s="27">
        <f>SUM(C1403)</f>
        <v>225</v>
      </c>
      <c r="D1404" s="26"/>
      <c r="E1404" s="27">
        <f>SUM(C1404:D1404)</f>
        <v>225</v>
      </c>
      <c r="F1404" s="25">
        <v>175</v>
      </c>
      <c r="G1404" s="25">
        <v>0</v>
      </c>
      <c r="H1404" s="39">
        <f t="shared" si="180"/>
        <v>175</v>
      </c>
      <c r="I1404" s="45">
        <f>SUM(I1403)</f>
        <v>180</v>
      </c>
      <c r="J1404" s="44"/>
      <c r="K1404" s="45">
        <f>SUM(I1404:J1404)</f>
        <v>180</v>
      </c>
    </row>
    <row r="1405" spans="1:11" s="1" customFormat="1" ht="18.75">
      <c r="A1405" s="1">
        <v>10</v>
      </c>
      <c r="B1405" s="19" t="s">
        <v>1269</v>
      </c>
      <c r="C1405" s="27"/>
      <c r="D1405" s="27"/>
      <c r="E1405" s="27"/>
      <c r="F1405" s="25"/>
      <c r="G1405" s="25"/>
      <c r="H1405" s="39">
        <f t="shared" si="180"/>
        <v>0</v>
      </c>
      <c r="I1405" s="45"/>
      <c r="J1405" s="45"/>
      <c r="K1405" s="45"/>
    </row>
    <row r="1406" spans="1:11" ht="18.75">
      <c r="A1406" s="49">
        <v>1</v>
      </c>
      <c r="B1406" s="21" t="s">
        <v>1270</v>
      </c>
      <c r="C1406" s="26">
        <v>675</v>
      </c>
      <c r="D1406" s="26"/>
      <c r="E1406" s="27">
        <f>SUM(C1406:D1406)</f>
        <v>675</v>
      </c>
      <c r="F1406" s="24">
        <v>853.5</v>
      </c>
      <c r="G1406" s="24">
        <v>0</v>
      </c>
      <c r="H1406" s="39">
        <f t="shared" si="180"/>
        <v>853.5</v>
      </c>
      <c r="I1406" s="44">
        <v>792</v>
      </c>
      <c r="J1406" s="44"/>
      <c r="K1406" s="45">
        <f>SUM(I1406:J1406)</f>
        <v>792</v>
      </c>
    </row>
    <row r="1407" spans="1:11" ht="18.75">
      <c r="B1407" s="19" t="s">
        <v>145</v>
      </c>
      <c r="C1407" s="27">
        <f>SUM(C1406)</f>
        <v>675</v>
      </c>
      <c r="D1407" s="26"/>
      <c r="E1407" s="27">
        <f>SUM(C1407:D1407)</f>
        <v>675</v>
      </c>
      <c r="F1407" s="25">
        <v>853.5</v>
      </c>
      <c r="G1407" s="25">
        <v>0</v>
      </c>
      <c r="H1407" s="39">
        <f t="shared" si="180"/>
        <v>853.5</v>
      </c>
      <c r="I1407" s="45">
        <f>SUM(I1406)</f>
        <v>792</v>
      </c>
      <c r="J1407" s="44"/>
      <c r="K1407" s="45">
        <f>SUM(I1407:J1407)</f>
        <v>792</v>
      </c>
    </row>
    <row r="1408" spans="1:11" s="1" customFormat="1" ht="18.75">
      <c r="A1408" s="1">
        <v>11</v>
      </c>
      <c r="B1408" s="19" t="s">
        <v>698</v>
      </c>
      <c r="C1408" s="27"/>
      <c r="D1408" s="27"/>
      <c r="E1408" s="27"/>
      <c r="F1408" s="25"/>
      <c r="G1408" s="25"/>
      <c r="H1408" s="39">
        <f t="shared" si="180"/>
        <v>0</v>
      </c>
      <c r="I1408" s="45"/>
      <c r="J1408" s="45"/>
      <c r="K1408" s="45"/>
    </row>
    <row r="1409" spans="1:11" ht="18.75">
      <c r="A1409" s="49">
        <v>1</v>
      </c>
      <c r="B1409" s="21" t="s">
        <v>1271</v>
      </c>
      <c r="C1409" s="26">
        <v>212.5</v>
      </c>
      <c r="D1409" s="26"/>
      <c r="E1409" s="27">
        <f>SUM(C1409:D1409)</f>
        <v>212.5</v>
      </c>
      <c r="F1409" s="24">
        <v>224.19</v>
      </c>
      <c r="G1409" s="24">
        <v>0</v>
      </c>
      <c r="H1409" s="39">
        <f t="shared" si="180"/>
        <v>224.19</v>
      </c>
      <c r="I1409" s="44">
        <v>246.07</v>
      </c>
      <c r="J1409" s="44"/>
      <c r="K1409" s="45">
        <f>SUM(I1409:J1409)</f>
        <v>246.07</v>
      </c>
    </row>
    <row r="1410" spans="1:11" ht="18.75">
      <c r="B1410" s="19" t="s">
        <v>81</v>
      </c>
      <c r="C1410" s="27">
        <f>SUM(C1409)</f>
        <v>212.5</v>
      </c>
      <c r="D1410" s="26"/>
      <c r="E1410" s="27">
        <f>SUM(C1410:D1410)</f>
        <v>212.5</v>
      </c>
      <c r="F1410" s="25">
        <v>224.19</v>
      </c>
      <c r="G1410" s="25">
        <v>0</v>
      </c>
      <c r="H1410" s="39">
        <f t="shared" si="180"/>
        <v>224.19</v>
      </c>
      <c r="I1410" s="45">
        <f>SUM(I1409)</f>
        <v>246.07</v>
      </c>
      <c r="J1410" s="44"/>
      <c r="K1410" s="45">
        <f>SUM(I1410:J1410)</f>
        <v>246.07</v>
      </c>
    </row>
    <row r="1411" spans="1:11" s="1" customFormat="1" ht="18.75">
      <c r="A1411" s="1">
        <v>12</v>
      </c>
      <c r="B1411" s="19" t="s">
        <v>275</v>
      </c>
      <c r="C1411" s="27"/>
      <c r="D1411" s="27"/>
      <c r="E1411" s="27"/>
      <c r="F1411" s="25"/>
      <c r="G1411" s="25"/>
      <c r="H1411" s="39">
        <f t="shared" si="180"/>
        <v>0</v>
      </c>
      <c r="I1411" s="45"/>
      <c r="J1411" s="45"/>
      <c r="K1411" s="45"/>
    </row>
    <row r="1412" spans="1:11" ht="18.75">
      <c r="A1412" s="49">
        <v>1</v>
      </c>
      <c r="B1412" s="21" t="s">
        <v>1272</v>
      </c>
      <c r="C1412" s="22">
        <v>9</v>
      </c>
      <c r="D1412" s="22"/>
      <c r="E1412" s="23">
        <f>SUM(C1412:D1412)</f>
        <v>9</v>
      </c>
      <c r="F1412" s="24">
        <v>9</v>
      </c>
      <c r="G1412" s="24">
        <v>0</v>
      </c>
      <c r="H1412" s="39">
        <f t="shared" si="180"/>
        <v>9</v>
      </c>
      <c r="I1412" s="44">
        <v>9</v>
      </c>
      <c r="J1412" s="44"/>
      <c r="K1412" s="45">
        <f>SUM(I1412:J1412)</f>
        <v>9</v>
      </c>
    </row>
    <row r="1413" spans="1:11" ht="18.75">
      <c r="B1413" s="19" t="s">
        <v>10</v>
      </c>
      <c r="C1413" s="23">
        <f>SUM(C1412)</f>
        <v>9</v>
      </c>
      <c r="D1413" s="22"/>
      <c r="E1413" s="23">
        <f>SUM(C1413:D1413)</f>
        <v>9</v>
      </c>
      <c r="F1413" s="25">
        <v>9</v>
      </c>
      <c r="G1413" s="25">
        <v>0</v>
      </c>
      <c r="H1413" s="39">
        <f t="shared" si="180"/>
        <v>9</v>
      </c>
      <c r="I1413" s="45">
        <f>SUM(I1412)</f>
        <v>9</v>
      </c>
      <c r="J1413" s="44"/>
      <c r="K1413" s="45">
        <f>SUM(I1413:J1413)</f>
        <v>9</v>
      </c>
    </row>
    <row r="1414" spans="1:11" ht="18.75">
      <c r="A1414" s="1">
        <v>13</v>
      </c>
      <c r="B1414" s="19" t="s">
        <v>1631</v>
      </c>
      <c r="C1414" s="23"/>
      <c r="D1414" s="22"/>
      <c r="E1414" s="23"/>
      <c r="F1414" s="25"/>
      <c r="G1414" s="25"/>
      <c r="H1414" s="39"/>
      <c r="I1414" s="44"/>
      <c r="J1414" s="44"/>
      <c r="K1414" s="45"/>
    </row>
    <row r="1415" spans="1:11" s="49" customFormat="1" ht="18.75">
      <c r="A1415" s="49">
        <v>1</v>
      </c>
      <c r="B1415" s="21" t="s">
        <v>1632</v>
      </c>
      <c r="C1415" s="22"/>
      <c r="D1415" s="22"/>
      <c r="E1415" s="22"/>
      <c r="F1415" s="24"/>
      <c r="G1415" s="24"/>
      <c r="H1415" s="47"/>
      <c r="I1415" s="48">
        <v>0.01</v>
      </c>
      <c r="J1415" s="48"/>
      <c r="K1415" s="45">
        <f>SUM(I1415:J1415)</f>
        <v>0.01</v>
      </c>
    </row>
    <row r="1416" spans="1:11" ht="18.75">
      <c r="B1416" s="19" t="s">
        <v>1633</v>
      </c>
      <c r="C1416" s="23"/>
      <c r="D1416" s="22"/>
      <c r="E1416" s="23"/>
      <c r="F1416" s="25"/>
      <c r="G1416" s="25"/>
      <c r="H1416" s="39"/>
      <c r="I1416" s="45">
        <f>SUM(I1415)</f>
        <v>0.01</v>
      </c>
      <c r="J1416" s="44"/>
      <c r="K1416" s="45">
        <f>SUM(I1416:J1416)</f>
        <v>0.01</v>
      </c>
    </row>
    <row r="1417" spans="1:11" s="1" customFormat="1" ht="18.75">
      <c r="A1417" s="1">
        <v>14</v>
      </c>
      <c r="B1417" s="19" t="s">
        <v>724</v>
      </c>
      <c r="C1417" s="27"/>
      <c r="D1417" s="27"/>
      <c r="E1417" s="27"/>
      <c r="F1417" s="25"/>
      <c r="G1417" s="25"/>
      <c r="H1417" s="39"/>
      <c r="I1417" s="45"/>
      <c r="J1417" s="45"/>
      <c r="K1417" s="45"/>
    </row>
    <row r="1418" spans="1:11" s="1" customFormat="1" ht="18.75">
      <c r="A1418" s="49">
        <v>1</v>
      </c>
      <c r="B1418" s="21" t="s">
        <v>1273</v>
      </c>
      <c r="C1418" s="26">
        <v>6</v>
      </c>
      <c r="D1418" s="26"/>
      <c r="E1418" s="27">
        <f t="shared" ref="E1418:E1424" si="181">SUM(C1418:D1418)</f>
        <v>6</v>
      </c>
      <c r="F1418" s="24">
        <v>3</v>
      </c>
      <c r="G1418" s="24">
        <v>0</v>
      </c>
      <c r="H1418" s="39">
        <f t="shared" si="180"/>
        <v>3</v>
      </c>
      <c r="I1418" s="48">
        <v>3</v>
      </c>
      <c r="J1418" s="45"/>
      <c r="K1418" s="45">
        <f t="shared" ref="K1418:K1427" si="182">SUM(I1418:J1418)</f>
        <v>3</v>
      </c>
    </row>
    <row r="1419" spans="1:11" ht="18.75">
      <c r="A1419" s="49">
        <v>2</v>
      </c>
      <c r="B1419" s="21" t="s">
        <v>1274</v>
      </c>
      <c r="C1419" s="26">
        <v>1417.49</v>
      </c>
      <c r="D1419" s="26"/>
      <c r="E1419" s="27">
        <f t="shared" si="181"/>
        <v>1417.49</v>
      </c>
      <c r="F1419" s="24">
        <v>11631.08</v>
      </c>
      <c r="G1419" s="24">
        <v>0</v>
      </c>
      <c r="H1419" s="39">
        <f t="shared" si="180"/>
        <v>11631.08</v>
      </c>
      <c r="I1419" s="44">
        <v>2658.49</v>
      </c>
      <c r="J1419" s="44"/>
      <c r="K1419" s="45">
        <f t="shared" si="182"/>
        <v>2658.49</v>
      </c>
    </row>
    <row r="1420" spans="1:11" ht="18.75">
      <c r="A1420" s="49">
        <v>3</v>
      </c>
      <c r="B1420" s="21" t="s">
        <v>1275</v>
      </c>
      <c r="C1420" s="26">
        <v>220</v>
      </c>
      <c r="D1420" s="26"/>
      <c r="E1420" s="27">
        <f t="shared" si="181"/>
        <v>220</v>
      </c>
      <c r="F1420" s="24">
        <v>220</v>
      </c>
      <c r="G1420" s="24">
        <v>0</v>
      </c>
      <c r="H1420" s="39">
        <f t="shared" si="180"/>
        <v>220</v>
      </c>
      <c r="I1420" s="44">
        <v>237</v>
      </c>
      <c r="J1420" s="44"/>
      <c r="K1420" s="45">
        <f t="shared" si="182"/>
        <v>237</v>
      </c>
    </row>
    <row r="1421" spans="1:11" ht="18.75">
      <c r="A1421" s="49">
        <v>4</v>
      </c>
      <c r="B1421" s="21" t="s">
        <v>1276</v>
      </c>
      <c r="C1421" s="26">
        <v>4301.43</v>
      </c>
      <c r="D1421" s="26"/>
      <c r="E1421" s="27">
        <f t="shared" si="181"/>
        <v>4301.43</v>
      </c>
      <c r="F1421" s="24">
        <v>5713</v>
      </c>
      <c r="G1421" s="24">
        <v>0</v>
      </c>
      <c r="H1421" s="39">
        <f t="shared" si="180"/>
        <v>5713</v>
      </c>
      <c r="I1421" s="48">
        <v>9762.5</v>
      </c>
      <c r="J1421" s="48"/>
      <c r="K1421" s="45">
        <f t="shared" si="182"/>
        <v>9762.5</v>
      </c>
    </row>
    <row r="1422" spans="1:11" s="1" customFormat="1" ht="18.75">
      <c r="A1422" s="49">
        <v>5</v>
      </c>
      <c r="B1422" s="21" t="s">
        <v>1277</v>
      </c>
      <c r="C1422" s="26">
        <v>4501.47</v>
      </c>
      <c r="D1422" s="26"/>
      <c r="E1422" s="27">
        <f t="shared" si="181"/>
        <v>4501.47</v>
      </c>
      <c r="F1422" s="24">
        <v>19341.259999999998</v>
      </c>
      <c r="G1422" s="24">
        <v>0</v>
      </c>
      <c r="H1422" s="39">
        <f t="shared" si="180"/>
        <v>19341.259999999998</v>
      </c>
      <c r="I1422" s="48">
        <v>6680.01</v>
      </c>
      <c r="J1422" s="48"/>
      <c r="K1422" s="45">
        <f t="shared" si="182"/>
        <v>6680.01</v>
      </c>
    </row>
    <row r="1423" spans="1:11" ht="18.75">
      <c r="A1423" s="49">
        <v>6</v>
      </c>
      <c r="B1423" s="21" t="s">
        <v>1278</v>
      </c>
      <c r="C1423" s="26">
        <v>40</v>
      </c>
      <c r="D1423" s="26"/>
      <c r="E1423" s="27">
        <f t="shared" si="181"/>
        <v>40</v>
      </c>
      <c r="F1423" s="24">
        <v>40</v>
      </c>
      <c r="G1423" s="24">
        <v>0</v>
      </c>
      <c r="H1423" s="39">
        <f t="shared" si="180"/>
        <v>40</v>
      </c>
      <c r="I1423" s="48">
        <v>20</v>
      </c>
      <c r="J1423" s="48"/>
      <c r="K1423" s="45">
        <f t="shared" si="182"/>
        <v>20</v>
      </c>
    </row>
    <row r="1424" spans="1:11" ht="18.75">
      <c r="A1424" s="49">
        <v>7</v>
      </c>
      <c r="B1424" s="21" t="s">
        <v>1279</v>
      </c>
      <c r="C1424" s="26">
        <v>90</v>
      </c>
      <c r="D1424" s="26"/>
      <c r="E1424" s="27">
        <f t="shared" si="181"/>
        <v>90</v>
      </c>
      <c r="F1424" s="24">
        <v>0.01</v>
      </c>
      <c r="G1424" s="24">
        <v>0</v>
      </c>
      <c r="H1424" s="39">
        <f t="shared" si="180"/>
        <v>0.01</v>
      </c>
      <c r="I1424" s="48">
        <v>80</v>
      </c>
      <c r="J1424" s="48"/>
      <c r="K1424" s="45">
        <f t="shared" si="182"/>
        <v>80</v>
      </c>
    </row>
    <row r="1425" spans="1:11" s="1" customFormat="1" ht="18.75">
      <c r="A1425" s="49">
        <v>8</v>
      </c>
      <c r="B1425" s="21" t="s">
        <v>1280</v>
      </c>
      <c r="C1425" s="27"/>
      <c r="D1425" s="27"/>
      <c r="E1425" s="27"/>
      <c r="F1425" s="24">
        <v>90</v>
      </c>
      <c r="G1425" s="24">
        <v>0</v>
      </c>
      <c r="H1425" s="39">
        <f t="shared" si="180"/>
        <v>90</v>
      </c>
      <c r="I1425" s="48">
        <v>90</v>
      </c>
      <c r="J1425" s="48"/>
      <c r="K1425" s="45">
        <f t="shared" si="182"/>
        <v>90</v>
      </c>
    </row>
    <row r="1426" spans="1:11" ht="18.75">
      <c r="A1426" s="49">
        <v>9</v>
      </c>
      <c r="B1426" s="21" t="s">
        <v>1281</v>
      </c>
      <c r="C1426" s="26"/>
      <c r="D1426" s="26"/>
      <c r="E1426" s="26"/>
      <c r="F1426" s="24">
        <v>0.06</v>
      </c>
      <c r="G1426" s="24">
        <v>0</v>
      </c>
      <c r="H1426" s="39">
        <f t="shared" si="180"/>
        <v>0.06</v>
      </c>
      <c r="I1426" s="48">
        <v>0.06</v>
      </c>
      <c r="J1426" s="48"/>
      <c r="K1426" s="45">
        <f t="shared" si="182"/>
        <v>0.06</v>
      </c>
    </row>
    <row r="1427" spans="1:11" ht="18.75">
      <c r="B1427" s="19" t="s">
        <v>85</v>
      </c>
      <c r="C1427" s="27">
        <f>SUM(C1418:C1426)</f>
        <v>10576.39</v>
      </c>
      <c r="D1427" s="27">
        <f>SUM(D1418:D1426)</f>
        <v>0</v>
      </c>
      <c r="E1427" s="27">
        <f>SUM(E1418:E1426)</f>
        <v>10576.39</v>
      </c>
      <c r="F1427" s="25">
        <v>37038.410000000003</v>
      </c>
      <c r="G1427" s="25">
        <v>0</v>
      </c>
      <c r="H1427" s="39">
        <f t="shared" si="180"/>
        <v>37038.410000000003</v>
      </c>
      <c r="I1427" s="45">
        <f>SUM(I1418:I1426)</f>
        <v>19531.060000000001</v>
      </c>
      <c r="J1427" s="44"/>
      <c r="K1427" s="45">
        <f t="shared" si="182"/>
        <v>19531.060000000001</v>
      </c>
    </row>
    <row r="1428" spans="1:11" s="1" customFormat="1" ht="18.75">
      <c r="A1428" s="1">
        <v>15</v>
      </c>
      <c r="B1428" s="19" t="s">
        <v>560</v>
      </c>
      <c r="C1428" s="27"/>
      <c r="D1428" s="27"/>
      <c r="E1428" s="27"/>
      <c r="F1428" s="25"/>
      <c r="G1428" s="25"/>
      <c r="H1428" s="39"/>
      <c r="I1428" s="45"/>
      <c r="J1428" s="45"/>
      <c r="K1428" s="45"/>
    </row>
    <row r="1429" spans="1:11" ht="18.75">
      <c r="A1429" s="49">
        <v>1</v>
      </c>
      <c r="B1429" s="21" t="s">
        <v>1282</v>
      </c>
      <c r="C1429" s="26"/>
      <c r="D1429" s="26"/>
      <c r="E1429" s="26"/>
      <c r="F1429" s="24">
        <v>40000</v>
      </c>
      <c r="G1429" s="24">
        <v>0</v>
      </c>
      <c r="H1429" s="39">
        <f t="shared" si="180"/>
        <v>40000</v>
      </c>
      <c r="I1429" s="44">
        <v>15000</v>
      </c>
      <c r="J1429" s="44">
        <v>15000</v>
      </c>
      <c r="K1429" s="45">
        <f>SUM(I1429:J1429)</f>
        <v>30000</v>
      </c>
    </row>
    <row r="1430" spans="1:11" ht="18.75">
      <c r="B1430" s="19" t="s">
        <v>86</v>
      </c>
      <c r="C1430" s="27"/>
      <c r="D1430" s="27"/>
      <c r="E1430" s="27"/>
      <c r="F1430" s="25">
        <v>40000</v>
      </c>
      <c r="G1430" s="25">
        <v>0</v>
      </c>
      <c r="H1430" s="39">
        <f t="shared" si="180"/>
        <v>40000</v>
      </c>
      <c r="I1430" s="45">
        <f>SUM(I1429)</f>
        <v>15000</v>
      </c>
      <c r="J1430" s="45">
        <f>SUM(J1429)</f>
        <v>15000</v>
      </c>
      <c r="K1430" s="45">
        <f>SUM(I1430:J1430)</f>
        <v>30000</v>
      </c>
    </row>
    <row r="1431" spans="1:11" s="1" customFormat="1" ht="18.75">
      <c r="A1431" s="1">
        <v>16</v>
      </c>
      <c r="B1431" s="19" t="s">
        <v>1283</v>
      </c>
      <c r="C1431" s="27"/>
      <c r="D1431" s="27"/>
      <c r="E1431" s="27"/>
      <c r="F1431" s="25"/>
      <c r="G1431" s="25"/>
      <c r="H1431" s="39"/>
      <c r="I1431" s="45"/>
      <c r="J1431" s="45"/>
      <c r="K1431" s="45"/>
    </row>
    <row r="1432" spans="1:11" ht="18.75">
      <c r="A1432" s="49">
        <v>1</v>
      </c>
      <c r="B1432" s="21" t="s">
        <v>1284</v>
      </c>
      <c r="C1432" s="26"/>
      <c r="D1432" s="26"/>
      <c r="E1432" s="26"/>
      <c r="F1432" s="24">
        <v>250</v>
      </c>
      <c r="G1432" s="24">
        <v>0</v>
      </c>
      <c r="H1432" s="39">
        <f t="shared" si="180"/>
        <v>250</v>
      </c>
      <c r="I1432" s="44">
        <v>100</v>
      </c>
      <c r="J1432" s="44"/>
      <c r="K1432" s="45">
        <f>SUM(I1432:J1432)</f>
        <v>100</v>
      </c>
    </row>
    <row r="1433" spans="1:11" ht="18.75">
      <c r="A1433" s="49">
        <v>2</v>
      </c>
      <c r="B1433" s="21" t="s">
        <v>1285</v>
      </c>
      <c r="C1433" s="26">
        <v>389</v>
      </c>
      <c r="D1433" s="26"/>
      <c r="E1433" s="27">
        <f>SUM(C1433:D1433)</f>
        <v>389</v>
      </c>
      <c r="F1433" s="24">
        <v>515</v>
      </c>
      <c r="G1433" s="24">
        <v>0</v>
      </c>
      <c r="H1433" s="39">
        <f t="shared" si="180"/>
        <v>515</v>
      </c>
      <c r="I1433" s="44">
        <v>1020</v>
      </c>
      <c r="J1433" s="44"/>
      <c r="K1433" s="45">
        <f>SUM(I1433:J1433)</f>
        <v>1020</v>
      </c>
    </row>
    <row r="1434" spans="1:11" s="1" customFormat="1" ht="18.75">
      <c r="B1434" s="19" t="s">
        <v>146</v>
      </c>
      <c r="C1434" s="27">
        <f>SUM(C1433)</f>
        <v>389</v>
      </c>
      <c r="D1434" s="26"/>
      <c r="E1434" s="27">
        <f>SUM(C1434:D1434)</f>
        <v>389</v>
      </c>
      <c r="F1434" s="25">
        <v>765</v>
      </c>
      <c r="G1434" s="25">
        <v>0</v>
      </c>
      <c r="H1434" s="39">
        <f t="shared" si="180"/>
        <v>765</v>
      </c>
      <c r="I1434" s="45">
        <f>SUM(I1432:I1433)</f>
        <v>1120</v>
      </c>
      <c r="J1434" s="45"/>
      <c r="K1434" s="45">
        <f>SUM(I1434:J1434)</f>
        <v>1120</v>
      </c>
    </row>
    <row r="1435" spans="1:11" s="1" customFormat="1" ht="18.75">
      <c r="A1435" s="1">
        <v>17</v>
      </c>
      <c r="B1435" s="19" t="s">
        <v>1286</v>
      </c>
      <c r="C1435" s="27"/>
      <c r="D1435" s="27"/>
      <c r="E1435" s="27"/>
      <c r="F1435" s="25"/>
      <c r="G1435" s="25"/>
      <c r="H1435" s="39"/>
      <c r="I1435" s="45"/>
      <c r="J1435" s="45"/>
      <c r="K1435" s="45"/>
    </row>
    <row r="1436" spans="1:11" ht="18.75">
      <c r="A1436" s="49">
        <v>1</v>
      </c>
      <c r="B1436" s="21" t="s">
        <v>1287</v>
      </c>
      <c r="C1436" s="26">
        <v>80</v>
      </c>
      <c r="D1436" s="26"/>
      <c r="E1436" s="27">
        <f>SUM(C1436:D1436)</f>
        <v>80</v>
      </c>
      <c r="F1436" s="24">
        <v>65</v>
      </c>
      <c r="G1436" s="24">
        <v>0</v>
      </c>
      <c r="H1436" s="39">
        <f t="shared" si="180"/>
        <v>65</v>
      </c>
      <c r="I1436" s="44">
        <v>70</v>
      </c>
      <c r="J1436" s="44"/>
      <c r="K1436" s="45">
        <f>SUM(I1436:J1436)</f>
        <v>70</v>
      </c>
    </row>
    <row r="1437" spans="1:11" s="1" customFormat="1" ht="18.75">
      <c r="B1437" s="19" t="s">
        <v>147</v>
      </c>
      <c r="C1437" s="27">
        <f>SUM(C1436)</f>
        <v>80</v>
      </c>
      <c r="D1437" s="26"/>
      <c r="E1437" s="26">
        <f>SUM(C1437:D1437)</f>
        <v>80</v>
      </c>
      <c r="F1437" s="25">
        <v>65</v>
      </c>
      <c r="G1437" s="25">
        <v>0</v>
      </c>
      <c r="H1437" s="39">
        <f t="shared" si="180"/>
        <v>65</v>
      </c>
      <c r="I1437" s="45">
        <f>SUM(I1436)</f>
        <v>70</v>
      </c>
      <c r="J1437" s="45"/>
      <c r="K1437" s="45">
        <f>SUM(I1437:J1437)</f>
        <v>70</v>
      </c>
    </row>
    <row r="1438" spans="1:11" s="1" customFormat="1" ht="18.75">
      <c r="A1438" s="1">
        <v>18</v>
      </c>
      <c r="B1438" s="19" t="s">
        <v>1288</v>
      </c>
      <c r="C1438" s="27"/>
      <c r="D1438" s="27"/>
      <c r="E1438" s="27"/>
      <c r="F1438" s="25"/>
      <c r="G1438" s="25"/>
      <c r="H1438" s="39"/>
      <c r="I1438" s="45"/>
      <c r="J1438" s="45"/>
      <c r="K1438" s="45"/>
    </row>
    <row r="1439" spans="1:11" ht="18.75">
      <c r="A1439" s="49">
        <v>1</v>
      </c>
      <c r="B1439" s="21" t="s">
        <v>1289</v>
      </c>
      <c r="C1439" s="26">
        <v>99.99</v>
      </c>
      <c r="D1439" s="26"/>
      <c r="E1439" s="27">
        <f>SUM(C1439:D1439)</f>
        <v>99.99</v>
      </c>
      <c r="F1439" s="24">
        <v>99.99</v>
      </c>
      <c r="G1439" s="24">
        <v>0</v>
      </c>
      <c r="H1439" s="39">
        <f t="shared" si="180"/>
        <v>99.99</v>
      </c>
      <c r="I1439" s="44">
        <v>109.99</v>
      </c>
      <c r="J1439" s="44"/>
      <c r="K1439" s="45">
        <f>SUM(I1439:J1439)</f>
        <v>109.99</v>
      </c>
    </row>
    <row r="1440" spans="1:11" ht="18.75">
      <c r="B1440" s="19" t="s">
        <v>148</v>
      </c>
      <c r="C1440" s="27">
        <f>SUM(C1439)</f>
        <v>99.99</v>
      </c>
      <c r="D1440" s="26"/>
      <c r="E1440" s="27">
        <f>SUM(C1440:D1440)</f>
        <v>99.99</v>
      </c>
      <c r="F1440" s="25">
        <v>99.99</v>
      </c>
      <c r="G1440" s="25">
        <v>0</v>
      </c>
      <c r="H1440" s="39">
        <f t="shared" si="180"/>
        <v>99.99</v>
      </c>
      <c r="I1440" s="45">
        <f>SUM(I1439)</f>
        <v>109.99</v>
      </c>
      <c r="J1440" s="44"/>
      <c r="K1440" s="45">
        <f>SUM(I1440:J1440)</f>
        <v>109.99</v>
      </c>
    </row>
    <row r="1441" spans="1:11" s="1" customFormat="1" ht="18.75">
      <c r="A1441" s="1">
        <v>19</v>
      </c>
      <c r="B1441" s="19" t="s">
        <v>1290</v>
      </c>
      <c r="C1441" s="27"/>
      <c r="D1441" s="27"/>
      <c r="E1441" s="27"/>
      <c r="F1441" s="25"/>
      <c r="G1441" s="25"/>
      <c r="H1441" s="39"/>
      <c r="I1441" s="45"/>
      <c r="J1441" s="45"/>
      <c r="K1441" s="45"/>
    </row>
    <row r="1442" spans="1:11" ht="18.75">
      <c r="A1442" s="49">
        <v>1</v>
      </c>
      <c r="B1442" s="21" t="s">
        <v>1291</v>
      </c>
      <c r="C1442" s="26"/>
      <c r="D1442" s="26"/>
      <c r="E1442" s="26"/>
      <c r="F1442" s="24">
        <v>899.99</v>
      </c>
      <c r="G1442" s="24">
        <v>0</v>
      </c>
      <c r="H1442" s="39">
        <f t="shared" si="180"/>
        <v>899.99</v>
      </c>
      <c r="I1442" s="44">
        <v>699.99</v>
      </c>
      <c r="J1442" s="44"/>
      <c r="K1442" s="45">
        <f>SUM(I1442:J1442)</f>
        <v>699.99</v>
      </c>
    </row>
    <row r="1443" spans="1:11" ht="18.75">
      <c r="A1443" s="49">
        <v>2</v>
      </c>
      <c r="B1443" s="50" t="s">
        <v>1292</v>
      </c>
      <c r="C1443" s="30">
        <v>899.99</v>
      </c>
      <c r="D1443" s="26"/>
      <c r="E1443" s="27">
        <f>SUM(C1443:D1443)</f>
        <v>899.99</v>
      </c>
      <c r="F1443" s="24">
        <v>25000</v>
      </c>
      <c r="G1443" s="24">
        <v>0</v>
      </c>
      <c r="H1443" s="39">
        <f t="shared" si="180"/>
        <v>25000</v>
      </c>
      <c r="I1443" s="44"/>
      <c r="J1443" s="44"/>
      <c r="K1443" s="45"/>
    </row>
    <row r="1444" spans="1:11" ht="18.75">
      <c r="B1444" s="19" t="s">
        <v>149</v>
      </c>
      <c r="C1444" s="27">
        <f>SUM(C1443)</f>
        <v>899.99</v>
      </c>
      <c r="D1444" s="26"/>
      <c r="E1444" s="27">
        <f>SUM(C1444:D1444)</f>
        <v>899.99</v>
      </c>
      <c r="F1444" s="25">
        <v>25899.99</v>
      </c>
      <c r="G1444" s="25">
        <v>0</v>
      </c>
      <c r="H1444" s="39">
        <f t="shared" si="180"/>
        <v>25899.99</v>
      </c>
      <c r="I1444" s="45">
        <f>SUM(I1442:I1443)</f>
        <v>699.99</v>
      </c>
      <c r="J1444" s="44"/>
      <c r="K1444" s="45">
        <f>SUM(I1444:J1444)</f>
        <v>699.99</v>
      </c>
    </row>
    <row r="1445" spans="1:11" ht="18.75">
      <c r="A1445" s="1">
        <v>20</v>
      </c>
      <c r="B1445" s="19" t="s">
        <v>1634</v>
      </c>
      <c r="C1445" s="27"/>
      <c r="D1445" s="26"/>
      <c r="E1445" s="27"/>
      <c r="F1445" s="25"/>
      <c r="G1445" s="25"/>
      <c r="H1445" s="39"/>
      <c r="I1445" s="44"/>
      <c r="J1445" s="44"/>
      <c r="K1445" s="45"/>
    </row>
    <row r="1446" spans="1:11" ht="18.75">
      <c r="A1446" s="49">
        <v>1</v>
      </c>
      <c r="B1446" s="34" t="s">
        <v>1635</v>
      </c>
      <c r="C1446" s="27"/>
      <c r="D1446" s="26"/>
      <c r="E1446" s="27"/>
      <c r="F1446" s="25"/>
      <c r="G1446" s="25"/>
      <c r="H1446" s="39"/>
      <c r="I1446" s="44">
        <v>32000</v>
      </c>
      <c r="J1446" s="44"/>
      <c r="K1446" s="45">
        <f>SUM(I1446:J1446)</f>
        <v>32000</v>
      </c>
    </row>
    <row r="1447" spans="1:11" ht="18.75">
      <c r="B1447" s="19" t="s">
        <v>1636</v>
      </c>
      <c r="C1447" s="27"/>
      <c r="D1447" s="26"/>
      <c r="E1447" s="27"/>
      <c r="F1447" s="25"/>
      <c r="G1447" s="25"/>
      <c r="H1447" s="39"/>
      <c r="I1447" s="45">
        <f>SUM(I1446)</f>
        <v>32000</v>
      </c>
      <c r="J1447" s="44"/>
      <c r="K1447" s="45">
        <f>SUM(I1447:J1447)</f>
        <v>32000</v>
      </c>
    </row>
    <row r="1448" spans="1:11" s="1" customFormat="1" ht="18.75">
      <c r="A1448" s="1">
        <v>21</v>
      </c>
      <c r="B1448" s="19" t="s">
        <v>1293</v>
      </c>
      <c r="C1448" s="27"/>
      <c r="D1448" s="27"/>
      <c r="E1448" s="27"/>
      <c r="F1448" s="25"/>
      <c r="G1448" s="25"/>
      <c r="H1448" s="39"/>
      <c r="I1448" s="45"/>
      <c r="J1448" s="45"/>
      <c r="K1448" s="45"/>
    </row>
    <row r="1449" spans="1:11" ht="18.75">
      <c r="A1449" s="49">
        <v>1</v>
      </c>
      <c r="B1449" s="21" t="s">
        <v>1294</v>
      </c>
      <c r="C1449" s="26" t="s">
        <v>228</v>
      </c>
      <c r="D1449" s="26">
        <v>0.03</v>
      </c>
      <c r="E1449" s="27">
        <f t="shared" ref="E1449:E1456" si="183">SUM(C1449:D1449)</f>
        <v>0.03</v>
      </c>
      <c r="F1449" s="26"/>
      <c r="G1449" s="26"/>
      <c r="H1449" s="41"/>
      <c r="I1449" s="44">
        <v>0</v>
      </c>
      <c r="J1449" s="44">
        <v>0.03</v>
      </c>
      <c r="K1449" s="45">
        <f t="shared" ref="K1449:K1456" si="184">SUM(I1449:J1449)</f>
        <v>0.03</v>
      </c>
    </row>
    <row r="1450" spans="1:11" ht="18.75">
      <c r="A1450" s="49">
        <v>2</v>
      </c>
      <c r="B1450" s="21" t="s">
        <v>1295</v>
      </c>
      <c r="C1450" s="26">
        <v>0.03</v>
      </c>
      <c r="D1450" s="26"/>
      <c r="E1450" s="27">
        <f t="shared" si="183"/>
        <v>0.03</v>
      </c>
      <c r="F1450" s="24">
        <v>0</v>
      </c>
      <c r="G1450" s="24">
        <v>0.03</v>
      </c>
      <c r="H1450" s="39">
        <f t="shared" ref="H1450:H1490" si="185">SUM(F1450:G1450)</f>
        <v>0.03</v>
      </c>
      <c r="I1450" s="48">
        <v>0.03</v>
      </c>
      <c r="J1450" s="48"/>
      <c r="K1450" s="45">
        <f t="shared" si="184"/>
        <v>0.03</v>
      </c>
    </row>
    <row r="1451" spans="1:11" s="1" customFormat="1" ht="18.75">
      <c r="A1451" s="49">
        <v>3</v>
      </c>
      <c r="B1451" s="21" t="s">
        <v>1296</v>
      </c>
      <c r="C1451" s="26">
        <v>61619.48</v>
      </c>
      <c r="D1451" s="26"/>
      <c r="E1451" s="27">
        <f t="shared" si="183"/>
        <v>61619.48</v>
      </c>
      <c r="F1451" s="24">
        <v>101545</v>
      </c>
      <c r="G1451" s="24">
        <v>0</v>
      </c>
      <c r="H1451" s="39">
        <f t="shared" si="185"/>
        <v>101545</v>
      </c>
      <c r="I1451" s="48">
        <v>73833</v>
      </c>
      <c r="J1451" s="48"/>
      <c r="K1451" s="45">
        <f t="shared" si="184"/>
        <v>73833</v>
      </c>
    </row>
    <row r="1452" spans="1:11" ht="18.75">
      <c r="A1452" s="49">
        <v>4</v>
      </c>
      <c r="B1452" s="21" t="s">
        <v>1297</v>
      </c>
      <c r="C1452" s="26">
        <v>1500</v>
      </c>
      <c r="D1452" s="26"/>
      <c r="E1452" s="27">
        <f t="shared" si="183"/>
        <v>1500</v>
      </c>
      <c r="F1452" s="24">
        <v>1650</v>
      </c>
      <c r="G1452" s="24">
        <v>0</v>
      </c>
      <c r="H1452" s="39">
        <f t="shared" si="185"/>
        <v>1650</v>
      </c>
      <c r="I1452" s="48">
        <v>5000</v>
      </c>
      <c r="J1452" s="48"/>
      <c r="K1452" s="45">
        <f t="shared" si="184"/>
        <v>5000</v>
      </c>
    </row>
    <row r="1453" spans="1:11" ht="18.75">
      <c r="A1453" s="49">
        <v>5</v>
      </c>
      <c r="B1453" s="21" t="s">
        <v>1298</v>
      </c>
      <c r="C1453" s="26">
        <v>0.01</v>
      </c>
      <c r="D1453" s="26"/>
      <c r="E1453" s="27">
        <f t="shared" si="183"/>
        <v>0.01</v>
      </c>
      <c r="F1453" s="24">
        <v>0</v>
      </c>
      <c r="G1453" s="24">
        <v>343.99</v>
      </c>
      <c r="H1453" s="39">
        <f t="shared" si="185"/>
        <v>343.99</v>
      </c>
      <c r="I1453" s="48">
        <v>0</v>
      </c>
      <c r="J1453" s="48">
        <v>238.98</v>
      </c>
      <c r="K1453" s="45">
        <f t="shared" si="184"/>
        <v>238.98</v>
      </c>
    </row>
    <row r="1454" spans="1:11" s="1" customFormat="1" ht="18.75">
      <c r="A1454" s="49">
        <v>6</v>
      </c>
      <c r="B1454" s="21" t="s">
        <v>1299</v>
      </c>
      <c r="C1454" s="26"/>
      <c r="D1454" s="26">
        <v>113.42</v>
      </c>
      <c r="E1454" s="27">
        <f t="shared" si="183"/>
        <v>113.42</v>
      </c>
      <c r="F1454" s="24">
        <v>150</v>
      </c>
      <c r="G1454" s="24">
        <v>88.76</v>
      </c>
      <c r="H1454" s="39">
        <f t="shared" si="185"/>
        <v>238.76</v>
      </c>
      <c r="I1454" s="44">
        <v>200</v>
      </c>
      <c r="J1454" s="44">
        <v>0.01</v>
      </c>
      <c r="K1454" s="45">
        <f t="shared" si="184"/>
        <v>200.01</v>
      </c>
    </row>
    <row r="1455" spans="1:11" ht="18.75">
      <c r="A1455" s="49">
        <v>7</v>
      </c>
      <c r="B1455" s="21" t="s">
        <v>1300</v>
      </c>
      <c r="C1455" s="26">
        <v>266.68</v>
      </c>
      <c r="D1455" s="26">
        <v>0.01</v>
      </c>
      <c r="E1455" s="27">
        <f t="shared" si="183"/>
        <v>266.69</v>
      </c>
      <c r="F1455" s="24">
        <v>162</v>
      </c>
      <c r="G1455" s="24">
        <v>0</v>
      </c>
      <c r="H1455" s="39">
        <f t="shared" si="185"/>
        <v>162</v>
      </c>
      <c r="I1455" s="44">
        <v>72.010000000000005</v>
      </c>
      <c r="J1455" s="44"/>
      <c r="K1455" s="45">
        <f t="shared" si="184"/>
        <v>72.010000000000005</v>
      </c>
    </row>
    <row r="1456" spans="1:11" ht="18.75">
      <c r="A1456" s="49">
        <v>8</v>
      </c>
      <c r="B1456" s="21" t="s">
        <v>1301</v>
      </c>
      <c r="C1456" s="26">
        <v>162</v>
      </c>
      <c r="D1456" s="26"/>
      <c r="E1456" s="27">
        <f t="shared" si="183"/>
        <v>162</v>
      </c>
      <c r="F1456" s="24">
        <v>880</v>
      </c>
      <c r="G1456" s="24">
        <v>1320</v>
      </c>
      <c r="H1456" s="39">
        <f t="shared" si="185"/>
        <v>2200</v>
      </c>
      <c r="I1456" s="44">
        <v>0.03</v>
      </c>
      <c r="J1456" s="44">
        <v>0.03</v>
      </c>
      <c r="K1456" s="45">
        <f t="shared" si="184"/>
        <v>0.06</v>
      </c>
    </row>
    <row r="1457" spans="1:11" ht="18.75">
      <c r="A1457" s="49">
        <v>9</v>
      </c>
      <c r="B1457" s="21" t="s">
        <v>1302</v>
      </c>
      <c r="C1457" s="26">
        <v>0.03</v>
      </c>
      <c r="D1457" s="26">
        <v>0.03</v>
      </c>
      <c r="E1457" s="27">
        <f>SUM(C1457:D1457)</f>
        <v>0.06</v>
      </c>
      <c r="F1457" s="24"/>
      <c r="G1457" s="24"/>
      <c r="H1457" s="39"/>
      <c r="I1457" s="1"/>
      <c r="J1457" s="1"/>
      <c r="K1457" s="45"/>
    </row>
    <row r="1458" spans="1:11" ht="18.75">
      <c r="B1458" s="19" t="s">
        <v>150</v>
      </c>
      <c r="C1458" s="27">
        <f>SUM(C1449:C1457)</f>
        <v>63548.23</v>
      </c>
      <c r="D1458" s="27">
        <f>SUM(D1449:D1457)</f>
        <v>113.49000000000001</v>
      </c>
      <c r="E1458" s="27">
        <f>SUM(C1458:D1458)</f>
        <v>63661.72</v>
      </c>
      <c r="F1458" s="25">
        <v>104387.03</v>
      </c>
      <c r="G1458" s="25">
        <v>1752.78</v>
      </c>
      <c r="H1458" s="39">
        <f>SUM(F1458:G1458)</f>
        <v>106139.81</v>
      </c>
      <c r="I1458" s="45">
        <f>SUM(I1449:I1457)</f>
        <v>79105.069999999992</v>
      </c>
      <c r="J1458" s="45">
        <f t="shared" ref="J1458:K1458" si="186">SUM(J1449:J1457)</f>
        <v>239.04999999999998</v>
      </c>
      <c r="K1458" s="45">
        <f t="shared" si="186"/>
        <v>79344.119999999981</v>
      </c>
    </row>
    <row r="1459" spans="1:11" s="1" customFormat="1" ht="18.75">
      <c r="A1459" s="1">
        <v>22</v>
      </c>
      <c r="B1459" s="19" t="s">
        <v>1303</v>
      </c>
      <c r="C1459" s="27"/>
      <c r="D1459" s="27"/>
      <c r="E1459" s="27"/>
      <c r="F1459" s="25"/>
      <c r="G1459" s="25"/>
      <c r="H1459" s="39"/>
      <c r="I1459" s="45"/>
      <c r="J1459" s="45"/>
      <c r="K1459" s="45"/>
    </row>
    <row r="1460" spans="1:11" ht="18.75">
      <c r="A1460" s="49">
        <v>1</v>
      </c>
      <c r="B1460" s="21" t="s">
        <v>1304</v>
      </c>
      <c r="C1460" s="26"/>
      <c r="D1460" s="26"/>
      <c r="E1460" s="26"/>
      <c r="F1460" s="24">
        <v>0.01</v>
      </c>
      <c r="G1460" s="24">
        <v>0</v>
      </c>
      <c r="H1460" s="39">
        <f t="shared" si="185"/>
        <v>0.01</v>
      </c>
      <c r="I1460" s="44">
        <v>0.01</v>
      </c>
      <c r="J1460" s="44"/>
      <c r="K1460" s="45">
        <f>SUM(I1460:J1460)</f>
        <v>0.01</v>
      </c>
    </row>
    <row r="1461" spans="1:11" ht="18.75">
      <c r="B1461" s="19" t="s">
        <v>151</v>
      </c>
      <c r="C1461" s="27"/>
      <c r="D1461" s="27"/>
      <c r="E1461" s="27"/>
      <c r="F1461" s="25">
        <v>0.01</v>
      </c>
      <c r="G1461" s="25">
        <v>0</v>
      </c>
      <c r="H1461" s="39">
        <f t="shared" si="185"/>
        <v>0.01</v>
      </c>
      <c r="I1461" s="45">
        <f>SUM(I1460)</f>
        <v>0.01</v>
      </c>
      <c r="J1461" s="44"/>
      <c r="K1461" s="45">
        <f>SUM(I1461:J1461)</f>
        <v>0.01</v>
      </c>
    </row>
    <row r="1462" spans="1:11" s="1" customFormat="1" ht="18.75" customHeight="1">
      <c r="A1462" s="1">
        <v>23</v>
      </c>
      <c r="B1462" s="19" t="s">
        <v>287</v>
      </c>
      <c r="C1462" s="27"/>
      <c r="D1462" s="27"/>
      <c r="E1462" s="27"/>
      <c r="F1462" s="25"/>
      <c r="G1462" s="25"/>
      <c r="H1462" s="39"/>
      <c r="I1462" s="45"/>
      <c r="J1462" s="45"/>
      <c r="K1462" s="45"/>
    </row>
    <row r="1463" spans="1:11" ht="18.75">
      <c r="A1463" s="49">
        <v>1</v>
      </c>
      <c r="B1463" s="21" t="s">
        <v>1305</v>
      </c>
      <c r="C1463" s="26">
        <v>6.48</v>
      </c>
      <c r="D1463" s="26"/>
      <c r="E1463" s="27">
        <f>SUM(C1463:D1463)</f>
        <v>6.48</v>
      </c>
      <c r="F1463" s="24">
        <v>6.24</v>
      </c>
      <c r="G1463" s="24">
        <v>0</v>
      </c>
      <c r="H1463" s="39">
        <f t="shared" si="185"/>
        <v>6.24</v>
      </c>
      <c r="I1463" s="44">
        <v>4.63</v>
      </c>
      <c r="J1463" s="44"/>
      <c r="K1463" s="45">
        <f>SUM(I1463:J1463)</f>
        <v>4.63</v>
      </c>
    </row>
    <row r="1464" spans="1:11" ht="18.75">
      <c r="A1464" s="49">
        <v>2</v>
      </c>
      <c r="B1464" s="21" t="s">
        <v>1306</v>
      </c>
      <c r="C1464" s="26">
        <v>10</v>
      </c>
      <c r="D1464" s="26">
        <v>10</v>
      </c>
      <c r="E1464" s="27">
        <f>SUM(C1464:D1464)</f>
        <v>20</v>
      </c>
      <c r="F1464" s="24">
        <v>10</v>
      </c>
      <c r="G1464" s="24">
        <v>10</v>
      </c>
      <c r="H1464" s="39">
        <f t="shared" si="185"/>
        <v>20</v>
      </c>
      <c r="I1464" s="44">
        <v>0.01</v>
      </c>
      <c r="J1464" s="44">
        <v>9</v>
      </c>
      <c r="K1464" s="45">
        <f>SUM(I1464:J1464)</f>
        <v>9.01</v>
      </c>
    </row>
    <row r="1465" spans="1:11" s="1" customFormat="1" ht="18.75">
      <c r="A1465" s="49">
        <v>3</v>
      </c>
      <c r="B1465" s="21" t="s">
        <v>1308</v>
      </c>
      <c r="C1465" s="26">
        <v>8.6300000000000008</v>
      </c>
      <c r="D1465" s="26"/>
      <c r="E1465" s="27">
        <f>SUM(C1465:D1465)</f>
        <v>8.6300000000000008</v>
      </c>
      <c r="F1465" s="24">
        <v>16.27</v>
      </c>
      <c r="G1465" s="24">
        <v>0</v>
      </c>
      <c r="H1465" s="39">
        <f t="shared" si="185"/>
        <v>16.27</v>
      </c>
      <c r="I1465" s="48">
        <v>0.01</v>
      </c>
      <c r="J1465" s="45"/>
      <c r="K1465" s="45">
        <f>SUM(I1465:J1465)</f>
        <v>0.01</v>
      </c>
    </row>
    <row r="1466" spans="1:11" ht="18.75">
      <c r="A1466" s="49">
        <v>4</v>
      </c>
      <c r="B1466" s="21" t="s">
        <v>1307</v>
      </c>
      <c r="C1466" s="26">
        <v>25.74</v>
      </c>
      <c r="D1466" s="26"/>
      <c r="E1466" s="27">
        <f>SUM(C1466:D1466)</f>
        <v>25.74</v>
      </c>
      <c r="F1466" s="24">
        <v>41</v>
      </c>
      <c r="G1466" s="24">
        <v>0</v>
      </c>
      <c r="H1466" s="39">
        <f t="shared" si="185"/>
        <v>41</v>
      </c>
      <c r="I1466" s="44">
        <v>35.119999999999997</v>
      </c>
      <c r="J1466" s="44"/>
      <c r="K1466" s="45">
        <f>SUM(I1466:J1466)</f>
        <v>35.119999999999997</v>
      </c>
    </row>
    <row r="1467" spans="1:11" ht="18.75">
      <c r="B1467" s="19" t="s">
        <v>152</v>
      </c>
      <c r="C1467" s="27">
        <f>SUM(C1463:C1466)</f>
        <v>50.849999999999994</v>
      </c>
      <c r="D1467" s="27">
        <f>SUM(D1463:D1466)</f>
        <v>10</v>
      </c>
      <c r="E1467" s="27">
        <f>SUM(C1467:D1467)</f>
        <v>60.849999999999994</v>
      </c>
      <c r="F1467" s="25">
        <v>73.510000000000005</v>
      </c>
      <c r="G1467" s="25">
        <v>10</v>
      </c>
      <c r="H1467" s="39">
        <f t="shared" si="185"/>
        <v>83.51</v>
      </c>
      <c r="I1467" s="45">
        <f>SUM(I1463:I1466)</f>
        <v>39.769999999999996</v>
      </c>
      <c r="J1467" s="45">
        <f>SUM(J1463:J1466)</f>
        <v>9</v>
      </c>
      <c r="K1467" s="45">
        <f>SUM(I1467:J1467)</f>
        <v>48.769999999999996</v>
      </c>
    </row>
    <row r="1468" spans="1:11" s="1" customFormat="1" ht="18.75">
      <c r="A1468" s="1">
        <v>24</v>
      </c>
      <c r="B1468" s="19" t="s">
        <v>289</v>
      </c>
      <c r="C1468" s="27"/>
      <c r="D1468" s="27"/>
      <c r="E1468" s="27"/>
      <c r="F1468" s="25"/>
      <c r="G1468" s="25"/>
      <c r="H1468" s="39"/>
      <c r="I1468" s="45"/>
      <c r="J1468" s="45"/>
      <c r="K1468" s="45"/>
    </row>
    <row r="1469" spans="1:11" s="1" customFormat="1" ht="18.75">
      <c r="A1469" s="49">
        <v>1</v>
      </c>
      <c r="B1469" s="21" t="s">
        <v>1309</v>
      </c>
      <c r="C1469" s="26"/>
      <c r="D1469" s="26"/>
      <c r="E1469" s="26"/>
      <c r="F1469" s="24">
        <v>21.52</v>
      </c>
      <c r="G1469" s="24">
        <v>0</v>
      </c>
      <c r="H1469" s="39">
        <f t="shared" si="185"/>
        <v>21.52</v>
      </c>
      <c r="I1469" s="48">
        <v>35.94</v>
      </c>
      <c r="J1469" s="45"/>
      <c r="K1469" s="45">
        <f t="shared" ref="K1469:K1478" si="187">SUM(I1469:J1469)</f>
        <v>35.94</v>
      </c>
    </row>
    <row r="1470" spans="1:11" ht="18.75">
      <c r="A1470" s="49">
        <v>2</v>
      </c>
      <c r="B1470" s="21" t="s">
        <v>1310</v>
      </c>
      <c r="C1470" s="26"/>
      <c r="D1470" s="26"/>
      <c r="E1470" s="26"/>
      <c r="F1470" s="24">
        <v>31.16</v>
      </c>
      <c r="G1470" s="24">
        <v>0</v>
      </c>
      <c r="H1470" s="39">
        <f t="shared" si="185"/>
        <v>31.16</v>
      </c>
      <c r="I1470" s="44">
        <v>30.85</v>
      </c>
      <c r="J1470" s="44"/>
      <c r="K1470" s="45">
        <f t="shared" si="187"/>
        <v>30.85</v>
      </c>
    </row>
    <row r="1471" spans="1:11" ht="18.75">
      <c r="A1471" s="49">
        <v>3</v>
      </c>
      <c r="B1471" s="21" t="s">
        <v>1311</v>
      </c>
      <c r="C1471" s="26">
        <v>2227.75</v>
      </c>
      <c r="D1471" s="26"/>
      <c r="E1471" s="27">
        <f t="shared" ref="E1471:E1478" si="188">SUM(C1471:D1471)</f>
        <v>2227.75</v>
      </c>
      <c r="F1471" s="24">
        <v>2227.75</v>
      </c>
      <c r="G1471" s="24">
        <v>0</v>
      </c>
      <c r="H1471" s="39">
        <f t="shared" si="185"/>
        <v>2227.75</v>
      </c>
      <c r="I1471" s="44">
        <v>6000</v>
      </c>
      <c r="J1471" s="44"/>
      <c r="K1471" s="45">
        <f t="shared" si="187"/>
        <v>6000</v>
      </c>
    </row>
    <row r="1472" spans="1:11" ht="18.75">
      <c r="A1472" s="49">
        <v>4</v>
      </c>
      <c r="B1472" s="21" t="s">
        <v>1312</v>
      </c>
      <c r="C1472" s="26">
        <v>35</v>
      </c>
      <c r="D1472" s="26"/>
      <c r="E1472" s="27">
        <f t="shared" si="188"/>
        <v>35</v>
      </c>
      <c r="F1472" s="24">
        <v>35</v>
      </c>
      <c r="G1472" s="24">
        <v>0</v>
      </c>
      <c r="H1472" s="39">
        <f t="shared" si="185"/>
        <v>35</v>
      </c>
      <c r="I1472" s="44">
        <v>30</v>
      </c>
      <c r="J1472" s="44"/>
      <c r="K1472" s="45">
        <f t="shared" si="187"/>
        <v>30</v>
      </c>
    </row>
    <row r="1473" spans="1:11" ht="18.75">
      <c r="A1473" s="49">
        <v>5</v>
      </c>
      <c r="B1473" s="21" t="s">
        <v>1313</v>
      </c>
      <c r="C1473" s="26">
        <v>62.1</v>
      </c>
      <c r="D1473" s="26">
        <v>494.98</v>
      </c>
      <c r="E1473" s="27">
        <f t="shared" si="188"/>
        <v>557.08000000000004</v>
      </c>
      <c r="F1473" s="24">
        <v>0.08</v>
      </c>
      <c r="G1473" s="24">
        <v>27.46</v>
      </c>
      <c r="H1473" s="39">
        <f t="shared" si="185"/>
        <v>27.54</v>
      </c>
      <c r="I1473" s="44">
        <v>0.08</v>
      </c>
      <c r="J1473" s="44">
        <v>24.67</v>
      </c>
      <c r="K1473" s="45">
        <f t="shared" si="187"/>
        <v>24.75</v>
      </c>
    </row>
    <row r="1474" spans="1:11" ht="18.75">
      <c r="A1474" s="49">
        <v>6</v>
      </c>
      <c r="B1474" s="21" t="s">
        <v>1314</v>
      </c>
      <c r="C1474" s="26">
        <v>82.89</v>
      </c>
      <c r="D1474" s="26"/>
      <c r="E1474" s="27">
        <f t="shared" si="188"/>
        <v>82.89</v>
      </c>
      <c r="F1474" s="24">
        <v>0.03</v>
      </c>
      <c r="G1474" s="24">
        <v>0</v>
      </c>
      <c r="H1474" s="39">
        <f t="shared" si="185"/>
        <v>0.03</v>
      </c>
      <c r="I1474" s="44">
        <v>0.03</v>
      </c>
      <c r="J1474" s="44"/>
      <c r="K1474" s="45">
        <f t="shared" si="187"/>
        <v>0.03</v>
      </c>
    </row>
    <row r="1475" spans="1:11" ht="18.75">
      <c r="A1475" s="49">
        <v>7</v>
      </c>
      <c r="B1475" s="21" t="s">
        <v>1315</v>
      </c>
      <c r="C1475" s="26">
        <v>500</v>
      </c>
      <c r="D1475" s="26"/>
      <c r="E1475" s="27">
        <f t="shared" si="188"/>
        <v>500</v>
      </c>
      <c r="F1475" s="24">
        <v>1000</v>
      </c>
      <c r="G1475" s="24">
        <v>0</v>
      </c>
      <c r="H1475" s="39">
        <f t="shared" si="185"/>
        <v>1000</v>
      </c>
      <c r="I1475" s="44">
        <v>500</v>
      </c>
      <c r="J1475" s="44"/>
      <c r="K1475" s="45">
        <f t="shared" si="187"/>
        <v>500</v>
      </c>
    </row>
    <row r="1476" spans="1:11" ht="18.75">
      <c r="A1476" s="49">
        <v>8</v>
      </c>
      <c r="B1476" s="21" t="s">
        <v>1316</v>
      </c>
      <c r="C1476" s="26">
        <v>0.03</v>
      </c>
      <c r="D1476" s="26"/>
      <c r="E1476" s="27">
        <f t="shared" si="188"/>
        <v>0.03</v>
      </c>
      <c r="F1476" s="24">
        <v>0.03</v>
      </c>
      <c r="G1476" s="24">
        <v>0</v>
      </c>
      <c r="H1476" s="39">
        <f t="shared" si="185"/>
        <v>0.03</v>
      </c>
      <c r="I1476" s="44">
        <v>40000</v>
      </c>
      <c r="J1476" s="44"/>
      <c r="K1476" s="45">
        <f t="shared" si="187"/>
        <v>40000</v>
      </c>
    </row>
    <row r="1477" spans="1:11" ht="18.75">
      <c r="A1477" s="49">
        <v>9</v>
      </c>
      <c r="B1477" s="21" t="s">
        <v>1317</v>
      </c>
      <c r="C1477" s="26">
        <v>54000</v>
      </c>
      <c r="D1477" s="26"/>
      <c r="E1477" s="27">
        <f t="shared" si="188"/>
        <v>54000</v>
      </c>
      <c r="F1477" s="24">
        <v>37300</v>
      </c>
      <c r="G1477" s="24">
        <v>0</v>
      </c>
      <c r="H1477" s="39">
        <f t="shared" si="185"/>
        <v>37300</v>
      </c>
      <c r="I1477" s="44">
        <v>74841</v>
      </c>
      <c r="J1477" s="44"/>
      <c r="K1477" s="45">
        <f t="shared" si="187"/>
        <v>74841</v>
      </c>
    </row>
    <row r="1478" spans="1:11" ht="18.75">
      <c r="B1478" s="19" t="s">
        <v>14</v>
      </c>
      <c r="C1478" s="27">
        <f>SUM(C1471:C1477)</f>
        <v>56907.77</v>
      </c>
      <c r="D1478" s="27">
        <f>SUM(D1471:D1477)</f>
        <v>494.98</v>
      </c>
      <c r="E1478" s="27">
        <f t="shared" si="188"/>
        <v>57402.75</v>
      </c>
      <c r="F1478" s="25">
        <v>40615.57</v>
      </c>
      <c r="G1478" s="25">
        <v>27.46</v>
      </c>
      <c r="H1478" s="39">
        <f t="shared" si="185"/>
        <v>40643.03</v>
      </c>
      <c r="I1478" s="45">
        <f>SUM(I1469:I1477)</f>
        <v>121437.9</v>
      </c>
      <c r="J1478" s="45">
        <f>SUM(J1469:J1477)</f>
        <v>24.67</v>
      </c>
      <c r="K1478" s="45">
        <f t="shared" si="187"/>
        <v>121462.56999999999</v>
      </c>
    </row>
    <row r="1479" spans="1:11" s="1" customFormat="1" ht="18.75">
      <c r="A1479" s="1">
        <v>25</v>
      </c>
      <c r="B1479" s="19" t="s">
        <v>623</v>
      </c>
      <c r="C1479" s="27"/>
      <c r="D1479" s="27"/>
      <c r="E1479" s="27"/>
      <c r="F1479" s="25"/>
      <c r="G1479" s="25"/>
      <c r="H1479" s="39"/>
      <c r="I1479" s="45"/>
      <c r="J1479" s="45"/>
      <c r="K1479" s="45"/>
    </row>
    <row r="1480" spans="1:11" ht="18.75">
      <c r="A1480" s="49">
        <v>1</v>
      </c>
      <c r="B1480" s="21" t="s">
        <v>1318</v>
      </c>
      <c r="C1480" s="26">
        <v>5717</v>
      </c>
      <c r="D1480" s="26"/>
      <c r="E1480" s="27">
        <f>SUM(C1480:D1480)</f>
        <v>5717</v>
      </c>
      <c r="F1480" s="24">
        <v>6800</v>
      </c>
      <c r="G1480" s="24">
        <v>0</v>
      </c>
      <c r="H1480" s="39">
        <f t="shared" si="185"/>
        <v>6800</v>
      </c>
      <c r="I1480" s="44">
        <v>8300</v>
      </c>
      <c r="J1480" s="44"/>
      <c r="K1480" s="45">
        <f>SUM(I1480:J1480)</f>
        <v>8300</v>
      </c>
    </row>
    <row r="1481" spans="1:11" ht="18.75">
      <c r="A1481" s="49">
        <v>2</v>
      </c>
      <c r="B1481" s="21" t="s">
        <v>1319</v>
      </c>
      <c r="C1481" s="26">
        <v>20</v>
      </c>
      <c r="D1481" s="26"/>
      <c r="E1481" s="27">
        <f>SUM(C1481:D1481)</f>
        <v>20</v>
      </c>
      <c r="F1481" s="24">
        <v>20</v>
      </c>
      <c r="G1481" s="24">
        <v>0</v>
      </c>
      <c r="H1481" s="39">
        <f t="shared" si="185"/>
        <v>20</v>
      </c>
      <c r="I1481" s="44">
        <v>40</v>
      </c>
      <c r="J1481" s="44"/>
      <c r="K1481" s="45">
        <f>SUM(I1481:J1481)</f>
        <v>40</v>
      </c>
    </row>
    <row r="1482" spans="1:11" s="1" customFormat="1" ht="18.75">
      <c r="A1482" s="49">
        <v>3</v>
      </c>
      <c r="B1482" s="21" t="s">
        <v>1320</v>
      </c>
      <c r="C1482" s="27"/>
      <c r="D1482" s="27"/>
      <c r="E1482" s="27"/>
      <c r="F1482" s="24">
        <v>0.02</v>
      </c>
      <c r="G1482" s="24">
        <v>0</v>
      </c>
      <c r="H1482" s="39">
        <f t="shared" si="185"/>
        <v>0.02</v>
      </c>
      <c r="I1482" s="48">
        <v>0.02</v>
      </c>
      <c r="J1482" s="45"/>
      <c r="K1482" s="45">
        <f>SUM(I1482:J1482)</f>
        <v>0.02</v>
      </c>
    </row>
    <row r="1483" spans="1:11" ht="18.75">
      <c r="B1483" s="19" t="s">
        <v>15</v>
      </c>
      <c r="C1483" s="27">
        <f>SUM(C1480:C1482)</f>
        <v>5737</v>
      </c>
      <c r="D1483" s="27">
        <f>SUM(D1480:D1482)</f>
        <v>0</v>
      </c>
      <c r="E1483" s="27">
        <f>SUM(E1480:E1482)</f>
        <v>5737</v>
      </c>
      <c r="F1483" s="25">
        <v>6820.02</v>
      </c>
      <c r="G1483" s="25">
        <v>0</v>
      </c>
      <c r="H1483" s="39">
        <f t="shared" si="185"/>
        <v>6820.02</v>
      </c>
      <c r="I1483" s="45">
        <f>SUM(I1480:I1482)</f>
        <v>8340.02</v>
      </c>
      <c r="J1483" s="44"/>
      <c r="K1483" s="45">
        <f>SUM(I1483:J1483)</f>
        <v>8340.02</v>
      </c>
    </row>
    <row r="1484" spans="1:11" s="1" customFormat="1" ht="18.75">
      <c r="A1484" s="1">
        <v>26</v>
      </c>
      <c r="B1484" s="19" t="s">
        <v>1321</v>
      </c>
      <c r="C1484" s="27"/>
      <c r="D1484" s="27"/>
      <c r="E1484" s="27"/>
      <c r="F1484" s="25"/>
      <c r="G1484" s="25"/>
      <c r="H1484" s="39"/>
      <c r="I1484" s="45"/>
      <c r="J1484" s="45"/>
      <c r="K1484" s="45"/>
    </row>
    <row r="1485" spans="1:11" ht="18.75">
      <c r="A1485" s="49">
        <v>1</v>
      </c>
      <c r="B1485" s="21" t="s">
        <v>1322</v>
      </c>
      <c r="C1485" s="26">
        <v>2000</v>
      </c>
      <c r="D1485" s="26"/>
      <c r="E1485" s="27">
        <f>SUM(C1485:D1485)</f>
        <v>2000</v>
      </c>
      <c r="F1485" s="24">
        <v>2003</v>
      </c>
      <c r="G1485" s="24">
        <v>0</v>
      </c>
      <c r="H1485" s="39">
        <f t="shared" si="185"/>
        <v>2003</v>
      </c>
      <c r="I1485" s="44">
        <v>2000.03</v>
      </c>
      <c r="J1485" s="44"/>
      <c r="K1485" s="45">
        <f>SUM(I1485:J1485)</f>
        <v>2000.03</v>
      </c>
    </row>
    <row r="1486" spans="1:11" ht="18.75">
      <c r="B1486" s="19" t="s">
        <v>153</v>
      </c>
      <c r="C1486" s="27">
        <f>SUM(C1485)</f>
        <v>2000</v>
      </c>
      <c r="D1486" s="27">
        <f>SUM(D1485)</f>
        <v>0</v>
      </c>
      <c r="E1486" s="27">
        <f>SUM(E1485)</f>
        <v>2000</v>
      </c>
      <c r="F1486" s="25">
        <v>2003</v>
      </c>
      <c r="G1486" s="25">
        <v>0</v>
      </c>
      <c r="H1486" s="39">
        <f t="shared" si="185"/>
        <v>2003</v>
      </c>
      <c r="I1486" s="45">
        <f>SUM(I1485)</f>
        <v>2000.03</v>
      </c>
      <c r="J1486" s="44"/>
      <c r="K1486" s="45">
        <f>SUM(I1486:J1486)</f>
        <v>2000.03</v>
      </c>
    </row>
    <row r="1487" spans="1:11" s="1" customFormat="1" ht="18.75">
      <c r="A1487" s="1">
        <v>27</v>
      </c>
      <c r="B1487" s="19" t="s">
        <v>301</v>
      </c>
      <c r="C1487" s="27"/>
      <c r="D1487" s="27"/>
      <c r="E1487" s="27"/>
      <c r="F1487" s="25"/>
      <c r="G1487" s="25"/>
      <c r="H1487" s="39"/>
      <c r="I1487" s="45"/>
      <c r="J1487" s="45"/>
      <c r="K1487" s="45"/>
    </row>
    <row r="1488" spans="1:11" s="1" customFormat="1" ht="18.75">
      <c r="A1488" s="49">
        <v>1</v>
      </c>
      <c r="B1488" s="21" t="s">
        <v>1637</v>
      </c>
      <c r="C1488" s="27"/>
      <c r="D1488" s="27"/>
      <c r="E1488" s="27"/>
      <c r="F1488" s="25"/>
      <c r="G1488" s="25"/>
      <c r="H1488" s="39"/>
      <c r="I1488" s="48">
        <v>5000</v>
      </c>
      <c r="J1488" s="45"/>
      <c r="K1488" s="45">
        <f>SUM(I1488:J1488)</f>
        <v>5000</v>
      </c>
    </row>
    <row r="1489" spans="1:11" s="1" customFormat="1" ht="18.75">
      <c r="A1489" s="49">
        <v>2</v>
      </c>
      <c r="B1489" s="21" t="s">
        <v>1323</v>
      </c>
      <c r="C1489" s="26">
        <v>72.12</v>
      </c>
      <c r="D1489" s="26"/>
      <c r="E1489" s="27">
        <f>SUM(C1489:D1489)</f>
        <v>72.12</v>
      </c>
      <c r="F1489" s="24">
        <v>66.33</v>
      </c>
      <c r="G1489" s="24">
        <v>0</v>
      </c>
      <c r="H1489" s="39">
        <f t="shared" si="185"/>
        <v>66.33</v>
      </c>
      <c r="I1489" s="48">
        <v>48.13</v>
      </c>
      <c r="J1489" s="45"/>
      <c r="K1489" s="45">
        <f>SUM(I1489:J1489)</f>
        <v>48.13</v>
      </c>
    </row>
    <row r="1490" spans="1:11" ht="18.75">
      <c r="B1490" s="21" t="s">
        <v>16</v>
      </c>
      <c r="C1490" s="27">
        <f>SUM(C1489)</f>
        <v>72.12</v>
      </c>
      <c r="D1490" s="26"/>
      <c r="E1490" s="27">
        <f>SUM(C1490:D1490)</f>
        <v>72.12</v>
      </c>
      <c r="F1490" s="24">
        <v>66.33</v>
      </c>
      <c r="G1490" s="24">
        <v>0</v>
      </c>
      <c r="H1490" s="39">
        <f t="shared" si="185"/>
        <v>66.33</v>
      </c>
      <c r="I1490" s="45">
        <f>SUM(I1488:I1489)</f>
        <v>5048.13</v>
      </c>
      <c r="J1490" s="44"/>
      <c r="K1490" s="45">
        <f>SUM(I1490:J1490)</f>
        <v>5048.13</v>
      </c>
    </row>
    <row r="1491" spans="1:11" s="147" customFormat="1" ht="41.25" customHeight="1">
      <c r="B1491" s="148" t="s">
        <v>1638</v>
      </c>
      <c r="C1491" s="149">
        <f t="shared" ref="C1491:H1491" si="189">C1490+C1486+C1483+C1478+C1467+C1458+C1444+C1440+C1437+C1434+C1430+C1427+C1413+C1410+C1407+C1404+C1401+C1398+C1394+C1382+C1379+C1376+C1372+C1368</f>
        <v>167432.4</v>
      </c>
      <c r="D1491" s="149">
        <f t="shared" si="189"/>
        <v>8920.3499999999985</v>
      </c>
      <c r="E1491" s="149">
        <f t="shared" si="189"/>
        <v>176352.75</v>
      </c>
      <c r="F1491" s="149">
        <f t="shared" si="189"/>
        <v>295648.71000000008</v>
      </c>
      <c r="G1491" s="149">
        <f t="shared" si="189"/>
        <v>16747.11</v>
      </c>
      <c r="H1491" s="150">
        <f t="shared" si="189"/>
        <v>312395.82000000007</v>
      </c>
      <c r="I1491" s="150">
        <f>I1490+I1486+I1483+I1478+I1467+I1458+I1444+I1440+I1437+I1434+I1430+I1427+I1413+I1410+I1407+I1404+I1401+I1398+I1394+I1382+I1379+I1376+I1372+I1368+I1461+I1447+I1416</f>
        <v>335486.2</v>
      </c>
      <c r="J1491" s="150">
        <f t="shared" ref="J1491:K1491" si="190">J1490+J1486+J1483+J1478+J1467+J1458+J1444+J1440+J1437+J1434+J1430+J1427+J1413+J1410+J1407+J1404+J1401+J1398+J1394+J1382+J1379+J1376+J1372+J1368+J1461+J1447+J1416</f>
        <v>31634.800000000003</v>
      </c>
      <c r="K1491" s="150">
        <f t="shared" si="190"/>
        <v>367121</v>
      </c>
    </row>
    <row r="1492" spans="1:11" s="93" customFormat="1" ht="13.5" customHeight="1">
      <c r="B1492" s="103"/>
      <c r="C1492" s="101"/>
      <c r="D1492" s="101"/>
      <c r="E1492" s="101"/>
      <c r="F1492" s="101"/>
      <c r="G1492" s="101"/>
      <c r="H1492" s="96"/>
      <c r="I1492" s="97"/>
      <c r="J1492" s="97"/>
      <c r="K1492" s="98"/>
    </row>
    <row r="1493" spans="1:11" s="151" customFormat="1" ht="37.5">
      <c r="A1493" s="151">
        <v>9</v>
      </c>
      <c r="B1493" s="148" t="s">
        <v>1324</v>
      </c>
      <c r="C1493" s="152"/>
      <c r="D1493" s="152"/>
      <c r="E1493" s="152"/>
      <c r="F1493" s="153"/>
      <c r="G1493" s="153"/>
      <c r="H1493" s="154"/>
      <c r="I1493" s="155"/>
      <c r="J1493" s="155"/>
      <c r="K1493" s="155"/>
    </row>
    <row r="1494" spans="1:11" s="1" customFormat="1" ht="18.75">
      <c r="A1494" s="1">
        <v>1</v>
      </c>
      <c r="B1494" s="19" t="s">
        <v>1325</v>
      </c>
      <c r="C1494" s="27"/>
      <c r="D1494" s="27"/>
      <c r="E1494" s="27"/>
      <c r="F1494" s="25"/>
      <c r="G1494" s="25"/>
      <c r="H1494" s="39"/>
      <c r="I1494" s="45"/>
      <c r="J1494" s="45"/>
      <c r="K1494" s="45"/>
    </row>
    <row r="1495" spans="1:11" ht="18.75">
      <c r="A1495" s="49">
        <v>1</v>
      </c>
      <c r="B1495" s="21" t="s">
        <v>1326</v>
      </c>
      <c r="C1495" s="26"/>
      <c r="D1495" s="26"/>
      <c r="E1495" s="26"/>
      <c r="F1495" s="24">
        <v>0.01</v>
      </c>
      <c r="G1495" s="24">
        <v>0</v>
      </c>
      <c r="H1495" s="39">
        <f t="shared" ref="H1495:H1514" si="191">SUM(F1495:G1495)</f>
        <v>0.01</v>
      </c>
      <c r="I1495" s="44">
        <v>0.01</v>
      </c>
      <c r="J1495" s="44"/>
      <c r="K1495" s="45">
        <f>SUM(I1495:J1495)</f>
        <v>0.01</v>
      </c>
    </row>
    <row r="1496" spans="1:11" ht="18.75">
      <c r="B1496" s="19" t="s">
        <v>4</v>
      </c>
      <c r="C1496" s="27"/>
      <c r="D1496" s="27"/>
      <c r="E1496" s="27"/>
      <c r="F1496" s="25">
        <v>0.01</v>
      </c>
      <c r="G1496" s="25">
        <v>0</v>
      </c>
      <c r="H1496" s="39">
        <f t="shared" si="191"/>
        <v>0.01</v>
      </c>
      <c r="I1496" s="44">
        <f>SUM(I1495)</f>
        <v>0.01</v>
      </c>
      <c r="J1496" s="44"/>
      <c r="K1496" s="45">
        <f>SUM(I1496:J1496)</f>
        <v>0.01</v>
      </c>
    </row>
    <row r="1497" spans="1:11" s="1" customFormat="1" ht="18.75">
      <c r="A1497" s="1">
        <v>2</v>
      </c>
      <c r="B1497" s="19" t="s">
        <v>261</v>
      </c>
      <c r="C1497" s="27"/>
      <c r="D1497" s="27"/>
      <c r="E1497" s="27"/>
      <c r="F1497" s="25"/>
      <c r="G1497" s="25"/>
      <c r="H1497" s="39"/>
      <c r="I1497" s="45"/>
      <c r="J1497" s="45"/>
      <c r="K1497" s="45"/>
    </row>
    <row r="1498" spans="1:11" s="1" customFormat="1" ht="18.75">
      <c r="A1498" s="49">
        <v>1</v>
      </c>
      <c r="B1498" s="21" t="s">
        <v>1640</v>
      </c>
      <c r="C1498" s="27"/>
      <c r="D1498" s="27"/>
      <c r="E1498" s="27"/>
      <c r="F1498" s="25"/>
      <c r="G1498" s="25"/>
      <c r="H1498" s="39"/>
      <c r="I1498" s="48">
        <v>300</v>
      </c>
      <c r="J1498" s="45"/>
      <c r="K1498" s="45">
        <f t="shared" ref="K1498:K1514" si="192">SUM(I1498:J1498)</f>
        <v>300</v>
      </c>
    </row>
    <row r="1499" spans="1:11" ht="18.75">
      <c r="A1499" s="49">
        <v>2</v>
      </c>
      <c r="B1499" s="21" t="s">
        <v>1327</v>
      </c>
      <c r="C1499" s="26">
        <v>62</v>
      </c>
      <c r="D1499" s="26"/>
      <c r="E1499" s="27">
        <f>SUM(C1499:D1499)</f>
        <v>62</v>
      </c>
      <c r="F1499" s="24">
        <v>0.02</v>
      </c>
      <c r="G1499" s="24">
        <v>0</v>
      </c>
      <c r="H1499" s="39">
        <f t="shared" si="191"/>
        <v>0.02</v>
      </c>
      <c r="I1499" s="44">
        <v>62.4</v>
      </c>
      <c r="J1499" s="44"/>
      <c r="K1499" s="45">
        <f t="shared" si="192"/>
        <v>62.4</v>
      </c>
    </row>
    <row r="1500" spans="1:11" ht="18.75">
      <c r="A1500" s="49">
        <v>3</v>
      </c>
      <c r="B1500" s="21" t="s">
        <v>1328</v>
      </c>
      <c r="C1500" s="26">
        <v>15</v>
      </c>
      <c r="D1500" s="26"/>
      <c r="E1500" s="27">
        <f>SUM(C1500:D1500)</f>
        <v>15</v>
      </c>
      <c r="F1500" s="24">
        <v>15.6</v>
      </c>
      <c r="G1500" s="24">
        <v>0</v>
      </c>
      <c r="H1500" s="39">
        <f t="shared" si="191"/>
        <v>15.6</v>
      </c>
      <c r="I1500" s="44">
        <v>17.600000000000001</v>
      </c>
      <c r="J1500" s="44"/>
      <c r="K1500" s="45">
        <f t="shared" si="192"/>
        <v>17.600000000000001</v>
      </c>
    </row>
    <row r="1501" spans="1:11" s="1" customFormat="1" ht="18.75">
      <c r="A1501" s="49">
        <v>4</v>
      </c>
      <c r="B1501" s="21" t="s">
        <v>1329</v>
      </c>
      <c r="C1501" s="26">
        <v>10</v>
      </c>
      <c r="D1501" s="26"/>
      <c r="E1501" s="27">
        <f>SUM(C1501:D1501)</f>
        <v>10</v>
      </c>
      <c r="F1501" s="24">
        <v>450</v>
      </c>
      <c r="G1501" s="24">
        <v>0</v>
      </c>
      <c r="H1501" s="39">
        <f t="shared" si="191"/>
        <v>450</v>
      </c>
      <c r="I1501" s="48">
        <v>260</v>
      </c>
      <c r="J1501" s="45"/>
      <c r="K1501" s="45">
        <f t="shared" si="192"/>
        <v>260</v>
      </c>
    </row>
    <row r="1502" spans="1:11" ht="18.75">
      <c r="A1502" s="49">
        <v>5</v>
      </c>
      <c r="B1502" s="21" t="s">
        <v>1330</v>
      </c>
      <c r="C1502" s="26"/>
      <c r="D1502" s="26"/>
      <c r="E1502" s="26"/>
      <c r="F1502" s="24">
        <v>10</v>
      </c>
      <c r="G1502" s="24">
        <v>0</v>
      </c>
      <c r="H1502" s="39">
        <f t="shared" si="191"/>
        <v>10</v>
      </c>
      <c r="I1502" s="48">
        <v>10</v>
      </c>
      <c r="J1502" s="44"/>
      <c r="K1502" s="45">
        <f t="shared" si="192"/>
        <v>10</v>
      </c>
    </row>
    <row r="1503" spans="1:11" ht="18.75">
      <c r="A1503" s="49">
        <v>6</v>
      </c>
      <c r="B1503" s="21" t="s">
        <v>1331</v>
      </c>
      <c r="C1503" s="26"/>
      <c r="D1503" s="26"/>
      <c r="E1503" s="26"/>
      <c r="F1503" s="24">
        <v>0.01</v>
      </c>
      <c r="G1503" s="24">
        <v>0</v>
      </c>
      <c r="H1503" s="39">
        <f t="shared" si="191"/>
        <v>0.01</v>
      </c>
      <c r="I1503" s="48">
        <v>0.01</v>
      </c>
      <c r="J1503" s="44"/>
      <c r="K1503" s="45">
        <f t="shared" si="192"/>
        <v>0.01</v>
      </c>
    </row>
    <row r="1504" spans="1:11" ht="18.75">
      <c r="A1504" s="49">
        <v>7</v>
      </c>
      <c r="B1504" s="21" t="s">
        <v>1332</v>
      </c>
      <c r="C1504" s="26">
        <v>1</v>
      </c>
      <c r="D1504" s="26"/>
      <c r="E1504" s="27">
        <f t="shared" ref="E1504:E1514" si="193">SUM(C1504:D1504)</f>
        <v>1</v>
      </c>
      <c r="F1504" s="24">
        <v>0.06</v>
      </c>
      <c r="G1504" s="24">
        <v>0</v>
      </c>
      <c r="H1504" s="39">
        <f t="shared" si="191"/>
        <v>0.06</v>
      </c>
      <c r="I1504" s="48">
        <v>100.03</v>
      </c>
      <c r="J1504" s="44"/>
      <c r="K1504" s="45">
        <f t="shared" si="192"/>
        <v>100.03</v>
      </c>
    </row>
    <row r="1505" spans="1:11" ht="18.75">
      <c r="A1505" s="49">
        <v>8</v>
      </c>
      <c r="B1505" s="21" t="s">
        <v>1333</v>
      </c>
      <c r="C1505" s="26">
        <v>50</v>
      </c>
      <c r="D1505" s="26"/>
      <c r="E1505" s="27">
        <f t="shared" si="193"/>
        <v>50</v>
      </c>
      <c r="F1505" s="24">
        <v>25</v>
      </c>
      <c r="G1505" s="24">
        <v>0</v>
      </c>
      <c r="H1505" s="39">
        <f t="shared" si="191"/>
        <v>25</v>
      </c>
      <c r="I1505" s="48">
        <v>15</v>
      </c>
      <c r="J1505" s="44"/>
      <c r="K1505" s="45">
        <f t="shared" si="192"/>
        <v>15</v>
      </c>
    </row>
    <row r="1506" spans="1:11" s="1" customFormat="1" ht="18.75">
      <c r="A1506" s="49">
        <v>9</v>
      </c>
      <c r="B1506" s="21" t="s">
        <v>1334</v>
      </c>
      <c r="C1506" s="26">
        <v>20</v>
      </c>
      <c r="D1506" s="26"/>
      <c r="E1506" s="27">
        <f t="shared" si="193"/>
        <v>20</v>
      </c>
      <c r="F1506" s="24">
        <v>15</v>
      </c>
      <c r="G1506" s="24">
        <v>0</v>
      </c>
      <c r="H1506" s="39">
        <f t="shared" si="191"/>
        <v>15</v>
      </c>
      <c r="I1506" s="48">
        <v>15</v>
      </c>
      <c r="J1506" s="45"/>
      <c r="K1506" s="45">
        <f t="shared" si="192"/>
        <v>15</v>
      </c>
    </row>
    <row r="1507" spans="1:11" ht="18.75">
      <c r="A1507" s="49">
        <v>10</v>
      </c>
      <c r="B1507" s="21" t="s">
        <v>2120</v>
      </c>
      <c r="C1507" s="26">
        <v>2</v>
      </c>
      <c r="D1507" s="26"/>
      <c r="E1507" s="27">
        <f t="shared" si="193"/>
        <v>2</v>
      </c>
      <c r="F1507" s="24">
        <v>10</v>
      </c>
      <c r="G1507" s="24">
        <v>0</v>
      </c>
      <c r="H1507" s="39">
        <f t="shared" si="191"/>
        <v>10</v>
      </c>
      <c r="I1507" s="48">
        <v>0.01</v>
      </c>
      <c r="J1507" s="44"/>
      <c r="K1507" s="45">
        <f t="shared" si="192"/>
        <v>0.01</v>
      </c>
    </row>
    <row r="1508" spans="1:11" ht="18.75">
      <c r="A1508" s="49">
        <v>11</v>
      </c>
      <c r="B1508" s="21" t="s">
        <v>2121</v>
      </c>
      <c r="C1508" s="26">
        <v>100</v>
      </c>
      <c r="D1508" s="26"/>
      <c r="E1508" s="27">
        <f t="shared" si="193"/>
        <v>100</v>
      </c>
      <c r="F1508" s="24">
        <v>89</v>
      </c>
      <c r="G1508" s="24">
        <v>0</v>
      </c>
      <c r="H1508" s="39">
        <f t="shared" si="191"/>
        <v>89</v>
      </c>
      <c r="I1508" s="48">
        <v>0.01</v>
      </c>
      <c r="J1508" s="44"/>
      <c r="K1508" s="45">
        <f t="shared" si="192"/>
        <v>0.01</v>
      </c>
    </row>
    <row r="1509" spans="1:11" s="1" customFormat="1" ht="18.75">
      <c r="A1509" s="49">
        <v>12</v>
      </c>
      <c r="B1509" s="21" t="s">
        <v>1335</v>
      </c>
      <c r="C1509" s="26">
        <v>190</v>
      </c>
      <c r="D1509" s="26"/>
      <c r="E1509" s="27">
        <f t="shared" si="193"/>
        <v>190</v>
      </c>
      <c r="F1509" s="24">
        <v>150</v>
      </c>
      <c r="G1509" s="24">
        <v>0</v>
      </c>
      <c r="H1509" s="39">
        <f t="shared" si="191"/>
        <v>150</v>
      </c>
      <c r="I1509" s="48">
        <v>100</v>
      </c>
      <c r="J1509" s="45"/>
      <c r="K1509" s="45">
        <f t="shared" si="192"/>
        <v>100</v>
      </c>
    </row>
    <row r="1510" spans="1:11" s="1" customFormat="1" ht="18.75">
      <c r="A1510" s="49">
        <v>13</v>
      </c>
      <c r="B1510" s="21" t="s">
        <v>1639</v>
      </c>
      <c r="C1510" s="26"/>
      <c r="D1510" s="26"/>
      <c r="E1510" s="27"/>
      <c r="F1510" s="24"/>
      <c r="G1510" s="24"/>
      <c r="H1510" s="39"/>
      <c r="I1510" s="48">
        <v>10</v>
      </c>
      <c r="J1510" s="45"/>
      <c r="K1510" s="45">
        <f t="shared" si="192"/>
        <v>10</v>
      </c>
    </row>
    <row r="1511" spans="1:11" ht="18.75">
      <c r="A1511" s="49">
        <v>14</v>
      </c>
      <c r="B1511" s="21" t="s">
        <v>1336</v>
      </c>
      <c r="C1511" s="26">
        <v>180</v>
      </c>
      <c r="D1511" s="26"/>
      <c r="E1511" s="27">
        <f t="shared" si="193"/>
        <v>180</v>
      </c>
      <c r="F1511" s="24">
        <v>30.02</v>
      </c>
      <c r="G1511" s="24">
        <v>0</v>
      </c>
      <c r="H1511" s="39">
        <f t="shared" si="191"/>
        <v>30.02</v>
      </c>
      <c r="I1511" s="44">
        <v>20.02</v>
      </c>
      <c r="J1511" s="44"/>
      <c r="K1511" s="45">
        <f t="shared" si="192"/>
        <v>20.02</v>
      </c>
    </row>
    <row r="1512" spans="1:11" ht="18.75">
      <c r="A1512" s="49">
        <v>15</v>
      </c>
      <c r="B1512" s="21" t="s">
        <v>2122</v>
      </c>
      <c r="C1512" s="26">
        <v>3</v>
      </c>
      <c r="D1512" s="26"/>
      <c r="E1512" s="27">
        <f t="shared" si="193"/>
        <v>3</v>
      </c>
      <c r="F1512" s="24">
        <v>3</v>
      </c>
      <c r="G1512" s="24">
        <v>0</v>
      </c>
      <c r="H1512" s="39">
        <f t="shared" si="191"/>
        <v>3</v>
      </c>
      <c r="I1512" s="44">
        <v>3</v>
      </c>
      <c r="J1512" s="44"/>
      <c r="K1512" s="45">
        <f t="shared" si="192"/>
        <v>3</v>
      </c>
    </row>
    <row r="1513" spans="1:11" ht="18.75">
      <c r="A1513" s="49">
        <v>16</v>
      </c>
      <c r="B1513" s="21" t="s">
        <v>2123</v>
      </c>
      <c r="C1513" s="26">
        <v>6</v>
      </c>
      <c r="D1513" s="26"/>
      <c r="E1513" s="27">
        <f t="shared" si="193"/>
        <v>6</v>
      </c>
      <c r="F1513" s="24">
        <v>6</v>
      </c>
      <c r="G1513" s="24">
        <v>0</v>
      </c>
      <c r="H1513" s="39">
        <f t="shared" si="191"/>
        <v>6</v>
      </c>
      <c r="I1513" s="44">
        <v>6</v>
      </c>
      <c r="J1513" s="44"/>
      <c r="K1513" s="45">
        <f t="shared" si="192"/>
        <v>6</v>
      </c>
    </row>
    <row r="1514" spans="1:11" s="1" customFormat="1" ht="18.75">
      <c r="B1514" s="19" t="s">
        <v>6</v>
      </c>
      <c r="C1514" s="27">
        <f>SUM(C1499:C1513)</f>
        <v>639</v>
      </c>
      <c r="D1514" s="26"/>
      <c r="E1514" s="27">
        <f t="shared" si="193"/>
        <v>639</v>
      </c>
      <c r="F1514" s="25">
        <v>803.71</v>
      </c>
      <c r="G1514" s="25">
        <v>0</v>
      </c>
      <c r="H1514" s="39">
        <f t="shared" si="191"/>
        <v>803.71</v>
      </c>
      <c r="I1514" s="45">
        <f>SUM(I1498:I1513)</f>
        <v>919.07999999999993</v>
      </c>
      <c r="J1514" s="45"/>
      <c r="K1514" s="45">
        <f t="shared" si="192"/>
        <v>919.07999999999993</v>
      </c>
    </row>
    <row r="1515" spans="1:11" s="1" customFormat="1" ht="18.75">
      <c r="A1515" s="1">
        <v>3</v>
      </c>
      <c r="B1515" s="19" t="s">
        <v>1337</v>
      </c>
      <c r="C1515" s="27"/>
      <c r="D1515" s="27"/>
      <c r="E1515" s="27"/>
      <c r="F1515" s="25"/>
      <c r="G1515" s="25"/>
      <c r="H1515" s="39"/>
      <c r="I1515" s="45"/>
      <c r="J1515" s="45"/>
      <c r="K1515" s="45"/>
    </row>
    <row r="1516" spans="1:11" ht="18.75">
      <c r="A1516" s="49">
        <v>1</v>
      </c>
      <c r="B1516" s="21" t="s">
        <v>1338</v>
      </c>
      <c r="C1516" s="26">
        <v>1000</v>
      </c>
      <c r="D1516" s="26"/>
      <c r="E1516" s="27">
        <f>SUM(C1516:D1516)</f>
        <v>1000</v>
      </c>
      <c r="F1516" s="24">
        <v>1650</v>
      </c>
      <c r="G1516" s="24">
        <v>0</v>
      </c>
      <c r="H1516" s="39">
        <f t="shared" ref="H1516:H1531" si="194">SUM(F1516:G1516)</f>
        <v>1650</v>
      </c>
      <c r="I1516" s="48">
        <v>850</v>
      </c>
      <c r="J1516" s="48"/>
      <c r="K1516" s="45">
        <f t="shared" ref="K1516:K1522" si="195">SUM(I1516:J1516)</f>
        <v>850</v>
      </c>
    </row>
    <row r="1517" spans="1:11" ht="18.75">
      <c r="A1517" s="49">
        <v>2</v>
      </c>
      <c r="B1517" s="21" t="s">
        <v>1641</v>
      </c>
      <c r="C1517" s="26"/>
      <c r="D1517" s="26"/>
      <c r="E1517" s="27"/>
      <c r="F1517" s="24"/>
      <c r="G1517" s="24"/>
      <c r="H1517" s="39"/>
      <c r="I1517" s="48">
        <v>10000</v>
      </c>
      <c r="J1517" s="48"/>
      <c r="K1517" s="45">
        <f t="shared" si="195"/>
        <v>10000</v>
      </c>
    </row>
    <row r="1518" spans="1:11" ht="18.75">
      <c r="A1518" s="49">
        <v>3</v>
      </c>
      <c r="B1518" s="21" t="s">
        <v>1339</v>
      </c>
      <c r="C1518" s="26">
        <v>45000</v>
      </c>
      <c r="D1518" s="26"/>
      <c r="E1518" s="27">
        <f>SUM(C1518:D1518)</f>
        <v>45000</v>
      </c>
      <c r="F1518" s="24">
        <v>45000</v>
      </c>
      <c r="G1518" s="24">
        <v>0</v>
      </c>
      <c r="H1518" s="39">
        <f t="shared" si="194"/>
        <v>45000</v>
      </c>
      <c r="I1518" s="48">
        <v>100000</v>
      </c>
      <c r="J1518" s="48"/>
      <c r="K1518" s="45">
        <f t="shared" si="195"/>
        <v>100000</v>
      </c>
    </row>
    <row r="1519" spans="1:11" ht="18.75">
      <c r="A1519" s="49">
        <v>4</v>
      </c>
      <c r="B1519" s="50" t="s">
        <v>1342</v>
      </c>
      <c r="C1519" s="26">
        <v>3387</v>
      </c>
      <c r="D1519" s="26">
        <v>7000</v>
      </c>
      <c r="E1519" s="27">
        <f>SUM(C1519:D1519)</f>
        <v>10387</v>
      </c>
      <c r="F1519" s="24">
        <v>3600</v>
      </c>
      <c r="G1519" s="24">
        <v>5400</v>
      </c>
      <c r="H1519" s="39">
        <f t="shared" si="194"/>
        <v>9000</v>
      </c>
      <c r="I1519" s="48">
        <v>3600</v>
      </c>
      <c r="J1519" s="48">
        <v>5400</v>
      </c>
      <c r="K1519" s="45">
        <f t="shared" si="195"/>
        <v>9000</v>
      </c>
    </row>
    <row r="1520" spans="1:11" s="1" customFormat="1" ht="18.75">
      <c r="A1520" s="49">
        <v>5</v>
      </c>
      <c r="B1520" s="21" t="s">
        <v>1340</v>
      </c>
      <c r="C1520" s="26">
        <v>2568</v>
      </c>
      <c r="D1520" s="26">
        <v>3853</v>
      </c>
      <c r="E1520" s="27">
        <f>SUM(C1520:D1520)</f>
        <v>6421</v>
      </c>
      <c r="F1520" s="24">
        <v>2435</v>
      </c>
      <c r="G1520" s="24">
        <v>3652.6</v>
      </c>
      <c r="H1520" s="39">
        <f t="shared" si="194"/>
        <v>6087.6</v>
      </c>
      <c r="I1520" s="48">
        <v>2768.6</v>
      </c>
      <c r="J1520" s="48">
        <v>4152.8999999999996</v>
      </c>
      <c r="K1520" s="45">
        <f t="shared" si="195"/>
        <v>6921.5</v>
      </c>
    </row>
    <row r="1521" spans="1:11" ht="18.75">
      <c r="A1521" s="49">
        <v>6</v>
      </c>
      <c r="B1521" s="21" t="s">
        <v>1341</v>
      </c>
      <c r="C1521" s="26">
        <v>15</v>
      </c>
      <c r="D1521" s="26"/>
      <c r="E1521" s="27">
        <f>SUM(C1521:D1521)</f>
        <v>15</v>
      </c>
      <c r="F1521" s="24">
        <v>15</v>
      </c>
      <c r="G1521" s="24">
        <v>0</v>
      </c>
      <c r="H1521" s="39">
        <f t="shared" si="194"/>
        <v>15</v>
      </c>
      <c r="I1521" s="44">
        <v>15</v>
      </c>
      <c r="J1521" s="44"/>
      <c r="K1521" s="45">
        <f t="shared" si="195"/>
        <v>15</v>
      </c>
    </row>
    <row r="1522" spans="1:11" ht="18.75">
      <c r="B1522" s="19" t="s">
        <v>154</v>
      </c>
      <c r="C1522" s="27">
        <f t="shared" ref="C1522:H1522" si="196">SUM(C1516:C1521)</f>
        <v>51970</v>
      </c>
      <c r="D1522" s="27">
        <f t="shared" si="196"/>
        <v>10853</v>
      </c>
      <c r="E1522" s="27">
        <f t="shared" si="196"/>
        <v>62823</v>
      </c>
      <c r="F1522" s="27">
        <f t="shared" si="196"/>
        <v>52700</v>
      </c>
      <c r="G1522" s="27">
        <f t="shared" si="196"/>
        <v>9052.6</v>
      </c>
      <c r="H1522" s="41">
        <f t="shared" si="196"/>
        <v>61752.6</v>
      </c>
      <c r="I1522" s="45">
        <f>SUM(I1516:I1521)</f>
        <v>117233.60000000001</v>
      </c>
      <c r="J1522" s="45">
        <f>SUM(J1516:J1521)</f>
        <v>9552.9</v>
      </c>
      <c r="K1522" s="45">
        <f t="shared" si="195"/>
        <v>126786.5</v>
      </c>
    </row>
    <row r="1523" spans="1:11" s="1" customFormat="1" ht="18.75">
      <c r="A1523" s="1">
        <v>4</v>
      </c>
      <c r="B1523" s="19" t="s">
        <v>1343</v>
      </c>
      <c r="C1523" s="27"/>
      <c r="D1523" s="27"/>
      <c r="E1523" s="27"/>
      <c r="F1523" s="25"/>
      <c r="G1523" s="25"/>
      <c r="H1523" s="39"/>
      <c r="I1523" s="45"/>
      <c r="J1523" s="45"/>
      <c r="K1523" s="45"/>
    </row>
    <row r="1524" spans="1:11" ht="18.75">
      <c r="A1524" s="49">
        <v>1</v>
      </c>
      <c r="B1524" s="21" t="s">
        <v>1344</v>
      </c>
      <c r="C1524" s="26">
        <v>63.1</v>
      </c>
      <c r="D1524" s="26"/>
      <c r="E1524" s="27">
        <f>SUM(C1524:D1524)</f>
        <v>63.1</v>
      </c>
      <c r="F1524" s="24">
        <v>63.1</v>
      </c>
      <c r="G1524" s="24">
        <v>0</v>
      </c>
      <c r="H1524" s="39">
        <f t="shared" si="194"/>
        <v>63.1</v>
      </c>
      <c r="I1524" s="44">
        <v>74.33</v>
      </c>
      <c r="J1524" s="44"/>
      <c r="K1524" s="45">
        <f>SUM(I1524:J1524)</f>
        <v>74.33</v>
      </c>
    </row>
    <row r="1525" spans="1:11" ht="18.75">
      <c r="B1525" s="19" t="s">
        <v>155</v>
      </c>
      <c r="C1525" s="27">
        <f>SUM(C1524)</f>
        <v>63.1</v>
      </c>
      <c r="D1525" s="26"/>
      <c r="E1525" s="27">
        <f>SUM(C1525:D1525)</f>
        <v>63.1</v>
      </c>
      <c r="F1525" s="25">
        <v>63.1</v>
      </c>
      <c r="G1525" s="25">
        <v>0</v>
      </c>
      <c r="H1525" s="39">
        <f t="shared" si="194"/>
        <v>63.1</v>
      </c>
      <c r="I1525" s="45">
        <f>SUM(I1524)</f>
        <v>74.33</v>
      </c>
      <c r="J1525" s="44"/>
      <c r="K1525" s="45">
        <f>SUM(I1525:J1525)</f>
        <v>74.33</v>
      </c>
    </row>
    <row r="1526" spans="1:11" s="1" customFormat="1" ht="18.75">
      <c r="A1526" s="1">
        <v>5</v>
      </c>
      <c r="B1526" s="19" t="s">
        <v>1345</v>
      </c>
      <c r="C1526" s="27"/>
      <c r="D1526" s="27"/>
      <c r="E1526" s="27"/>
      <c r="F1526" s="25"/>
      <c r="G1526" s="25"/>
      <c r="H1526" s="39"/>
      <c r="I1526" s="45"/>
      <c r="J1526" s="45"/>
      <c r="K1526" s="45"/>
    </row>
    <row r="1527" spans="1:11" ht="18.75">
      <c r="A1527" s="49">
        <v>1</v>
      </c>
      <c r="B1527" s="21" t="s">
        <v>1346</v>
      </c>
      <c r="C1527" s="26">
        <v>2706.66</v>
      </c>
      <c r="D1527" s="26"/>
      <c r="E1527" s="27">
        <f>SUM(C1527:D1527)</f>
        <v>2706.66</v>
      </c>
      <c r="F1527" s="24">
        <v>2859.29</v>
      </c>
      <c r="G1527" s="24">
        <v>0</v>
      </c>
      <c r="H1527" s="39">
        <f t="shared" si="194"/>
        <v>2859.29</v>
      </c>
      <c r="I1527" s="44">
        <v>3362.31</v>
      </c>
      <c r="J1527" s="44"/>
      <c r="K1527" s="45">
        <f>SUM(I1527:J1527)</f>
        <v>3362.31</v>
      </c>
    </row>
    <row r="1528" spans="1:11" ht="18.75">
      <c r="B1528" s="19" t="s">
        <v>156</v>
      </c>
      <c r="C1528" s="27">
        <f>SUM(C1527)</f>
        <v>2706.66</v>
      </c>
      <c r="D1528" s="26"/>
      <c r="E1528" s="27">
        <f>SUM(C1528:D1528)</f>
        <v>2706.66</v>
      </c>
      <c r="F1528" s="25">
        <v>2859.29</v>
      </c>
      <c r="G1528" s="25">
        <v>0</v>
      </c>
      <c r="H1528" s="39">
        <f t="shared" si="194"/>
        <v>2859.29</v>
      </c>
      <c r="I1528" s="45">
        <f>SUM(I1527)</f>
        <v>3362.31</v>
      </c>
      <c r="J1528" s="44"/>
      <c r="K1528" s="45">
        <f>SUM(I1528:J1528)</f>
        <v>3362.31</v>
      </c>
    </row>
    <row r="1529" spans="1:11" s="1" customFormat="1" ht="18.75">
      <c r="A1529" s="1">
        <v>6</v>
      </c>
      <c r="B1529" s="19" t="s">
        <v>1347</v>
      </c>
      <c r="C1529" s="27"/>
      <c r="D1529" s="27"/>
      <c r="E1529" s="27"/>
      <c r="F1529" s="25"/>
      <c r="G1529" s="25"/>
      <c r="H1529" s="39"/>
      <c r="I1529" s="45"/>
      <c r="J1529" s="45"/>
      <c r="K1529" s="45"/>
    </row>
    <row r="1530" spans="1:11" ht="18.75">
      <c r="A1530" s="49">
        <v>1</v>
      </c>
      <c r="B1530" s="21" t="s">
        <v>1348</v>
      </c>
      <c r="C1530" s="26">
        <v>10300.65</v>
      </c>
      <c r="D1530" s="26"/>
      <c r="E1530" s="27">
        <f>SUM(C1530:D1530)</f>
        <v>10300.65</v>
      </c>
      <c r="F1530" s="24">
        <v>311.41000000000003</v>
      </c>
      <c r="G1530" s="24">
        <v>0</v>
      </c>
      <c r="H1530" s="39">
        <f t="shared" si="194"/>
        <v>311.41000000000003</v>
      </c>
      <c r="I1530" s="44">
        <v>288.08999999999997</v>
      </c>
      <c r="J1530" s="44"/>
      <c r="K1530" s="45">
        <f>SUM(I1530:J1530)</f>
        <v>288.08999999999997</v>
      </c>
    </row>
    <row r="1531" spans="1:11" ht="18.75">
      <c r="B1531" s="19" t="s">
        <v>157</v>
      </c>
      <c r="C1531" s="27">
        <f>SUM(C1530)</f>
        <v>10300.65</v>
      </c>
      <c r="D1531" s="26"/>
      <c r="E1531" s="27">
        <f>SUM(C1531:D1531)</f>
        <v>10300.65</v>
      </c>
      <c r="F1531" s="25">
        <v>311.41000000000003</v>
      </c>
      <c r="G1531" s="25">
        <v>0</v>
      </c>
      <c r="H1531" s="39">
        <f t="shared" si="194"/>
        <v>311.41000000000003</v>
      </c>
      <c r="I1531" s="45">
        <f>SUM(I1530)</f>
        <v>288.08999999999997</v>
      </c>
      <c r="J1531" s="44"/>
      <c r="K1531" s="45">
        <f>SUM(I1531:J1531)</f>
        <v>288.08999999999997</v>
      </c>
    </row>
    <row r="1532" spans="1:11" ht="18.75">
      <c r="A1532" s="1">
        <v>7</v>
      </c>
      <c r="B1532" s="19" t="s">
        <v>1643</v>
      </c>
      <c r="C1532" s="27"/>
      <c r="D1532" s="26"/>
      <c r="E1532" s="27"/>
      <c r="F1532" s="25"/>
      <c r="G1532" s="25"/>
      <c r="H1532" s="39"/>
      <c r="I1532" s="45"/>
      <c r="J1532" s="44"/>
      <c r="K1532" s="45"/>
    </row>
    <row r="1533" spans="1:11" ht="18.75">
      <c r="A1533" s="49">
        <v>1</v>
      </c>
      <c r="B1533" s="34" t="s">
        <v>1644</v>
      </c>
      <c r="C1533" s="27"/>
      <c r="D1533" s="26"/>
      <c r="E1533" s="27"/>
      <c r="F1533" s="25"/>
      <c r="G1533" s="25"/>
      <c r="H1533" s="39"/>
      <c r="I1533" s="44">
        <v>0.01</v>
      </c>
      <c r="J1533" s="44"/>
      <c r="K1533" s="45">
        <f>SUM(I1533:J1533)</f>
        <v>0.01</v>
      </c>
    </row>
    <row r="1534" spans="1:11" ht="18.75">
      <c r="B1534" s="19" t="s">
        <v>1645</v>
      </c>
      <c r="C1534" s="27"/>
      <c r="D1534" s="26"/>
      <c r="E1534" s="27"/>
      <c r="F1534" s="25"/>
      <c r="G1534" s="25"/>
      <c r="H1534" s="39"/>
      <c r="I1534" s="45">
        <f>SUM(I1533)</f>
        <v>0.01</v>
      </c>
      <c r="J1534" s="44"/>
      <c r="K1534" s="45">
        <f>SUM(I1534:J1534)</f>
        <v>0.01</v>
      </c>
    </row>
    <row r="1535" spans="1:11" s="1" customFormat="1" ht="18.75">
      <c r="A1535" s="1">
        <v>8</v>
      </c>
      <c r="B1535" s="19" t="s">
        <v>1349</v>
      </c>
      <c r="C1535" s="27"/>
      <c r="D1535" s="27"/>
      <c r="E1535" s="27"/>
      <c r="F1535" s="25"/>
      <c r="G1535" s="25"/>
      <c r="H1535" s="39"/>
      <c r="I1535" s="45"/>
      <c r="J1535" s="45"/>
      <c r="K1535" s="45"/>
    </row>
    <row r="1536" spans="1:11" ht="18.75">
      <c r="A1536" s="49">
        <v>1</v>
      </c>
      <c r="B1536" s="21" t="s">
        <v>1642</v>
      </c>
      <c r="C1536" s="26">
        <v>0</v>
      </c>
      <c r="D1536" s="26"/>
      <c r="E1536" s="26">
        <f>SUM(C1536:D1536)</f>
        <v>0</v>
      </c>
      <c r="F1536" s="24">
        <v>1500</v>
      </c>
      <c r="G1536" s="24">
        <v>0</v>
      </c>
      <c r="H1536" s="39">
        <f t="shared" ref="H1536:H1547" si="197">SUM(F1536:G1536)</f>
        <v>1500</v>
      </c>
      <c r="I1536" s="48">
        <v>1500</v>
      </c>
      <c r="J1536" s="45"/>
      <c r="K1536" s="45">
        <f>SUM(I1536:J1536)</f>
        <v>1500</v>
      </c>
    </row>
    <row r="1537" spans="1:11" ht="18.75">
      <c r="B1537" s="19" t="s">
        <v>158</v>
      </c>
      <c r="C1537" s="27">
        <f t="shared" ref="C1537:H1537" si="198">SUM(C1536)</f>
        <v>0</v>
      </c>
      <c r="D1537" s="27">
        <f t="shared" si="198"/>
        <v>0</v>
      </c>
      <c r="E1537" s="27">
        <f t="shared" si="198"/>
        <v>0</v>
      </c>
      <c r="F1537" s="27">
        <f t="shared" si="198"/>
        <v>1500</v>
      </c>
      <c r="G1537" s="27">
        <f t="shared" si="198"/>
        <v>0</v>
      </c>
      <c r="H1537" s="41">
        <f t="shared" si="198"/>
        <v>1500</v>
      </c>
      <c r="I1537" s="45">
        <f>SUM(I1536)</f>
        <v>1500</v>
      </c>
      <c r="J1537" s="44"/>
      <c r="K1537" s="45">
        <f>SUM(I1537:J1537)</f>
        <v>1500</v>
      </c>
    </row>
    <row r="1538" spans="1:11" s="1" customFormat="1" ht="18.75">
      <c r="A1538" s="1">
        <v>9</v>
      </c>
      <c r="B1538" s="19" t="s">
        <v>527</v>
      </c>
      <c r="C1538" s="27"/>
      <c r="D1538" s="27"/>
      <c r="E1538" s="27"/>
      <c r="F1538" s="25"/>
      <c r="G1538" s="25"/>
      <c r="H1538" s="39"/>
    </row>
    <row r="1539" spans="1:11" s="1" customFormat="1" ht="18.75">
      <c r="A1539" s="49">
        <v>1</v>
      </c>
      <c r="B1539" s="21" t="s">
        <v>1350</v>
      </c>
      <c r="C1539" s="27"/>
      <c r="D1539" s="27"/>
      <c r="E1539" s="27"/>
      <c r="F1539" s="24">
        <v>0.01</v>
      </c>
      <c r="G1539" s="24">
        <v>0</v>
      </c>
      <c r="H1539" s="39">
        <f t="shared" si="197"/>
        <v>0.01</v>
      </c>
      <c r="I1539" s="44">
        <v>0.01</v>
      </c>
      <c r="J1539" s="44"/>
      <c r="K1539" s="45">
        <f>SUM(I1539:J1539)</f>
        <v>0.01</v>
      </c>
    </row>
    <row r="1540" spans="1:11" ht="18.75">
      <c r="A1540" s="49">
        <v>2</v>
      </c>
      <c r="B1540" s="21" t="s">
        <v>1351</v>
      </c>
      <c r="C1540" s="26">
        <v>124.82</v>
      </c>
      <c r="D1540" s="26"/>
      <c r="E1540" s="27">
        <f>SUM(C1540:D1540)</f>
        <v>124.82</v>
      </c>
      <c r="F1540" s="24">
        <v>62.41</v>
      </c>
      <c r="G1540" s="24">
        <v>0</v>
      </c>
      <c r="H1540" s="39">
        <f t="shared" si="197"/>
        <v>62.41</v>
      </c>
      <c r="I1540" s="48">
        <v>0.01</v>
      </c>
      <c r="J1540" s="45"/>
      <c r="K1540" s="45">
        <f>SUM(I1540:J1540)</f>
        <v>0.01</v>
      </c>
    </row>
    <row r="1541" spans="1:11" ht="18.75">
      <c r="B1541" s="19" t="s">
        <v>10</v>
      </c>
      <c r="C1541" s="27">
        <f>SUM(C1540)</f>
        <v>124.82</v>
      </c>
      <c r="D1541" s="26"/>
      <c r="E1541" s="27">
        <f>SUM(C1541:D1541)</f>
        <v>124.82</v>
      </c>
      <c r="F1541" s="25">
        <v>62.42</v>
      </c>
      <c r="G1541" s="25">
        <v>0</v>
      </c>
      <c r="H1541" s="39">
        <f t="shared" si="197"/>
        <v>62.42</v>
      </c>
      <c r="I1541" s="45">
        <f>SUM(I1539:I1540)</f>
        <v>0.02</v>
      </c>
      <c r="J1541" s="44"/>
      <c r="K1541" s="45">
        <f>SUM(I1541:J1541)</f>
        <v>0.02</v>
      </c>
    </row>
    <row r="1542" spans="1:11" s="1" customFormat="1" ht="18.75">
      <c r="A1542" s="1">
        <v>10</v>
      </c>
      <c r="B1542" s="19" t="s">
        <v>537</v>
      </c>
      <c r="C1542" s="27"/>
      <c r="D1542" s="27"/>
      <c r="E1542" s="27"/>
      <c r="F1542" s="25"/>
      <c r="G1542" s="25"/>
      <c r="H1542" s="39"/>
      <c r="I1542" s="45"/>
      <c r="J1542" s="45"/>
      <c r="K1542" s="45"/>
    </row>
    <row r="1543" spans="1:11" ht="18.75">
      <c r="A1543" s="49">
        <v>1</v>
      </c>
      <c r="B1543" s="21" t="s">
        <v>1353</v>
      </c>
      <c r="C1543" s="26">
        <v>50065.01</v>
      </c>
      <c r="D1543" s="26"/>
      <c r="E1543" s="27">
        <f>SUM(C1543:D1543)</f>
        <v>50065.01</v>
      </c>
      <c r="F1543" s="24">
        <v>0.01</v>
      </c>
      <c r="G1543" s="24">
        <v>0</v>
      </c>
      <c r="H1543" s="39">
        <f t="shared" si="197"/>
        <v>0.01</v>
      </c>
      <c r="I1543" s="44">
        <v>10000</v>
      </c>
      <c r="J1543" s="44"/>
      <c r="K1543" s="45">
        <f>SUM(I1543:J1543)</f>
        <v>10000</v>
      </c>
    </row>
    <row r="1544" spans="1:11" ht="18.75">
      <c r="B1544" s="19" t="s">
        <v>44</v>
      </c>
      <c r="C1544" s="27">
        <f>SUM(C1543)</f>
        <v>50065.01</v>
      </c>
      <c r="D1544" s="26"/>
      <c r="E1544" s="27">
        <f>SUM(C1544:D1544)</f>
        <v>50065.01</v>
      </c>
      <c r="F1544" s="25">
        <v>0.01</v>
      </c>
      <c r="G1544" s="25">
        <v>0</v>
      </c>
      <c r="H1544" s="39">
        <f t="shared" si="197"/>
        <v>0.01</v>
      </c>
      <c r="I1544" s="45">
        <f>SUM(I1543)</f>
        <v>10000</v>
      </c>
      <c r="J1544" s="44"/>
      <c r="K1544" s="45">
        <f>SUM(I1544:J1544)</f>
        <v>10000</v>
      </c>
    </row>
    <row r="1545" spans="1:11" s="1" customFormat="1" ht="18.75">
      <c r="A1545" s="1">
        <v>11</v>
      </c>
      <c r="B1545" s="19" t="s">
        <v>1352</v>
      </c>
      <c r="C1545" s="27"/>
      <c r="D1545" s="27"/>
      <c r="E1545" s="27"/>
      <c r="F1545" s="25"/>
      <c r="G1545" s="25"/>
      <c r="H1545" s="39"/>
      <c r="I1545" s="45"/>
      <c r="J1545" s="45"/>
      <c r="K1545" s="45"/>
    </row>
    <row r="1546" spans="1:11" s="1" customFormat="1" ht="18.75">
      <c r="B1546" s="21" t="s">
        <v>159</v>
      </c>
      <c r="C1546" s="35"/>
      <c r="D1546" s="35"/>
      <c r="E1546" s="35"/>
      <c r="F1546" s="24">
        <v>50042.12</v>
      </c>
      <c r="G1546" s="24">
        <v>0</v>
      </c>
      <c r="H1546" s="39">
        <f t="shared" si="197"/>
        <v>50042.12</v>
      </c>
      <c r="I1546" s="48">
        <v>149504.74</v>
      </c>
      <c r="J1546" s="45"/>
      <c r="K1546" s="45">
        <f>SUM(I1546:J1546)</f>
        <v>149504.74</v>
      </c>
    </row>
    <row r="1547" spans="1:11" ht="18.75">
      <c r="B1547" s="19" t="s">
        <v>160</v>
      </c>
      <c r="C1547" s="26"/>
      <c r="D1547" s="26"/>
      <c r="E1547" s="26"/>
      <c r="F1547" s="25">
        <v>50042.12</v>
      </c>
      <c r="G1547" s="25">
        <v>0</v>
      </c>
      <c r="H1547" s="39">
        <f t="shared" si="197"/>
        <v>50042.12</v>
      </c>
      <c r="I1547" s="45">
        <f>SUM(I1546)</f>
        <v>149504.74</v>
      </c>
      <c r="J1547" s="44"/>
      <c r="K1547" s="45">
        <f>SUM(I1547:J1547)</f>
        <v>149504.74</v>
      </c>
    </row>
    <row r="1548" spans="1:11" s="1" customFormat="1" ht="18.75">
      <c r="A1548" s="1">
        <v>12</v>
      </c>
      <c r="B1548" s="19" t="s">
        <v>1354</v>
      </c>
      <c r="C1548" s="27"/>
      <c r="D1548" s="27"/>
      <c r="E1548" s="27"/>
      <c r="F1548" s="25"/>
      <c r="G1548" s="25"/>
      <c r="H1548" s="39"/>
      <c r="I1548" s="45"/>
      <c r="J1548" s="45"/>
      <c r="K1548" s="45"/>
    </row>
    <row r="1549" spans="1:11" s="1" customFormat="1" ht="18.75">
      <c r="A1549" s="1">
        <v>1</v>
      </c>
      <c r="B1549" s="21" t="s">
        <v>1355</v>
      </c>
      <c r="C1549" s="26">
        <v>70.86</v>
      </c>
      <c r="D1549" s="26">
        <v>0.03</v>
      </c>
      <c r="E1549" s="27">
        <f>D1549+C1549</f>
        <v>70.89</v>
      </c>
      <c r="F1549" s="24">
        <v>70.010000000000005</v>
      </c>
      <c r="G1549" s="24">
        <v>0.03</v>
      </c>
      <c r="H1549" s="39">
        <f>SUM(F1549:G1549)</f>
        <v>70.040000000000006</v>
      </c>
      <c r="I1549" s="48">
        <v>50.01</v>
      </c>
      <c r="J1549" s="48">
        <v>0.03</v>
      </c>
      <c r="K1549" s="45">
        <f>SUM(I1549:J1549)</f>
        <v>50.04</v>
      </c>
    </row>
    <row r="1550" spans="1:11" ht="18.75">
      <c r="B1550" s="19" t="s">
        <v>161</v>
      </c>
      <c r="C1550" s="27">
        <f>SUM(C1549)</f>
        <v>70.86</v>
      </c>
      <c r="D1550" s="27">
        <f>SUM(D1549)</f>
        <v>0.03</v>
      </c>
      <c r="E1550" s="27">
        <f>SUM(E1549)</f>
        <v>70.89</v>
      </c>
      <c r="F1550" s="27">
        <f>SUM(F1549)</f>
        <v>70.010000000000005</v>
      </c>
      <c r="G1550" s="27">
        <f>SUM(G1549)</f>
        <v>0.03</v>
      </c>
      <c r="H1550" s="39">
        <f>SUM(F1550:G1550)</f>
        <v>70.040000000000006</v>
      </c>
      <c r="I1550" s="45">
        <f>SUM(I1549)</f>
        <v>50.01</v>
      </c>
      <c r="J1550" s="45">
        <f>SUM(J1549)</f>
        <v>0.03</v>
      </c>
      <c r="K1550" s="45">
        <f>SUM(I1550:J1550)</f>
        <v>50.04</v>
      </c>
    </row>
    <row r="1551" spans="1:11" s="1" customFormat="1" ht="18.75">
      <c r="A1551" s="1">
        <v>13</v>
      </c>
      <c r="B1551" s="19" t="s">
        <v>1283</v>
      </c>
      <c r="C1551" s="27"/>
      <c r="D1551" s="27"/>
      <c r="E1551" s="27"/>
      <c r="F1551" s="25"/>
      <c r="G1551" s="25"/>
      <c r="H1551" s="39"/>
      <c r="I1551" s="45"/>
      <c r="J1551" s="45"/>
      <c r="K1551" s="45"/>
    </row>
    <row r="1552" spans="1:11" s="1" customFormat="1" ht="18.75">
      <c r="A1552" s="49">
        <v>1</v>
      </c>
      <c r="B1552" s="21" t="s">
        <v>1356</v>
      </c>
      <c r="C1552" s="35">
        <v>0</v>
      </c>
      <c r="D1552" s="35"/>
      <c r="E1552" s="35">
        <f>SUM(C1552:D1552)</f>
        <v>0</v>
      </c>
      <c r="F1552" s="36">
        <v>750</v>
      </c>
      <c r="G1552" s="37"/>
      <c r="H1552" s="35">
        <f>SUM(F1552:G1552)</f>
        <v>750</v>
      </c>
      <c r="I1552" s="48">
        <v>1200</v>
      </c>
      <c r="J1552" s="45"/>
      <c r="K1552" s="45">
        <f>SUM(I1552:J1552)</f>
        <v>1200</v>
      </c>
    </row>
    <row r="1553" spans="1:11" ht="18.75">
      <c r="A1553" s="49">
        <v>2</v>
      </c>
      <c r="B1553" s="21" t="s">
        <v>1357</v>
      </c>
      <c r="C1553" s="26">
        <v>0</v>
      </c>
      <c r="D1553" s="26"/>
      <c r="E1553" s="26">
        <f>SUM(C1553:D1553)</f>
        <v>0</v>
      </c>
      <c r="F1553" s="22">
        <v>1500</v>
      </c>
      <c r="G1553" s="26"/>
      <c r="H1553" s="41">
        <f>SUM(F1553:G1553)</f>
        <v>1500</v>
      </c>
      <c r="I1553" s="44">
        <v>1625</v>
      </c>
      <c r="J1553" s="44"/>
      <c r="K1553" s="45">
        <f>SUM(I1553:J1553)</f>
        <v>1625</v>
      </c>
    </row>
    <row r="1554" spans="1:11" ht="18.75">
      <c r="B1554" s="19" t="s">
        <v>146</v>
      </c>
      <c r="C1554" s="27">
        <f t="shared" ref="C1554:H1554" si="199">SUM(C1552:C1553)</f>
        <v>0</v>
      </c>
      <c r="D1554" s="27">
        <f t="shared" si="199"/>
        <v>0</v>
      </c>
      <c r="E1554" s="27">
        <f t="shared" si="199"/>
        <v>0</v>
      </c>
      <c r="F1554" s="23">
        <f t="shared" si="199"/>
        <v>2250</v>
      </c>
      <c r="G1554" s="27">
        <f t="shared" si="199"/>
        <v>0</v>
      </c>
      <c r="H1554" s="41">
        <f t="shared" si="199"/>
        <v>2250</v>
      </c>
      <c r="I1554" s="45">
        <f>SUM(I1552:I1553)</f>
        <v>2825</v>
      </c>
      <c r="J1554" s="44"/>
      <c r="K1554" s="45">
        <f>SUM(I1554:J1554)</f>
        <v>2825</v>
      </c>
    </row>
    <row r="1555" spans="1:11" s="1" customFormat="1" ht="18.75">
      <c r="A1555" s="1">
        <v>14</v>
      </c>
      <c r="B1555" s="19" t="s">
        <v>1358</v>
      </c>
      <c r="C1555" s="27"/>
      <c r="D1555" s="27"/>
      <c r="E1555" s="27"/>
      <c r="F1555" s="25"/>
      <c r="G1555" s="25"/>
      <c r="H1555" s="39"/>
      <c r="I1555" s="45"/>
      <c r="J1555" s="45"/>
      <c r="K1555" s="45"/>
    </row>
    <row r="1556" spans="1:11" ht="18.75">
      <c r="A1556" s="49">
        <v>1</v>
      </c>
      <c r="B1556" s="21" t="s">
        <v>1359</v>
      </c>
      <c r="C1556" s="26">
        <v>28000</v>
      </c>
      <c r="D1556" s="26"/>
      <c r="E1556" s="27">
        <f>SUM(C1556:D1556)</f>
        <v>28000</v>
      </c>
      <c r="F1556" s="24">
        <v>27939.119999999999</v>
      </c>
      <c r="G1556" s="24">
        <v>0</v>
      </c>
      <c r="H1556" s="39">
        <f>SUM(F1556:G1556)</f>
        <v>27939.119999999999</v>
      </c>
      <c r="I1556" s="44">
        <v>30141.21</v>
      </c>
      <c r="J1556" s="44"/>
      <c r="K1556" s="45">
        <f t="shared" ref="K1556:K1561" si="200">SUM(I1556:J1556)</f>
        <v>30141.21</v>
      </c>
    </row>
    <row r="1557" spans="1:11" ht="18.75">
      <c r="A1557" s="49">
        <v>2</v>
      </c>
      <c r="B1557" s="21" t="s">
        <v>1360</v>
      </c>
      <c r="C1557" s="26">
        <v>17499.02</v>
      </c>
      <c r="D1557" s="26">
        <v>0</v>
      </c>
      <c r="E1557" s="27">
        <f>SUM(C1557:D1557)</f>
        <v>17499.02</v>
      </c>
      <c r="F1557" s="24">
        <v>29139.81</v>
      </c>
      <c r="G1557" s="24">
        <v>0</v>
      </c>
      <c r="H1557" s="39">
        <f>SUM(F1557:G1557)</f>
        <v>29139.81</v>
      </c>
      <c r="I1557" s="44">
        <v>49776.17</v>
      </c>
      <c r="J1557" s="44"/>
      <c r="K1557" s="45">
        <f t="shared" si="200"/>
        <v>49776.17</v>
      </c>
    </row>
    <row r="1558" spans="1:11" s="1" customFormat="1" ht="18.75">
      <c r="A1558" s="49">
        <v>3</v>
      </c>
      <c r="B1558" s="21" t="s">
        <v>1361</v>
      </c>
      <c r="C1558" s="26">
        <v>22499.439999999999</v>
      </c>
      <c r="D1558" s="26"/>
      <c r="E1558" s="27">
        <f>SUM(C1558:D1558)</f>
        <v>22499.439999999999</v>
      </c>
      <c r="F1558" s="24">
        <v>50023.59</v>
      </c>
      <c r="G1558" s="24">
        <v>0</v>
      </c>
      <c r="H1558" s="39">
        <f>SUM(F1558:G1558)</f>
        <v>50023.59</v>
      </c>
      <c r="I1558" s="48">
        <v>29944.38</v>
      </c>
      <c r="J1558" s="45"/>
      <c r="K1558" s="45">
        <f t="shared" si="200"/>
        <v>29944.38</v>
      </c>
    </row>
    <row r="1559" spans="1:11" ht="18.75">
      <c r="A1559" s="49">
        <v>4</v>
      </c>
      <c r="B1559" s="21" t="s">
        <v>1362</v>
      </c>
      <c r="C1559" s="26">
        <v>0.01</v>
      </c>
      <c r="D1559" s="26"/>
      <c r="E1559" s="27">
        <f>SUM(C1559:D1559)</f>
        <v>0.01</v>
      </c>
      <c r="F1559" s="24">
        <v>0.01</v>
      </c>
      <c r="G1559" s="24">
        <v>0</v>
      </c>
      <c r="H1559" s="39">
        <f>SUM(F1559:G1559)</f>
        <v>0.01</v>
      </c>
      <c r="I1559" s="44">
        <v>0.01</v>
      </c>
      <c r="J1559" s="44"/>
      <c r="K1559" s="45">
        <f t="shared" si="200"/>
        <v>0.01</v>
      </c>
    </row>
    <row r="1560" spans="1:11" ht="18.75">
      <c r="A1560" s="49">
        <v>5</v>
      </c>
      <c r="B1560" s="21" t="s">
        <v>1363</v>
      </c>
      <c r="C1560" s="26">
        <v>0.17</v>
      </c>
      <c r="D1560" s="26"/>
      <c r="E1560" s="27">
        <f>SUM(C1560:D1560)</f>
        <v>0.17</v>
      </c>
      <c r="F1560" s="24">
        <v>11.21</v>
      </c>
      <c r="G1560" s="24">
        <v>0</v>
      </c>
      <c r="H1560" s="39">
        <f>SUM(F1560:G1560)</f>
        <v>11.21</v>
      </c>
      <c r="I1560" s="44">
        <v>1.01</v>
      </c>
      <c r="J1560" s="44"/>
      <c r="K1560" s="45">
        <f t="shared" si="200"/>
        <v>1.01</v>
      </c>
    </row>
    <row r="1561" spans="1:11" ht="18.75">
      <c r="B1561" s="19" t="s">
        <v>162</v>
      </c>
      <c r="C1561" s="27">
        <f t="shared" ref="C1561:H1561" si="201">SUM(C1556:C1560)</f>
        <v>67998.64</v>
      </c>
      <c r="D1561" s="27">
        <f t="shared" si="201"/>
        <v>0</v>
      </c>
      <c r="E1561" s="27">
        <f t="shared" si="201"/>
        <v>67998.64</v>
      </c>
      <c r="F1561" s="25">
        <f t="shared" si="201"/>
        <v>107113.73999999999</v>
      </c>
      <c r="G1561" s="25">
        <f t="shared" si="201"/>
        <v>0</v>
      </c>
      <c r="H1561" s="39">
        <f t="shared" si="201"/>
        <v>107113.73999999999</v>
      </c>
      <c r="I1561" s="45">
        <f>SUM(I1556:I1560)</f>
        <v>109862.78</v>
      </c>
      <c r="J1561" s="44"/>
      <c r="K1561" s="45">
        <f t="shared" si="200"/>
        <v>109862.78</v>
      </c>
    </row>
    <row r="1562" spans="1:11" s="1" customFormat="1" ht="18.75">
      <c r="A1562" s="1">
        <v>15</v>
      </c>
      <c r="B1562" s="19" t="s">
        <v>1364</v>
      </c>
      <c r="C1562" s="27"/>
      <c r="D1562" s="27"/>
      <c r="E1562" s="27"/>
      <c r="F1562" s="25"/>
      <c r="G1562" s="25"/>
      <c r="H1562" s="39"/>
      <c r="I1562" s="45"/>
      <c r="J1562" s="45"/>
      <c r="K1562" s="45"/>
    </row>
    <row r="1563" spans="1:11" ht="18.75">
      <c r="A1563" s="49">
        <v>1</v>
      </c>
      <c r="B1563" s="21" t="s">
        <v>1365</v>
      </c>
      <c r="C1563" s="26">
        <v>0</v>
      </c>
      <c r="D1563" s="26"/>
      <c r="E1563" s="26">
        <f>SUM(C1563:D1563)</f>
        <v>0</v>
      </c>
      <c r="F1563" s="24">
        <v>0</v>
      </c>
      <c r="G1563" s="24">
        <v>0.04</v>
      </c>
      <c r="H1563" s="39">
        <f>SUM(F1563:G1563)</f>
        <v>0.04</v>
      </c>
      <c r="I1563" s="44"/>
      <c r="J1563" s="44">
        <v>0.04</v>
      </c>
      <c r="K1563" s="45">
        <f>SUM(J1563)</f>
        <v>0.04</v>
      </c>
    </row>
    <row r="1564" spans="1:11" ht="18.75">
      <c r="B1564" s="19" t="s">
        <v>163</v>
      </c>
      <c r="C1564" s="27">
        <f t="shared" ref="C1564:H1564" si="202">SUM(C1563)</f>
        <v>0</v>
      </c>
      <c r="D1564" s="27">
        <f t="shared" si="202"/>
        <v>0</v>
      </c>
      <c r="E1564" s="27">
        <f t="shared" si="202"/>
        <v>0</v>
      </c>
      <c r="F1564" s="27">
        <f t="shared" si="202"/>
        <v>0</v>
      </c>
      <c r="G1564" s="27">
        <f t="shared" si="202"/>
        <v>0.04</v>
      </c>
      <c r="H1564" s="41">
        <f t="shared" si="202"/>
        <v>0.04</v>
      </c>
      <c r="I1564" s="45"/>
      <c r="J1564" s="45">
        <f>SUM(J1563)</f>
        <v>0.04</v>
      </c>
      <c r="K1564" s="45">
        <f>SUM(J1564)</f>
        <v>0.04</v>
      </c>
    </row>
    <row r="1565" spans="1:11" s="1" customFormat="1" ht="18.75">
      <c r="A1565" s="1">
        <v>16</v>
      </c>
      <c r="B1565" s="19" t="s">
        <v>1303</v>
      </c>
      <c r="C1565" s="27"/>
      <c r="D1565" s="27"/>
      <c r="E1565" s="27"/>
      <c r="F1565" s="25"/>
      <c r="G1565" s="25"/>
      <c r="H1565" s="39"/>
      <c r="I1565" s="45"/>
      <c r="J1565" s="45"/>
      <c r="K1565" s="45"/>
    </row>
    <row r="1566" spans="1:11" ht="18.75">
      <c r="A1566" s="49">
        <v>1</v>
      </c>
      <c r="B1566" s="21" t="s">
        <v>1366</v>
      </c>
      <c r="C1566" s="26">
        <v>39491.660000000003</v>
      </c>
      <c r="D1566" s="26"/>
      <c r="E1566" s="27">
        <f>SUM(C1566:D1566)</f>
        <v>39491.660000000003</v>
      </c>
      <c r="F1566" s="24">
        <v>39786.33</v>
      </c>
      <c r="G1566" s="24">
        <v>0</v>
      </c>
      <c r="H1566" s="39">
        <f>SUM(F1566:G1566)</f>
        <v>39786.33</v>
      </c>
      <c r="I1566" s="44">
        <v>90300.03</v>
      </c>
      <c r="J1566" s="44"/>
      <c r="K1566" s="45">
        <f>SUM(I1566:J1566)</f>
        <v>90300.03</v>
      </c>
    </row>
    <row r="1567" spans="1:11" ht="18.75">
      <c r="B1567" s="19" t="s">
        <v>151</v>
      </c>
      <c r="C1567" s="27">
        <f t="shared" ref="C1567:H1567" si="203">SUM(C1566)</f>
        <v>39491.660000000003</v>
      </c>
      <c r="D1567" s="27">
        <f t="shared" si="203"/>
        <v>0</v>
      </c>
      <c r="E1567" s="27">
        <f t="shared" si="203"/>
        <v>39491.660000000003</v>
      </c>
      <c r="F1567" s="27">
        <f t="shared" si="203"/>
        <v>39786.33</v>
      </c>
      <c r="G1567" s="27">
        <f t="shared" si="203"/>
        <v>0</v>
      </c>
      <c r="H1567" s="41">
        <f t="shared" si="203"/>
        <v>39786.33</v>
      </c>
      <c r="I1567" s="45">
        <f>SUM(I1566)</f>
        <v>90300.03</v>
      </c>
      <c r="J1567" s="44"/>
      <c r="K1567" s="45">
        <f>SUM(I1567:J1567)</f>
        <v>90300.03</v>
      </c>
    </row>
    <row r="1568" spans="1:11" s="1" customFormat="1" ht="18.75">
      <c r="A1568" s="1">
        <v>17</v>
      </c>
      <c r="B1568" s="19" t="s">
        <v>289</v>
      </c>
      <c r="C1568" s="27"/>
      <c r="D1568" s="27"/>
      <c r="E1568" s="27"/>
      <c r="F1568" s="25"/>
      <c r="G1568" s="25"/>
      <c r="H1568" s="39"/>
      <c r="I1568" s="45"/>
      <c r="J1568" s="45"/>
      <c r="K1568" s="45"/>
    </row>
    <row r="1569" spans="1:11" ht="18.75">
      <c r="A1569" s="49">
        <v>1</v>
      </c>
      <c r="B1569" s="21" t="s">
        <v>1367</v>
      </c>
      <c r="C1569" s="26">
        <v>500.02</v>
      </c>
      <c r="D1569" s="26"/>
      <c r="E1569" s="27">
        <f>SUM(C1569:D1569)</f>
        <v>500.02</v>
      </c>
      <c r="F1569" s="24">
        <v>400.02</v>
      </c>
      <c r="G1569" s="24">
        <v>0</v>
      </c>
      <c r="H1569" s="39">
        <f>SUM(F1569:G1569)</f>
        <v>400.02</v>
      </c>
      <c r="I1569" s="44">
        <v>300.02</v>
      </c>
      <c r="J1569" s="44"/>
      <c r="K1569" s="45">
        <f>SUM(I1569:J1569)</f>
        <v>300.02</v>
      </c>
    </row>
    <row r="1570" spans="1:11" ht="18.75">
      <c r="B1570" s="19" t="s">
        <v>14</v>
      </c>
      <c r="C1570" s="27">
        <f t="shared" ref="C1570:H1570" si="204">SUM(C1569)</f>
        <v>500.02</v>
      </c>
      <c r="D1570" s="27">
        <f t="shared" si="204"/>
        <v>0</v>
      </c>
      <c r="E1570" s="27">
        <f t="shared" si="204"/>
        <v>500.02</v>
      </c>
      <c r="F1570" s="27">
        <f t="shared" si="204"/>
        <v>400.02</v>
      </c>
      <c r="G1570" s="27">
        <f t="shared" si="204"/>
        <v>0</v>
      </c>
      <c r="H1570" s="41">
        <f t="shared" si="204"/>
        <v>400.02</v>
      </c>
      <c r="I1570" s="45">
        <f>SUM(I1569)</f>
        <v>300.02</v>
      </c>
      <c r="J1570" s="44"/>
      <c r="K1570" s="45">
        <f>SUM(I1570:J1570)</f>
        <v>300.02</v>
      </c>
    </row>
    <row r="1571" spans="1:11" s="1" customFormat="1" ht="18.75">
      <c r="A1571" s="1">
        <v>18</v>
      </c>
      <c r="B1571" s="19" t="s">
        <v>623</v>
      </c>
      <c r="C1571" s="27"/>
      <c r="D1571" s="27"/>
      <c r="E1571" s="27"/>
      <c r="F1571" s="25"/>
      <c r="G1571" s="25"/>
      <c r="H1571" s="39"/>
      <c r="I1571" s="45"/>
      <c r="J1571" s="45"/>
      <c r="K1571" s="45"/>
    </row>
    <row r="1572" spans="1:11" ht="18.75">
      <c r="A1572" s="49">
        <v>1</v>
      </c>
      <c r="B1572" s="21" t="s">
        <v>1368</v>
      </c>
      <c r="C1572" s="26">
        <v>23</v>
      </c>
      <c r="D1572" s="26"/>
      <c r="E1572" s="27">
        <f>SUM(C1572:D1572)</f>
        <v>23</v>
      </c>
      <c r="F1572" s="24">
        <v>23</v>
      </c>
      <c r="G1572" s="24">
        <v>0</v>
      </c>
      <c r="H1572" s="39">
        <f>SUM(F1572:G1572)</f>
        <v>23</v>
      </c>
      <c r="I1572" s="48">
        <v>498</v>
      </c>
      <c r="J1572" s="44"/>
      <c r="K1572" s="45">
        <f t="shared" ref="K1572:K1577" si="205">SUM(I1572:J1572)</f>
        <v>498</v>
      </c>
    </row>
    <row r="1573" spans="1:11" ht="18.75">
      <c r="A1573" s="49">
        <v>2</v>
      </c>
      <c r="B1573" s="21" t="s">
        <v>1369</v>
      </c>
      <c r="C1573" s="26">
        <v>44</v>
      </c>
      <c r="D1573" s="26"/>
      <c r="E1573" s="27">
        <f>SUM(C1573:D1573)</f>
        <v>44</v>
      </c>
      <c r="F1573" s="24">
        <v>0.01</v>
      </c>
      <c r="G1573" s="24">
        <v>0</v>
      </c>
      <c r="H1573" s="39">
        <f>SUM(F1573:G1573)</f>
        <v>0.01</v>
      </c>
      <c r="I1573" s="48">
        <v>0.01</v>
      </c>
      <c r="J1573" s="44"/>
      <c r="K1573" s="45">
        <f t="shared" si="205"/>
        <v>0.01</v>
      </c>
    </row>
    <row r="1574" spans="1:11" ht="18.75">
      <c r="A1574" s="49">
        <v>3</v>
      </c>
      <c r="B1574" s="21" t="s">
        <v>1370</v>
      </c>
      <c r="C1574" s="26">
        <v>137.19999999999999</v>
      </c>
      <c r="D1574" s="26"/>
      <c r="E1574" s="27">
        <f>SUM(C1574:D1574)</f>
        <v>137.19999999999999</v>
      </c>
      <c r="F1574" s="24">
        <v>44</v>
      </c>
      <c r="G1574" s="24">
        <v>0</v>
      </c>
      <c r="H1574" s="39">
        <f>SUM(F1574:G1574)</f>
        <v>44</v>
      </c>
      <c r="I1574" s="48">
        <v>44</v>
      </c>
      <c r="J1574" s="44"/>
      <c r="K1574" s="45">
        <f t="shared" si="205"/>
        <v>44</v>
      </c>
    </row>
    <row r="1575" spans="1:11" s="1" customFormat="1" ht="18.75">
      <c r="A1575" s="49">
        <v>4</v>
      </c>
      <c r="B1575" s="21" t="s">
        <v>1371</v>
      </c>
      <c r="C1575" s="27"/>
      <c r="D1575" s="27"/>
      <c r="E1575" s="27"/>
      <c r="F1575" s="24">
        <v>137.19999999999999</v>
      </c>
      <c r="G1575" s="24">
        <v>0</v>
      </c>
      <c r="H1575" s="39">
        <f>SUM(F1575:G1575)</f>
        <v>137.19999999999999</v>
      </c>
      <c r="I1575" s="48">
        <v>1050</v>
      </c>
      <c r="J1575" s="45"/>
      <c r="K1575" s="45">
        <f t="shared" si="205"/>
        <v>1050</v>
      </c>
    </row>
    <row r="1576" spans="1:11" ht="18.75">
      <c r="A1576" s="49">
        <v>5</v>
      </c>
      <c r="B1576" s="21" t="s">
        <v>1372</v>
      </c>
      <c r="C1576" s="26"/>
      <c r="D1576" s="26"/>
      <c r="E1576" s="26"/>
      <c r="F1576" s="24">
        <v>0.01</v>
      </c>
      <c r="G1576" s="24">
        <v>0</v>
      </c>
      <c r="H1576" s="39">
        <f>SUM(F1576:G1576)</f>
        <v>0.01</v>
      </c>
      <c r="I1576" s="48">
        <v>0.01</v>
      </c>
      <c r="J1576" s="44"/>
      <c r="K1576" s="45">
        <f t="shared" si="205"/>
        <v>0.01</v>
      </c>
    </row>
    <row r="1577" spans="1:11" ht="18.75">
      <c r="B1577" s="19" t="s">
        <v>15</v>
      </c>
      <c r="C1577" s="27">
        <f t="shared" ref="C1577:H1577" si="206">SUM(C1572:C1576)</f>
        <v>204.2</v>
      </c>
      <c r="D1577" s="27">
        <f t="shared" si="206"/>
        <v>0</v>
      </c>
      <c r="E1577" s="27">
        <f t="shared" si="206"/>
        <v>204.2</v>
      </c>
      <c r="F1577" s="27">
        <f t="shared" si="206"/>
        <v>204.21999999999997</v>
      </c>
      <c r="G1577" s="27">
        <f t="shared" si="206"/>
        <v>0</v>
      </c>
      <c r="H1577" s="41">
        <f t="shared" si="206"/>
        <v>204.21999999999997</v>
      </c>
      <c r="I1577" s="45">
        <f>SUM(I1572:I1576)</f>
        <v>1592.02</v>
      </c>
      <c r="J1577" s="44"/>
      <c r="K1577" s="45">
        <f t="shared" si="205"/>
        <v>1592.02</v>
      </c>
    </row>
    <row r="1578" spans="1:11" s="1" customFormat="1" ht="18.75">
      <c r="A1578" s="1">
        <v>19</v>
      </c>
      <c r="B1578" s="19" t="s">
        <v>1373</v>
      </c>
      <c r="C1578" s="27"/>
      <c r="D1578" s="27"/>
      <c r="E1578" s="27"/>
      <c r="F1578" s="25"/>
      <c r="G1578" s="25"/>
      <c r="H1578" s="39"/>
      <c r="I1578" s="45"/>
      <c r="J1578" s="45"/>
      <c r="K1578" s="45"/>
    </row>
    <row r="1579" spans="1:11" ht="18.75">
      <c r="A1579" s="49">
        <v>1</v>
      </c>
      <c r="B1579" s="21" t="s">
        <v>1374</v>
      </c>
      <c r="C1579" s="26">
        <v>0.01</v>
      </c>
      <c r="D1579" s="26"/>
      <c r="E1579" s="27">
        <f t="shared" ref="E1579:E1610" si="207">SUM(C1579:D1579)</f>
        <v>0.01</v>
      </c>
      <c r="F1579" s="24">
        <v>0.01</v>
      </c>
      <c r="G1579" s="24">
        <v>0</v>
      </c>
      <c r="H1579" s="39">
        <f t="shared" ref="H1579:H1611" si="208">SUM(F1579:G1579)</f>
        <v>0.01</v>
      </c>
      <c r="I1579" s="44">
        <v>0.01</v>
      </c>
      <c r="J1579" s="44"/>
      <c r="K1579" s="45">
        <f t="shared" ref="K1579:K1586" si="209">SUM(I1579:J1579)</f>
        <v>0.01</v>
      </c>
    </row>
    <row r="1580" spans="1:11" ht="18.75">
      <c r="A1580" s="49">
        <v>2</v>
      </c>
      <c r="B1580" s="21" t="s">
        <v>1375</v>
      </c>
      <c r="C1580" s="26"/>
      <c r="D1580" s="26">
        <v>0.03</v>
      </c>
      <c r="E1580" s="27">
        <f t="shared" si="207"/>
        <v>0.03</v>
      </c>
      <c r="F1580" s="24">
        <v>0</v>
      </c>
      <c r="G1580" s="24">
        <v>0.01</v>
      </c>
      <c r="H1580" s="39">
        <f t="shared" si="208"/>
        <v>0.01</v>
      </c>
      <c r="I1580" s="44">
        <v>0</v>
      </c>
      <c r="J1580" s="44">
        <v>0.01</v>
      </c>
      <c r="K1580" s="45">
        <f t="shared" si="209"/>
        <v>0.01</v>
      </c>
    </row>
    <row r="1581" spans="1:11" ht="18.75">
      <c r="A1581" s="49">
        <v>3</v>
      </c>
      <c r="B1581" s="21" t="s">
        <v>2124</v>
      </c>
      <c r="C1581" s="26">
        <v>100</v>
      </c>
      <c r="D1581" s="26"/>
      <c r="E1581" s="27">
        <f t="shared" si="207"/>
        <v>100</v>
      </c>
      <c r="F1581" s="24">
        <v>100</v>
      </c>
      <c r="G1581" s="24">
        <v>0</v>
      </c>
      <c r="H1581" s="39">
        <f t="shared" si="208"/>
        <v>100</v>
      </c>
      <c r="I1581" s="44">
        <v>0.03</v>
      </c>
      <c r="J1581" s="44"/>
      <c r="K1581" s="45">
        <f t="shared" si="209"/>
        <v>0.03</v>
      </c>
    </row>
    <row r="1582" spans="1:11" s="1" customFormat="1" ht="18.75">
      <c r="A1582" s="49">
        <v>4</v>
      </c>
      <c r="B1582" s="21" t="s">
        <v>1376</v>
      </c>
      <c r="C1582" s="26">
        <v>0.03</v>
      </c>
      <c r="D1582" s="26"/>
      <c r="E1582" s="27">
        <f t="shared" si="207"/>
        <v>0.03</v>
      </c>
      <c r="F1582" s="24">
        <v>100</v>
      </c>
      <c r="G1582" s="24">
        <v>0</v>
      </c>
      <c r="H1582" s="39">
        <f t="shared" si="208"/>
        <v>100</v>
      </c>
      <c r="I1582" s="48">
        <v>140</v>
      </c>
      <c r="J1582" s="45"/>
      <c r="K1582" s="45">
        <f t="shared" si="209"/>
        <v>140</v>
      </c>
    </row>
    <row r="1583" spans="1:11" ht="18.75">
      <c r="A1583" s="49">
        <v>5</v>
      </c>
      <c r="B1583" s="21" t="s">
        <v>536</v>
      </c>
      <c r="C1583" s="26">
        <v>50</v>
      </c>
      <c r="D1583" s="26"/>
      <c r="E1583" s="27">
        <f t="shared" si="207"/>
        <v>50</v>
      </c>
      <c r="F1583" s="24">
        <v>0</v>
      </c>
      <c r="G1583" s="24">
        <v>0.01</v>
      </c>
      <c r="H1583" s="39">
        <f t="shared" si="208"/>
        <v>0.01</v>
      </c>
      <c r="I1583" s="44"/>
      <c r="J1583" s="44">
        <v>0.01</v>
      </c>
      <c r="K1583" s="45">
        <f t="shared" si="209"/>
        <v>0.01</v>
      </c>
    </row>
    <row r="1584" spans="1:11" ht="18.75">
      <c r="A1584" s="49">
        <v>6</v>
      </c>
      <c r="B1584" s="21" t="s">
        <v>1377</v>
      </c>
      <c r="C1584" s="26"/>
      <c r="D1584" s="26">
        <v>65000</v>
      </c>
      <c r="E1584" s="27">
        <f t="shared" si="207"/>
        <v>65000</v>
      </c>
      <c r="F1584" s="24">
        <v>0</v>
      </c>
      <c r="G1584" s="24">
        <v>80000</v>
      </c>
      <c r="H1584" s="39">
        <f t="shared" si="208"/>
        <v>80000</v>
      </c>
      <c r="I1584" s="44"/>
      <c r="J1584" s="44">
        <v>80000</v>
      </c>
      <c r="K1584" s="45">
        <f t="shared" si="209"/>
        <v>80000</v>
      </c>
    </row>
    <row r="1585" spans="1:11" s="1" customFormat="1" ht="18.75">
      <c r="A1585" s="49">
        <v>7</v>
      </c>
      <c r="B1585" s="21" t="s">
        <v>1378</v>
      </c>
      <c r="C1585" s="26"/>
      <c r="D1585" s="26">
        <v>65000</v>
      </c>
      <c r="E1585" s="27">
        <f t="shared" si="207"/>
        <v>65000</v>
      </c>
      <c r="F1585" s="24">
        <v>0</v>
      </c>
      <c r="G1585" s="24">
        <v>80000</v>
      </c>
      <c r="H1585" s="39">
        <f t="shared" si="208"/>
        <v>80000</v>
      </c>
      <c r="I1585" s="45"/>
      <c r="J1585" s="48">
        <v>80000</v>
      </c>
      <c r="K1585" s="45">
        <f t="shared" si="209"/>
        <v>80000</v>
      </c>
    </row>
    <row r="1586" spans="1:11" ht="18.75">
      <c r="A1586" s="49">
        <v>8</v>
      </c>
      <c r="B1586" s="21" t="s">
        <v>1379</v>
      </c>
      <c r="C1586" s="26"/>
      <c r="D1586" s="26">
        <v>-65000</v>
      </c>
      <c r="E1586" s="27">
        <f t="shared" si="207"/>
        <v>-65000</v>
      </c>
      <c r="F1586" s="24">
        <v>0</v>
      </c>
      <c r="G1586" s="24">
        <v>-80000</v>
      </c>
      <c r="H1586" s="39">
        <f t="shared" si="208"/>
        <v>-80000</v>
      </c>
      <c r="I1586" s="44"/>
      <c r="J1586" s="44">
        <v>-80000</v>
      </c>
      <c r="K1586" s="45">
        <f t="shared" si="209"/>
        <v>-80000</v>
      </c>
    </row>
    <row r="1587" spans="1:11" ht="18.75">
      <c r="A1587" s="49">
        <v>9</v>
      </c>
      <c r="B1587" s="21" t="s">
        <v>1380</v>
      </c>
      <c r="C1587" s="26">
        <v>121500</v>
      </c>
      <c r="D1587" s="26"/>
      <c r="E1587" s="27">
        <f t="shared" si="207"/>
        <v>121500</v>
      </c>
      <c r="F1587" s="24">
        <v>81063</v>
      </c>
      <c r="G1587" s="24">
        <v>0</v>
      </c>
      <c r="H1587" s="39">
        <f t="shared" si="208"/>
        <v>81063</v>
      </c>
      <c r="I1587" s="48">
        <v>15000</v>
      </c>
      <c r="J1587" s="44"/>
      <c r="K1587" s="45">
        <f>SUM(I1587:J1587)</f>
        <v>15000</v>
      </c>
    </row>
    <row r="1588" spans="1:11" s="1" customFormat="1" ht="18.75">
      <c r="A1588" s="49">
        <v>10</v>
      </c>
      <c r="B1588" s="21" t="s">
        <v>1381</v>
      </c>
      <c r="C1588" s="26">
        <v>4000</v>
      </c>
      <c r="D1588" s="26"/>
      <c r="E1588" s="27">
        <f t="shared" si="207"/>
        <v>4000</v>
      </c>
      <c r="F1588" s="24">
        <v>1000</v>
      </c>
      <c r="G1588" s="24">
        <v>0</v>
      </c>
      <c r="H1588" s="39">
        <f t="shared" si="208"/>
        <v>1000</v>
      </c>
      <c r="I1588" s="48">
        <v>999.91</v>
      </c>
      <c r="J1588" s="45"/>
      <c r="K1588" s="45">
        <f t="shared" ref="K1588:K1611" si="210">SUM(I1588:J1588)</f>
        <v>999.91</v>
      </c>
    </row>
    <row r="1589" spans="1:11" ht="18.75">
      <c r="A1589" s="49">
        <v>11</v>
      </c>
      <c r="B1589" s="21" t="s">
        <v>1382</v>
      </c>
      <c r="C1589" s="26">
        <v>31510</v>
      </c>
      <c r="D1589" s="26"/>
      <c r="E1589" s="27">
        <f t="shared" si="207"/>
        <v>31510</v>
      </c>
      <c r="F1589" s="24">
        <v>15000</v>
      </c>
      <c r="G1589" s="24">
        <v>0</v>
      </c>
      <c r="H1589" s="39">
        <f t="shared" si="208"/>
        <v>15000</v>
      </c>
      <c r="I1589" s="48">
        <v>2000</v>
      </c>
      <c r="J1589" s="44"/>
      <c r="K1589" s="45">
        <f t="shared" si="210"/>
        <v>2000</v>
      </c>
    </row>
    <row r="1590" spans="1:11" ht="18.75">
      <c r="A1590" s="49">
        <v>12</v>
      </c>
      <c r="B1590" s="21" t="s">
        <v>1646</v>
      </c>
      <c r="C1590" s="26"/>
      <c r="D1590" s="26"/>
      <c r="E1590" s="27"/>
      <c r="F1590" s="24"/>
      <c r="G1590" s="24"/>
      <c r="H1590" s="39"/>
      <c r="I1590" s="48">
        <v>10000</v>
      </c>
      <c r="J1590" s="44"/>
      <c r="K1590" s="45">
        <f t="shared" si="210"/>
        <v>10000</v>
      </c>
    </row>
    <row r="1591" spans="1:11" ht="18.75">
      <c r="A1591" s="49">
        <v>13</v>
      </c>
      <c r="B1591" s="21" t="s">
        <v>1383</v>
      </c>
      <c r="C1591" s="26">
        <v>5000</v>
      </c>
      <c r="D1591" s="26"/>
      <c r="E1591" s="27">
        <f t="shared" si="207"/>
        <v>5000</v>
      </c>
      <c r="F1591" s="24">
        <v>15848</v>
      </c>
      <c r="G1591" s="24">
        <v>0</v>
      </c>
      <c r="H1591" s="39">
        <f t="shared" si="208"/>
        <v>15848</v>
      </c>
      <c r="I1591" s="48">
        <v>3000</v>
      </c>
      <c r="J1591" s="44"/>
      <c r="K1591" s="45">
        <f t="shared" si="210"/>
        <v>3000</v>
      </c>
    </row>
    <row r="1592" spans="1:11" s="1" customFormat="1" ht="18.75">
      <c r="A1592" s="49">
        <v>14</v>
      </c>
      <c r="B1592" s="21" t="s">
        <v>2125</v>
      </c>
      <c r="C1592" s="26">
        <v>100</v>
      </c>
      <c r="D1592" s="26"/>
      <c r="E1592" s="27">
        <f t="shared" si="207"/>
        <v>100</v>
      </c>
      <c r="F1592" s="24">
        <v>0.03</v>
      </c>
      <c r="G1592" s="24">
        <v>0</v>
      </c>
      <c r="H1592" s="39">
        <f t="shared" si="208"/>
        <v>0.03</v>
      </c>
      <c r="I1592" s="48">
        <v>0.03</v>
      </c>
      <c r="J1592" s="45"/>
      <c r="K1592" s="45">
        <f t="shared" si="210"/>
        <v>0.03</v>
      </c>
    </row>
    <row r="1593" spans="1:11" ht="18.75">
      <c r="A1593" s="49">
        <v>15</v>
      </c>
      <c r="B1593" s="21" t="s">
        <v>1384</v>
      </c>
      <c r="C1593" s="26">
        <v>1000</v>
      </c>
      <c r="D1593" s="26"/>
      <c r="E1593" s="27">
        <f t="shared" si="207"/>
        <v>1000</v>
      </c>
      <c r="F1593" s="24">
        <v>3385</v>
      </c>
      <c r="G1593" s="24">
        <v>0</v>
      </c>
      <c r="H1593" s="39">
        <f t="shared" si="208"/>
        <v>3385</v>
      </c>
      <c r="I1593" s="48">
        <v>1950</v>
      </c>
      <c r="J1593" s="44"/>
      <c r="K1593" s="45">
        <f t="shared" si="210"/>
        <v>1950</v>
      </c>
    </row>
    <row r="1594" spans="1:11" ht="18.75">
      <c r="A1594" s="49">
        <v>16</v>
      </c>
      <c r="B1594" s="21" t="s">
        <v>1385</v>
      </c>
      <c r="C1594" s="26">
        <v>50</v>
      </c>
      <c r="D1594" s="26"/>
      <c r="E1594" s="27">
        <f t="shared" si="207"/>
        <v>50</v>
      </c>
      <c r="F1594" s="24">
        <v>80</v>
      </c>
      <c r="G1594" s="24">
        <v>0</v>
      </c>
      <c r="H1594" s="39">
        <f t="shared" si="208"/>
        <v>80</v>
      </c>
      <c r="I1594" s="48">
        <v>0.01</v>
      </c>
      <c r="J1594" s="44"/>
      <c r="K1594" s="45">
        <f t="shared" si="210"/>
        <v>0.01</v>
      </c>
    </row>
    <row r="1595" spans="1:11" ht="18.75">
      <c r="A1595" s="49">
        <v>17</v>
      </c>
      <c r="B1595" s="21" t="s">
        <v>1386</v>
      </c>
      <c r="C1595" s="26">
        <v>42000</v>
      </c>
      <c r="D1595" s="26">
        <v>63000</v>
      </c>
      <c r="E1595" s="27">
        <f t="shared" si="207"/>
        <v>105000</v>
      </c>
      <c r="F1595" s="24">
        <v>56000.01</v>
      </c>
      <c r="G1595" s="24">
        <v>84000</v>
      </c>
      <c r="H1595" s="39">
        <f t="shared" si="208"/>
        <v>140000.01</v>
      </c>
      <c r="I1595" s="48">
        <v>58500</v>
      </c>
      <c r="J1595" s="44">
        <v>84000</v>
      </c>
      <c r="K1595" s="45">
        <f t="shared" si="210"/>
        <v>142500</v>
      </c>
    </row>
    <row r="1596" spans="1:11" ht="18.75">
      <c r="A1596" s="49">
        <v>18</v>
      </c>
      <c r="B1596" s="21" t="s">
        <v>1387</v>
      </c>
      <c r="C1596" s="26">
        <v>500</v>
      </c>
      <c r="D1596" s="26"/>
      <c r="E1596" s="27">
        <f t="shared" si="207"/>
        <v>500</v>
      </c>
      <c r="F1596" s="24">
        <v>300</v>
      </c>
      <c r="G1596" s="24">
        <v>0</v>
      </c>
      <c r="H1596" s="39">
        <f t="shared" si="208"/>
        <v>300</v>
      </c>
      <c r="I1596" s="48">
        <v>300</v>
      </c>
      <c r="J1596" s="44"/>
      <c r="K1596" s="45">
        <f t="shared" si="210"/>
        <v>300</v>
      </c>
    </row>
    <row r="1597" spans="1:11" ht="18.75">
      <c r="A1597" s="49">
        <v>19</v>
      </c>
      <c r="B1597" s="21" t="s">
        <v>1388</v>
      </c>
      <c r="C1597" s="26">
        <v>10000</v>
      </c>
      <c r="D1597" s="26"/>
      <c r="E1597" s="27">
        <f t="shared" si="207"/>
        <v>10000</v>
      </c>
      <c r="F1597" s="24">
        <v>4000</v>
      </c>
      <c r="G1597" s="24">
        <v>0</v>
      </c>
      <c r="H1597" s="39">
        <f t="shared" si="208"/>
        <v>4000</v>
      </c>
      <c r="I1597" s="44">
        <v>51000</v>
      </c>
      <c r="J1597" s="44"/>
      <c r="K1597" s="45">
        <f t="shared" si="210"/>
        <v>51000</v>
      </c>
    </row>
    <row r="1598" spans="1:11" ht="18.75">
      <c r="A1598" s="49">
        <v>20</v>
      </c>
      <c r="B1598" s="21" t="s">
        <v>1389</v>
      </c>
      <c r="C1598" s="26">
        <v>48100</v>
      </c>
      <c r="D1598" s="26"/>
      <c r="E1598" s="27">
        <f t="shared" si="207"/>
        <v>48100</v>
      </c>
      <c r="F1598" s="24">
        <v>126815</v>
      </c>
      <c r="G1598" s="24">
        <v>0</v>
      </c>
      <c r="H1598" s="39">
        <f t="shared" si="208"/>
        <v>126815</v>
      </c>
      <c r="I1598" s="44">
        <v>95332</v>
      </c>
      <c r="J1598" s="44"/>
      <c r="K1598" s="45">
        <f t="shared" si="210"/>
        <v>95332</v>
      </c>
    </row>
    <row r="1599" spans="1:11" s="1" customFormat="1" ht="18.75">
      <c r="A1599" s="49">
        <v>21</v>
      </c>
      <c r="B1599" s="21" t="s">
        <v>1390</v>
      </c>
      <c r="C1599" s="26">
        <v>45070</v>
      </c>
      <c r="D1599" s="26"/>
      <c r="E1599" s="27">
        <f t="shared" si="207"/>
        <v>45070</v>
      </c>
      <c r="F1599" s="24">
        <v>57088</v>
      </c>
      <c r="G1599" s="24">
        <v>0</v>
      </c>
      <c r="H1599" s="39">
        <f t="shared" si="208"/>
        <v>57088</v>
      </c>
      <c r="I1599" s="48">
        <v>130739</v>
      </c>
      <c r="J1599" s="45"/>
      <c r="K1599" s="45">
        <f t="shared" si="210"/>
        <v>130739</v>
      </c>
    </row>
    <row r="1600" spans="1:11" ht="18.75">
      <c r="A1600" s="49">
        <v>22</v>
      </c>
      <c r="B1600" s="21" t="s">
        <v>1391</v>
      </c>
      <c r="C1600" s="26">
        <v>1376</v>
      </c>
      <c r="D1600" s="26"/>
      <c r="E1600" s="27">
        <f t="shared" si="207"/>
        <v>1376</v>
      </c>
      <c r="F1600" s="24">
        <v>576</v>
      </c>
      <c r="G1600" s="24">
        <v>0</v>
      </c>
      <c r="H1600" s="39">
        <f t="shared" si="208"/>
        <v>576</v>
      </c>
      <c r="I1600" s="44">
        <v>0.16</v>
      </c>
      <c r="J1600" s="44"/>
      <c r="K1600" s="45">
        <f t="shared" si="210"/>
        <v>0.16</v>
      </c>
    </row>
    <row r="1601" spans="1:11" ht="18.75">
      <c r="A1601" s="49">
        <v>23</v>
      </c>
      <c r="B1601" s="21" t="s">
        <v>1392</v>
      </c>
      <c r="C1601" s="26">
        <v>15000</v>
      </c>
      <c r="D1601" s="26"/>
      <c r="E1601" s="27">
        <f t="shared" si="207"/>
        <v>15000</v>
      </c>
      <c r="F1601" s="24">
        <v>4684</v>
      </c>
      <c r="G1601" s="24">
        <v>0</v>
      </c>
      <c r="H1601" s="39">
        <f t="shared" si="208"/>
        <v>4684</v>
      </c>
      <c r="I1601" s="44">
        <v>5000</v>
      </c>
      <c r="J1601" s="44"/>
      <c r="K1601" s="45">
        <f t="shared" si="210"/>
        <v>5000</v>
      </c>
    </row>
    <row r="1602" spans="1:11" ht="18.75">
      <c r="A1602" s="49">
        <v>24</v>
      </c>
      <c r="B1602" s="21" t="s">
        <v>1393</v>
      </c>
      <c r="C1602" s="26">
        <v>140000</v>
      </c>
      <c r="D1602" s="26"/>
      <c r="E1602" s="27">
        <f t="shared" si="207"/>
        <v>140000</v>
      </c>
      <c r="F1602" s="24">
        <v>130000</v>
      </c>
      <c r="G1602" s="24">
        <v>0</v>
      </c>
      <c r="H1602" s="39">
        <f t="shared" si="208"/>
        <v>130000</v>
      </c>
      <c r="I1602" s="44">
        <v>218500</v>
      </c>
      <c r="J1602" s="44"/>
      <c r="K1602" s="45">
        <f t="shared" si="210"/>
        <v>218500</v>
      </c>
    </row>
    <row r="1603" spans="1:11" ht="18.75">
      <c r="A1603" s="49">
        <v>25</v>
      </c>
      <c r="B1603" s="21" t="s">
        <v>1394</v>
      </c>
      <c r="C1603" s="26">
        <v>-140000</v>
      </c>
      <c r="D1603" s="26"/>
      <c r="E1603" s="27">
        <f t="shared" si="207"/>
        <v>-140000</v>
      </c>
      <c r="F1603" s="24">
        <v>-130000</v>
      </c>
      <c r="G1603" s="24">
        <v>0</v>
      </c>
      <c r="H1603" s="39">
        <f t="shared" si="208"/>
        <v>-130000</v>
      </c>
      <c r="I1603" s="44">
        <v>-218500</v>
      </c>
      <c r="J1603" s="44"/>
      <c r="K1603" s="45">
        <f t="shared" si="210"/>
        <v>-218500</v>
      </c>
    </row>
    <row r="1604" spans="1:11" ht="18.75">
      <c r="A1604" s="49">
        <v>26</v>
      </c>
      <c r="B1604" s="21" t="s">
        <v>1395</v>
      </c>
      <c r="C1604" s="26">
        <v>140000</v>
      </c>
      <c r="D1604" s="26"/>
      <c r="E1604" s="27">
        <f t="shared" si="207"/>
        <v>140000</v>
      </c>
      <c r="F1604" s="24">
        <v>130000</v>
      </c>
      <c r="G1604" s="24">
        <v>0</v>
      </c>
      <c r="H1604" s="39">
        <f t="shared" si="208"/>
        <v>130000</v>
      </c>
      <c r="I1604" s="44">
        <v>218500</v>
      </c>
      <c r="J1604" s="44"/>
      <c r="K1604" s="45">
        <f t="shared" si="210"/>
        <v>218500</v>
      </c>
    </row>
    <row r="1605" spans="1:11" ht="18.75">
      <c r="A1605" s="49">
        <v>27</v>
      </c>
      <c r="B1605" s="21" t="s">
        <v>1396</v>
      </c>
      <c r="C1605" s="26">
        <v>10013.26</v>
      </c>
      <c r="D1605" s="26"/>
      <c r="E1605" s="27">
        <f t="shared" si="207"/>
        <v>10013.26</v>
      </c>
      <c r="F1605" s="24">
        <v>23200</v>
      </c>
      <c r="G1605" s="24">
        <v>0</v>
      </c>
      <c r="H1605" s="39">
        <f t="shared" si="208"/>
        <v>23200</v>
      </c>
      <c r="I1605" s="44">
        <v>3000</v>
      </c>
      <c r="J1605" s="44"/>
      <c r="K1605" s="45">
        <f t="shared" si="210"/>
        <v>3000</v>
      </c>
    </row>
    <row r="1606" spans="1:11" ht="18.75">
      <c r="A1606" s="49">
        <v>28</v>
      </c>
      <c r="B1606" s="21" t="s">
        <v>1397</v>
      </c>
      <c r="C1606" s="26">
        <v>300</v>
      </c>
      <c r="D1606" s="26"/>
      <c r="E1606" s="27">
        <f t="shared" si="207"/>
        <v>300</v>
      </c>
      <c r="F1606" s="24">
        <v>300</v>
      </c>
      <c r="G1606" s="24">
        <v>0</v>
      </c>
      <c r="H1606" s="39">
        <f t="shared" si="208"/>
        <v>300</v>
      </c>
      <c r="I1606" s="44">
        <v>300</v>
      </c>
      <c r="J1606" s="44"/>
      <c r="K1606" s="45">
        <f t="shared" si="210"/>
        <v>300</v>
      </c>
    </row>
    <row r="1607" spans="1:11" ht="18.75">
      <c r="A1607" s="49">
        <v>29</v>
      </c>
      <c r="B1607" s="50" t="s">
        <v>2126</v>
      </c>
      <c r="C1607" s="26">
        <v>500</v>
      </c>
      <c r="D1607" s="26"/>
      <c r="E1607" s="27">
        <f t="shared" si="207"/>
        <v>500</v>
      </c>
      <c r="F1607" s="24">
        <v>478.9</v>
      </c>
      <c r="G1607" s="24">
        <v>0</v>
      </c>
      <c r="H1607" s="39">
        <f t="shared" si="208"/>
        <v>478.9</v>
      </c>
      <c r="I1607" s="44">
        <v>5000</v>
      </c>
      <c r="J1607" s="44"/>
      <c r="K1607" s="45">
        <f t="shared" si="210"/>
        <v>5000</v>
      </c>
    </row>
    <row r="1608" spans="1:11" ht="18.75">
      <c r="A1608" s="49">
        <v>30</v>
      </c>
      <c r="B1608" s="21" t="s">
        <v>1398</v>
      </c>
      <c r="C1608" s="26">
        <v>500</v>
      </c>
      <c r="D1608" s="26"/>
      <c r="E1608" s="27">
        <f t="shared" si="207"/>
        <v>500</v>
      </c>
      <c r="F1608" s="24">
        <v>100</v>
      </c>
      <c r="G1608" s="24">
        <v>0</v>
      </c>
      <c r="H1608" s="39">
        <f t="shared" si="208"/>
        <v>100</v>
      </c>
      <c r="I1608" s="44">
        <v>0.03</v>
      </c>
      <c r="J1608" s="44"/>
      <c r="K1608" s="45">
        <f t="shared" si="210"/>
        <v>0.03</v>
      </c>
    </row>
    <row r="1609" spans="1:11" ht="18.75">
      <c r="A1609" s="49">
        <v>31</v>
      </c>
      <c r="B1609" s="21" t="s">
        <v>1399</v>
      </c>
      <c r="C1609" s="26">
        <v>1500</v>
      </c>
      <c r="D1609" s="26"/>
      <c r="E1609" s="27">
        <f t="shared" si="207"/>
        <v>1500</v>
      </c>
      <c r="F1609" s="24">
        <v>500</v>
      </c>
      <c r="G1609" s="24">
        <v>0</v>
      </c>
      <c r="H1609" s="39">
        <f t="shared" si="208"/>
        <v>500</v>
      </c>
      <c r="I1609" s="44">
        <v>0.03</v>
      </c>
      <c r="J1609" s="44"/>
      <c r="K1609" s="45">
        <f t="shared" si="210"/>
        <v>0.03</v>
      </c>
    </row>
    <row r="1610" spans="1:11" ht="18.75">
      <c r="A1610" s="49">
        <v>32</v>
      </c>
      <c r="B1610" s="21" t="s">
        <v>1400</v>
      </c>
      <c r="C1610" s="26"/>
      <c r="D1610" s="26">
        <v>21549</v>
      </c>
      <c r="E1610" s="27">
        <f t="shared" si="207"/>
        <v>21549</v>
      </c>
      <c r="F1610" s="24">
        <v>50000</v>
      </c>
      <c r="G1610" s="24">
        <v>0</v>
      </c>
      <c r="H1610" s="39">
        <f t="shared" si="208"/>
        <v>50000</v>
      </c>
      <c r="I1610" s="44">
        <v>40000</v>
      </c>
      <c r="J1610" s="44"/>
      <c r="K1610" s="45">
        <f t="shared" si="210"/>
        <v>40000</v>
      </c>
    </row>
    <row r="1611" spans="1:11" ht="18.75">
      <c r="A1611" s="49">
        <v>33</v>
      </c>
      <c r="B1611" s="21" t="s">
        <v>1401</v>
      </c>
      <c r="C1611" s="26"/>
      <c r="D1611" s="26"/>
      <c r="E1611" s="26"/>
      <c r="F1611" s="24">
        <v>0</v>
      </c>
      <c r="G1611" s="24">
        <v>0.02</v>
      </c>
      <c r="H1611" s="39">
        <f t="shared" si="208"/>
        <v>0.02</v>
      </c>
      <c r="I1611" s="44"/>
      <c r="J1611" s="44">
        <v>0.02</v>
      </c>
      <c r="K1611" s="45">
        <f t="shared" si="210"/>
        <v>0.02</v>
      </c>
    </row>
    <row r="1612" spans="1:11" ht="18.75">
      <c r="B1612" s="19" t="s">
        <v>164</v>
      </c>
      <c r="C1612" s="27">
        <f t="shared" ref="C1612:H1612" si="211">SUM(C1579:C1611)</f>
        <v>478169.3</v>
      </c>
      <c r="D1612" s="27">
        <f t="shared" si="211"/>
        <v>149549.03</v>
      </c>
      <c r="E1612" s="27">
        <f t="shared" si="211"/>
        <v>627718.33000000007</v>
      </c>
      <c r="F1612" s="27">
        <f t="shared" si="211"/>
        <v>570617.94999999995</v>
      </c>
      <c r="G1612" s="27">
        <f t="shared" si="211"/>
        <v>164000.04</v>
      </c>
      <c r="H1612" s="41">
        <f t="shared" si="211"/>
        <v>734617.99000000011</v>
      </c>
      <c r="I1612" s="27">
        <f>SUM(I1579:I1611)</f>
        <v>640761.21</v>
      </c>
      <c r="J1612" s="27">
        <f t="shared" ref="J1612:K1612" si="212">SUM(J1579:J1611)</f>
        <v>164000.04</v>
      </c>
      <c r="K1612" s="27">
        <f t="shared" si="212"/>
        <v>804761.25000000012</v>
      </c>
    </row>
    <row r="1613" spans="1:11" ht="18.75">
      <c r="A1613" s="49">
        <v>20</v>
      </c>
      <c r="B1613" s="19" t="s">
        <v>1647</v>
      </c>
      <c r="C1613" s="27"/>
      <c r="D1613" s="27"/>
      <c r="E1613" s="27"/>
      <c r="F1613" s="27"/>
      <c r="G1613" s="27"/>
      <c r="H1613" s="41"/>
      <c r="I1613" s="27"/>
      <c r="J1613" s="27"/>
      <c r="K1613" s="27"/>
    </row>
    <row r="1614" spans="1:11" ht="18.75">
      <c r="A1614" s="49">
        <v>1</v>
      </c>
      <c r="B1614" s="34" t="s">
        <v>1648</v>
      </c>
      <c r="C1614" s="27"/>
      <c r="D1614" s="27"/>
      <c r="E1614" s="27"/>
      <c r="F1614" s="27"/>
      <c r="G1614" s="27"/>
      <c r="H1614" s="41"/>
      <c r="I1614" s="26">
        <v>500</v>
      </c>
      <c r="J1614" s="26"/>
      <c r="K1614" s="27">
        <f>SUM(I1614:J1614)</f>
        <v>500</v>
      </c>
    </row>
    <row r="1615" spans="1:11" ht="18.75">
      <c r="A1615" s="49">
        <v>2</v>
      </c>
      <c r="B1615" s="21" t="s">
        <v>1650</v>
      </c>
      <c r="C1615" s="27"/>
      <c r="D1615" s="27"/>
      <c r="E1615" s="27"/>
      <c r="F1615" s="27"/>
      <c r="G1615" s="27"/>
      <c r="H1615" s="41"/>
      <c r="I1615" s="26">
        <v>120000</v>
      </c>
      <c r="J1615" s="26"/>
      <c r="K1615" s="27">
        <f>SUM(I1615:J1615)</f>
        <v>120000</v>
      </c>
    </row>
    <row r="1616" spans="1:11" ht="18.75">
      <c r="B1616" s="19" t="s">
        <v>1649</v>
      </c>
      <c r="C1616" s="27"/>
      <c r="D1616" s="27"/>
      <c r="E1616" s="27"/>
      <c r="F1616" s="27"/>
      <c r="G1616" s="27"/>
      <c r="H1616" s="41"/>
      <c r="I1616" s="27">
        <f>SUM(I1614:I1615)</f>
        <v>120500</v>
      </c>
      <c r="J1616" s="27"/>
      <c r="K1616" s="27">
        <f>SUM(I1616:J1616)</f>
        <v>120500</v>
      </c>
    </row>
    <row r="1617" spans="1:11" s="1" customFormat="1" ht="18.75">
      <c r="A1617" s="1">
        <v>21</v>
      </c>
      <c r="B1617" s="19" t="s">
        <v>304</v>
      </c>
      <c r="C1617" s="27"/>
      <c r="D1617" s="27"/>
      <c r="E1617" s="27"/>
      <c r="F1617" s="25"/>
      <c r="G1617" s="25"/>
      <c r="H1617" s="39"/>
      <c r="I1617" s="45"/>
      <c r="J1617" s="45"/>
      <c r="K1617" s="45"/>
    </row>
    <row r="1618" spans="1:11" ht="18.75">
      <c r="A1618" s="49">
        <v>1</v>
      </c>
      <c r="B1618" s="21" t="s">
        <v>1402</v>
      </c>
      <c r="C1618" s="26">
        <v>50</v>
      </c>
      <c r="D1618" s="26"/>
      <c r="E1618" s="27">
        <f>SUM(C1618:D1618)</f>
        <v>50</v>
      </c>
      <c r="F1618" s="24">
        <v>0.01</v>
      </c>
      <c r="G1618" s="24">
        <v>0</v>
      </c>
      <c r="H1618" s="39">
        <f>SUM(F1618:G1618)</f>
        <v>0.01</v>
      </c>
      <c r="I1618" s="44">
        <v>0.01</v>
      </c>
      <c r="J1618" s="44"/>
      <c r="K1618" s="45">
        <f>SUM(I1618:J1618)</f>
        <v>0.01</v>
      </c>
    </row>
    <row r="1619" spans="1:11" ht="18.75">
      <c r="B1619" s="33" t="s">
        <v>17</v>
      </c>
      <c r="C1619" s="27">
        <f t="shared" ref="C1619:H1619" si="213">SUM(C1618)</f>
        <v>50</v>
      </c>
      <c r="D1619" s="27">
        <f t="shared" si="213"/>
        <v>0</v>
      </c>
      <c r="E1619" s="27">
        <f t="shared" si="213"/>
        <v>50</v>
      </c>
      <c r="F1619" s="27">
        <f t="shared" si="213"/>
        <v>0.01</v>
      </c>
      <c r="G1619" s="27">
        <f t="shared" si="213"/>
        <v>0</v>
      </c>
      <c r="H1619" s="41">
        <f t="shared" si="213"/>
        <v>0.01</v>
      </c>
      <c r="I1619" s="45">
        <f>SUM(I1618)</f>
        <v>0.01</v>
      </c>
      <c r="J1619" s="44"/>
      <c r="K1619" s="45">
        <f>SUM(I1619:J1619)</f>
        <v>0.01</v>
      </c>
    </row>
    <row r="1620" spans="1:11" s="156" customFormat="1" ht="56.25">
      <c r="B1620" s="157" t="s">
        <v>165</v>
      </c>
      <c r="C1620" s="158">
        <f t="shared" ref="C1620:H1620" si="214">C1619+C1612+C1577+C1570+C1567+C1561+C1564+C1554+C1550+C1547+C1544+C1541+C1537+C1531+C1528+C1525+C1522+C1514+C1496+C1616</f>
        <v>702353.92000000004</v>
      </c>
      <c r="D1620" s="158">
        <f t="shared" si="214"/>
        <v>160402.06</v>
      </c>
      <c r="E1620" s="158">
        <f t="shared" si="214"/>
        <v>862755.9800000001</v>
      </c>
      <c r="F1620" s="158">
        <f t="shared" si="214"/>
        <v>828784.35</v>
      </c>
      <c r="G1620" s="158">
        <f t="shared" si="214"/>
        <v>173052.71000000002</v>
      </c>
      <c r="H1620" s="158">
        <f t="shared" si="214"/>
        <v>1001837.0600000002</v>
      </c>
      <c r="I1620" s="158">
        <f>I1619+I1612+I1577+I1570+I1567+I1561+I1564+I1554+I1550+I1547+I1544+I1541+I1537+I1531+I1528+I1525+I1522+I1514+I1496+I1616+I1534</f>
        <v>1249073.2700000003</v>
      </c>
      <c r="J1620" s="158">
        <f t="shared" ref="J1620:K1620" si="215">J1619+J1612+J1577+J1570+J1567+J1561+J1564+J1554+J1550+J1547+J1544+J1541+J1537+J1531+J1528+J1525+J1522+J1514+J1496+J1616</f>
        <v>173553.01</v>
      </c>
      <c r="K1620" s="158">
        <f t="shared" si="215"/>
        <v>1422626.2700000005</v>
      </c>
    </row>
    <row r="1621" spans="1:11" s="93" customFormat="1" ht="18.75">
      <c r="B1621" s="100"/>
      <c r="C1621" s="101"/>
      <c r="D1621" s="101"/>
      <c r="E1621" s="101"/>
      <c r="F1621" s="101"/>
      <c r="G1621" s="101"/>
      <c r="H1621" s="96"/>
      <c r="I1621" s="97"/>
      <c r="J1621" s="97"/>
      <c r="K1621" s="98"/>
    </row>
    <row r="1622" spans="1:11" s="144" customFormat="1" ht="18.75">
      <c r="A1622" s="144">
        <v>10</v>
      </c>
      <c r="B1622" s="145" t="s">
        <v>1403</v>
      </c>
      <c r="C1622" s="159"/>
      <c r="D1622" s="159"/>
      <c r="E1622" s="159"/>
      <c r="F1622" s="160"/>
      <c r="G1622" s="160"/>
      <c r="H1622" s="146"/>
      <c r="I1622" s="161"/>
      <c r="J1622" s="161"/>
      <c r="K1622" s="161"/>
    </row>
    <row r="1623" spans="1:11" s="1" customFormat="1" ht="18.75">
      <c r="A1623" s="1">
        <v>1</v>
      </c>
      <c r="B1623" s="19" t="s">
        <v>256</v>
      </c>
      <c r="C1623" s="27"/>
      <c r="D1623" s="27"/>
      <c r="E1623" s="27"/>
      <c r="F1623" s="27"/>
      <c r="G1623" s="27"/>
      <c r="H1623" s="41"/>
      <c r="I1623" s="45"/>
      <c r="J1623" s="45"/>
      <c r="K1623" s="45"/>
    </row>
    <row r="1624" spans="1:11" ht="18.75">
      <c r="A1624" s="49">
        <v>1</v>
      </c>
      <c r="B1624" s="21" t="s">
        <v>2127</v>
      </c>
      <c r="C1624" s="26"/>
      <c r="D1624" s="26">
        <v>15.39</v>
      </c>
      <c r="E1624" s="27">
        <f>SUM(C1624:D1624)</f>
        <v>15.39</v>
      </c>
      <c r="F1624" s="24">
        <v>0</v>
      </c>
      <c r="G1624" s="24">
        <v>29.14</v>
      </c>
      <c r="H1624" s="39">
        <f t="shared" ref="H1624:H1630" si="216">SUM(F1624:G1624)</f>
        <v>29.14</v>
      </c>
      <c r="I1624" s="44">
        <v>0.01</v>
      </c>
      <c r="J1624" s="44">
        <v>18.89</v>
      </c>
      <c r="K1624" s="45">
        <f t="shared" ref="K1624:K1630" si="217">SUM(I1624:J1624)</f>
        <v>18.900000000000002</v>
      </c>
    </row>
    <row r="1625" spans="1:11" ht="18.75">
      <c r="A1625" s="49">
        <v>2</v>
      </c>
      <c r="B1625" s="21" t="s">
        <v>2128</v>
      </c>
      <c r="C1625" s="26">
        <v>0.01</v>
      </c>
      <c r="D1625" s="26"/>
      <c r="E1625" s="27">
        <f>SUM(C1625:D1625)</f>
        <v>0.01</v>
      </c>
      <c r="F1625" s="24">
        <v>5</v>
      </c>
      <c r="G1625" s="24">
        <v>0</v>
      </c>
      <c r="H1625" s="39">
        <f t="shared" si="216"/>
        <v>5</v>
      </c>
      <c r="I1625" s="44">
        <v>5</v>
      </c>
      <c r="J1625" s="44"/>
      <c r="K1625" s="45">
        <f t="shared" si="217"/>
        <v>5</v>
      </c>
    </row>
    <row r="1626" spans="1:11" ht="18.75">
      <c r="A1626" s="49">
        <v>3</v>
      </c>
      <c r="B1626" s="21" t="s">
        <v>2132</v>
      </c>
      <c r="C1626" s="26"/>
      <c r="D1626" s="26"/>
      <c r="E1626" s="26"/>
      <c r="F1626" s="24">
        <v>450</v>
      </c>
      <c r="G1626" s="24">
        <v>0</v>
      </c>
      <c r="H1626" s="39">
        <f t="shared" si="216"/>
        <v>450</v>
      </c>
      <c r="I1626" s="44">
        <v>900</v>
      </c>
      <c r="J1626" s="44"/>
      <c r="K1626" s="45">
        <f t="shared" si="217"/>
        <v>900</v>
      </c>
    </row>
    <row r="1627" spans="1:11" ht="18.75">
      <c r="A1627" s="49">
        <v>4</v>
      </c>
      <c r="B1627" s="21" t="s">
        <v>2129</v>
      </c>
      <c r="C1627" s="26"/>
      <c r="D1627" s="26"/>
      <c r="E1627" s="26"/>
      <c r="F1627" s="24">
        <v>100</v>
      </c>
      <c r="G1627" s="24">
        <v>0</v>
      </c>
      <c r="H1627" s="39">
        <f t="shared" si="216"/>
        <v>100</v>
      </c>
      <c r="I1627" s="44">
        <v>70</v>
      </c>
      <c r="J1627" s="44"/>
      <c r="K1627" s="45">
        <f t="shared" si="217"/>
        <v>70</v>
      </c>
    </row>
    <row r="1628" spans="1:11" ht="18.75">
      <c r="A1628" s="49">
        <v>5</v>
      </c>
      <c r="B1628" s="21" t="s">
        <v>2130</v>
      </c>
      <c r="C1628" s="26">
        <v>110</v>
      </c>
      <c r="D1628" s="26"/>
      <c r="E1628" s="27">
        <f>SUM(C1628:D1628)</f>
        <v>110</v>
      </c>
      <c r="F1628" s="24">
        <v>110</v>
      </c>
      <c r="G1628" s="24">
        <v>0</v>
      </c>
      <c r="H1628" s="39">
        <f t="shared" si="216"/>
        <v>110</v>
      </c>
      <c r="I1628" s="44">
        <v>102</v>
      </c>
      <c r="J1628" s="44"/>
      <c r="K1628" s="45">
        <f t="shared" si="217"/>
        <v>102</v>
      </c>
    </row>
    <row r="1629" spans="1:11" ht="18.75">
      <c r="A1629" s="49">
        <v>6</v>
      </c>
      <c r="B1629" s="21" t="s">
        <v>2131</v>
      </c>
      <c r="C1629" s="26">
        <v>0.01</v>
      </c>
      <c r="D1629" s="26"/>
      <c r="E1629" s="27">
        <f>SUM(C1629:D1629)</f>
        <v>0.01</v>
      </c>
      <c r="F1629" s="24">
        <v>0.01</v>
      </c>
      <c r="G1629" s="24">
        <v>0</v>
      </c>
      <c r="H1629" s="39">
        <f t="shared" si="216"/>
        <v>0.01</v>
      </c>
      <c r="I1629" s="44">
        <v>200</v>
      </c>
      <c r="J1629" s="44"/>
      <c r="K1629" s="45">
        <f t="shared" si="217"/>
        <v>200</v>
      </c>
    </row>
    <row r="1630" spans="1:11" s="1" customFormat="1" ht="18.75">
      <c r="B1630" s="19" t="s">
        <v>4</v>
      </c>
      <c r="C1630" s="27">
        <f>SUM(C1624:C1629)</f>
        <v>110.02000000000001</v>
      </c>
      <c r="D1630" s="27">
        <f>SUM(D1624:D1629)</f>
        <v>15.39</v>
      </c>
      <c r="E1630" s="27">
        <f>SUM(E1624:E1629)</f>
        <v>125.41000000000001</v>
      </c>
      <c r="F1630" s="25">
        <v>665.01</v>
      </c>
      <c r="G1630" s="25">
        <v>29.14</v>
      </c>
      <c r="H1630" s="39">
        <f t="shared" si="216"/>
        <v>694.15</v>
      </c>
      <c r="I1630" s="45">
        <f>SUM(I1624:I1629)</f>
        <v>1277.01</v>
      </c>
      <c r="J1630" s="45">
        <f>SUM(J1624:J1629)</f>
        <v>18.89</v>
      </c>
      <c r="K1630" s="45">
        <f t="shared" si="217"/>
        <v>1295.9000000000001</v>
      </c>
    </row>
    <row r="1631" spans="1:11" s="1" customFormat="1" ht="18.75">
      <c r="A1631" s="1">
        <v>2</v>
      </c>
      <c r="B1631" s="19" t="s">
        <v>1337</v>
      </c>
      <c r="C1631" s="27"/>
      <c r="D1631" s="27"/>
      <c r="E1631" s="27"/>
      <c r="F1631" s="25"/>
      <c r="G1631" s="25"/>
      <c r="H1631" s="39"/>
      <c r="I1631" s="45"/>
      <c r="J1631" s="45"/>
      <c r="K1631" s="45"/>
    </row>
    <row r="1632" spans="1:11" ht="18.75">
      <c r="A1632" s="49">
        <v>1</v>
      </c>
      <c r="B1632" s="21" t="s">
        <v>1404</v>
      </c>
      <c r="C1632" s="26">
        <v>699.99</v>
      </c>
      <c r="D1632" s="26"/>
      <c r="E1632" s="27">
        <f>SUM(C1632:D1632)</f>
        <v>699.99</v>
      </c>
      <c r="F1632" s="24">
        <v>283.01</v>
      </c>
      <c r="G1632" s="24">
        <v>0</v>
      </c>
      <c r="H1632" s="39">
        <f>SUM(F1632:G1632)</f>
        <v>283.01</v>
      </c>
      <c r="I1632" s="44">
        <v>1000.01</v>
      </c>
      <c r="J1632" s="44"/>
      <c r="K1632" s="45">
        <f>SUM(I1632:J1632)</f>
        <v>1000.01</v>
      </c>
    </row>
    <row r="1633" spans="1:11" ht="18.75">
      <c r="A1633" s="49">
        <v>2</v>
      </c>
      <c r="B1633" s="21" t="s">
        <v>1405</v>
      </c>
      <c r="C1633" s="26">
        <v>500</v>
      </c>
      <c r="D1633" s="26"/>
      <c r="E1633" s="27">
        <f>SUM(C1633:D1633)</f>
        <v>500</v>
      </c>
      <c r="F1633" s="24">
        <v>207.32</v>
      </c>
      <c r="G1633" s="24">
        <v>0</v>
      </c>
      <c r="H1633" s="39">
        <f>SUM(F1633:G1633)</f>
        <v>207.32</v>
      </c>
      <c r="I1633" s="44">
        <v>1000.01</v>
      </c>
      <c r="J1633" s="44"/>
      <c r="K1633" s="45">
        <f>SUM(I1633:J1633)</f>
        <v>1000.01</v>
      </c>
    </row>
    <row r="1634" spans="1:11" ht="18.75">
      <c r="A1634" s="49">
        <v>3</v>
      </c>
      <c r="B1634" s="21" t="s">
        <v>1406</v>
      </c>
      <c r="C1634" s="26">
        <v>699</v>
      </c>
      <c r="D1634" s="26"/>
      <c r="E1634" s="27">
        <f>SUM(C1634:D1634)</f>
        <v>699</v>
      </c>
      <c r="F1634" s="24">
        <v>247.11</v>
      </c>
      <c r="G1634" s="24">
        <v>0</v>
      </c>
      <c r="H1634" s="39">
        <f>SUM(F1634:G1634)</f>
        <v>247.11</v>
      </c>
      <c r="I1634" s="44">
        <v>1000</v>
      </c>
      <c r="J1634" s="44"/>
      <c r="K1634" s="45">
        <f>SUM(I1634:J1634)</f>
        <v>1000</v>
      </c>
    </row>
    <row r="1635" spans="1:11" ht="18.75">
      <c r="B1635" s="19" t="s">
        <v>154</v>
      </c>
      <c r="C1635" s="27">
        <f t="shared" ref="C1635:H1635" si="218">SUM(C1632:C1634)</f>
        <v>1898.99</v>
      </c>
      <c r="D1635" s="27">
        <f t="shared" si="218"/>
        <v>0</v>
      </c>
      <c r="E1635" s="27">
        <f t="shared" si="218"/>
        <v>1898.99</v>
      </c>
      <c r="F1635" s="27">
        <f t="shared" si="218"/>
        <v>737.44</v>
      </c>
      <c r="G1635" s="27">
        <f t="shared" si="218"/>
        <v>0</v>
      </c>
      <c r="H1635" s="41">
        <f t="shared" si="218"/>
        <v>737.44</v>
      </c>
      <c r="I1635" s="45">
        <f>SUM(I1632:I1634)</f>
        <v>3000.02</v>
      </c>
      <c r="J1635" s="44"/>
      <c r="K1635" s="45">
        <f>SUM(I1635:J1635)</f>
        <v>3000.02</v>
      </c>
    </row>
    <row r="1636" spans="1:11" s="1" customFormat="1" ht="18.75">
      <c r="A1636" s="1">
        <v>3</v>
      </c>
      <c r="B1636" s="19" t="s">
        <v>1407</v>
      </c>
      <c r="C1636" s="27"/>
      <c r="D1636" s="27"/>
      <c r="E1636" s="27"/>
      <c r="F1636" s="25"/>
      <c r="G1636" s="25"/>
      <c r="H1636" s="39"/>
      <c r="I1636" s="45"/>
      <c r="J1636" s="45"/>
      <c r="K1636" s="45"/>
    </row>
    <row r="1637" spans="1:11" s="1" customFormat="1" ht="18.75">
      <c r="A1637" s="49">
        <v>1</v>
      </c>
      <c r="B1637" s="21" t="s">
        <v>1408</v>
      </c>
      <c r="C1637" s="26">
        <v>0</v>
      </c>
      <c r="D1637" s="26"/>
      <c r="E1637" s="26">
        <f>SUM(C1637:D1637)</f>
        <v>0</v>
      </c>
      <c r="F1637" s="24">
        <v>95</v>
      </c>
      <c r="G1637" s="24">
        <v>0</v>
      </c>
      <c r="H1637" s="39">
        <f>SUM(F1637:G1637)</f>
        <v>95</v>
      </c>
      <c r="I1637" s="48">
        <v>95</v>
      </c>
      <c r="J1637" s="45"/>
      <c r="K1637" s="45">
        <f>SUM(I1637:J1637)</f>
        <v>95</v>
      </c>
    </row>
    <row r="1638" spans="1:11" ht="18.75">
      <c r="B1638" s="19" t="s">
        <v>166</v>
      </c>
      <c r="C1638" s="27">
        <f>SUM(C1637)</f>
        <v>0</v>
      </c>
      <c r="D1638" s="27"/>
      <c r="E1638" s="27">
        <f>SUM(C1638:D1638)</f>
        <v>0</v>
      </c>
      <c r="F1638" s="25">
        <v>95</v>
      </c>
      <c r="G1638" s="25">
        <v>0</v>
      </c>
      <c r="H1638" s="39">
        <f>SUM(F1638:G1638)</f>
        <v>95</v>
      </c>
      <c r="I1638" s="44">
        <f>SUM(I1637)</f>
        <v>95</v>
      </c>
      <c r="J1638" s="44"/>
      <c r="K1638" s="45">
        <f>SUM(I1638:J1638)</f>
        <v>95</v>
      </c>
    </row>
    <row r="1639" spans="1:11" s="1" customFormat="1" ht="18.75">
      <c r="A1639" s="1">
        <v>4</v>
      </c>
      <c r="B1639" s="19" t="s">
        <v>1409</v>
      </c>
      <c r="C1639" s="27"/>
      <c r="D1639" s="27"/>
      <c r="E1639" s="27"/>
      <c r="F1639" s="25"/>
      <c r="G1639" s="25"/>
      <c r="H1639" s="39"/>
      <c r="I1639" s="45"/>
      <c r="J1639" s="45"/>
      <c r="K1639" s="45"/>
    </row>
    <row r="1640" spans="1:11" s="1" customFormat="1" ht="18.75">
      <c r="A1640" s="49">
        <v>1</v>
      </c>
      <c r="B1640" s="21" t="s">
        <v>1410</v>
      </c>
      <c r="C1640" s="26">
        <v>0</v>
      </c>
      <c r="D1640" s="26"/>
      <c r="E1640" s="26">
        <f>SUM(C1640:D1640)</f>
        <v>0</v>
      </c>
      <c r="F1640" s="24">
        <v>0.01</v>
      </c>
      <c r="G1640" s="24">
        <v>0</v>
      </c>
      <c r="H1640" s="39">
        <f>SUM(F1640:G1640)</f>
        <v>0.01</v>
      </c>
      <c r="I1640" s="48">
        <v>0.01</v>
      </c>
      <c r="J1640" s="45"/>
      <c r="K1640" s="45">
        <f>SUM(I1640:J1640)</f>
        <v>0.01</v>
      </c>
    </row>
    <row r="1641" spans="1:11" s="1" customFormat="1" ht="18.75">
      <c r="B1641" s="19" t="s">
        <v>167</v>
      </c>
      <c r="C1641" s="27">
        <f>SUM(C1640)</f>
        <v>0</v>
      </c>
      <c r="D1641" s="27"/>
      <c r="E1641" s="27">
        <f>SUM(C1641:D1641)</f>
        <v>0</v>
      </c>
      <c r="F1641" s="25">
        <v>0.01</v>
      </c>
      <c r="G1641" s="25">
        <v>0</v>
      </c>
      <c r="H1641" s="39">
        <f>SUM(F1641:G1641)</f>
        <v>0.01</v>
      </c>
      <c r="I1641" s="45">
        <f>SUM(I1640)</f>
        <v>0.01</v>
      </c>
      <c r="J1641" s="45"/>
      <c r="K1641" s="45">
        <f>SUM(I1641:J1641)</f>
        <v>0.01</v>
      </c>
    </row>
    <row r="1642" spans="1:11" s="1" customFormat="1" ht="18.75">
      <c r="A1642" s="1">
        <v>5</v>
      </c>
      <c r="B1642" s="19" t="s">
        <v>1413</v>
      </c>
      <c r="C1642" s="27"/>
      <c r="D1642" s="27"/>
      <c r="E1642" s="27"/>
      <c r="F1642" s="25"/>
      <c r="G1642" s="25"/>
      <c r="H1642" s="39"/>
      <c r="I1642" s="48"/>
      <c r="J1642" s="45"/>
      <c r="K1642" s="45"/>
    </row>
    <row r="1643" spans="1:11" ht="18.75">
      <c r="A1643" s="49">
        <v>1</v>
      </c>
      <c r="B1643" s="21" t="s">
        <v>1411</v>
      </c>
      <c r="C1643" s="26">
        <v>0</v>
      </c>
      <c r="D1643" s="26">
        <v>0</v>
      </c>
      <c r="E1643" s="26">
        <f>SUM(C1643:D1643)</f>
        <v>0</v>
      </c>
      <c r="F1643" s="24">
        <v>25.02</v>
      </c>
      <c r="G1643" s="24">
        <v>0</v>
      </c>
      <c r="H1643" s="39">
        <f>SUM(F1643:G1643)</f>
        <v>25.02</v>
      </c>
      <c r="I1643" s="44">
        <v>25.02</v>
      </c>
      <c r="J1643" s="44"/>
      <c r="K1643" s="45">
        <f>SUM(I1643:J1643)</f>
        <v>25.02</v>
      </c>
    </row>
    <row r="1644" spans="1:11" ht="18.75">
      <c r="A1644" s="49">
        <v>2</v>
      </c>
      <c r="B1644" s="21" t="s">
        <v>1412</v>
      </c>
      <c r="C1644" s="26">
        <v>0</v>
      </c>
      <c r="D1644" s="26">
        <v>0</v>
      </c>
      <c r="E1644" s="26">
        <f>SUM(C1644:D1644)</f>
        <v>0</v>
      </c>
      <c r="F1644" s="24">
        <v>50.02</v>
      </c>
      <c r="G1644" s="24">
        <v>0</v>
      </c>
      <c r="H1644" s="39">
        <f>SUM(F1644:G1644)</f>
        <v>50.02</v>
      </c>
      <c r="I1644" s="44">
        <v>75.02</v>
      </c>
      <c r="J1644" s="44"/>
      <c r="K1644" s="45">
        <f>SUM(I1644:J1644)</f>
        <v>75.02</v>
      </c>
    </row>
    <row r="1645" spans="1:11" ht="18.75">
      <c r="B1645" s="19" t="s">
        <v>168</v>
      </c>
      <c r="C1645" s="27">
        <f>SUM(C1643:C1644)</f>
        <v>0</v>
      </c>
      <c r="D1645" s="27">
        <f>SUM(D1643:D1644)</f>
        <v>0</v>
      </c>
      <c r="E1645" s="27">
        <f>SUM(C1645:D1645)</f>
        <v>0</v>
      </c>
      <c r="F1645" s="25">
        <v>75.040000000000006</v>
      </c>
      <c r="G1645" s="25">
        <v>0</v>
      </c>
      <c r="H1645" s="39">
        <f>SUM(F1645:G1645)</f>
        <v>75.040000000000006</v>
      </c>
      <c r="I1645" s="45">
        <f>SUM(I1643:I1644)</f>
        <v>100.03999999999999</v>
      </c>
      <c r="J1645" s="44"/>
      <c r="K1645" s="45">
        <f>SUM(I1645:J1645)</f>
        <v>100.03999999999999</v>
      </c>
    </row>
    <row r="1646" spans="1:11" s="1" customFormat="1" ht="18.75">
      <c r="A1646" s="1">
        <v>6</v>
      </c>
      <c r="B1646" s="19" t="s">
        <v>1414</v>
      </c>
      <c r="C1646" s="27"/>
      <c r="D1646" s="27"/>
      <c r="E1646" s="27"/>
      <c r="F1646" s="25"/>
      <c r="G1646" s="25"/>
      <c r="H1646" s="39"/>
      <c r="I1646" s="45"/>
      <c r="J1646" s="45"/>
      <c r="K1646" s="45"/>
    </row>
    <row r="1647" spans="1:11" ht="18.75">
      <c r="A1647" s="49">
        <v>1</v>
      </c>
      <c r="B1647" s="21" t="s">
        <v>1415</v>
      </c>
      <c r="C1647" s="26">
        <v>8.92</v>
      </c>
      <c r="D1647" s="26"/>
      <c r="E1647" s="27">
        <f t="shared" ref="E1647:E1717" si="219">SUM(C1647:D1647)</f>
        <v>8.92</v>
      </c>
      <c r="F1647" s="24">
        <v>12.55</v>
      </c>
      <c r="G1647" s="24">
        <v>0</v>
      </c>
      <c r="H1647" s="39">
        <f>SUM(F1647:G1647)</f>
        <v>12.55</v>
      </c>
      <c r="I1647" s="48">
        <v>15.38</v>
      </c>
      <c r="J1647" s="48"/>
      <c r="K1647" s="45">
        <f t="shared" ref="K1647:K1678" si="220">SUM(I1647:J1647)</f>
        <v>15.38</v>
      </c>
    </row>
    <row r="1648" spans="1:11" ht="18.75">
      <c r="A1648" s="49">
        <v>2</v>
      </c>
      <c r="B1648" s="21" t="s">
        <v>1416</v>
      </c>
      <c r="C1648" s="26">
        <v>200</v>
      </c>
      <c r="D1648" s="26"/>
      <c r="E1648" s="27">
        <f t="shared" si="219"/>
        <v>200</v>
      </c>
      <c r="F1648" s="24">
        <v>200</v>
      </c>
      <c r="G1648" s="24">
        <v>0</v>
      </c>
      <c r="H1648" s="39">
        <f t="shared" ref="H1648:H1718" si="221">SUM(F1648:G1648)</f>
        <v>200</v>
      </c>
      <c r="I1648" s="48">
        <v>200</v>
      </c>
      <c r="J1648" s="48"/>
      <c r="K1648" s="45">
        <f t="shared" si="220"/>
        <v>200</v>
      </c>
    </row>
    <row r="1649" spans="1:11" ht="18.75">
      <c r="A1649" s="49">
        <v>3</v>
      </c>
      <c r="B1649" s="21" t="s">
        <v>1651</v>
      </c>
      <c r="C1649" s="26"/>
      <c r="D1649" s="26"/>
      <c r="E1649" s="27"/>
      <c r="F1649" s="24"/>
      <c r="G1649" s="24"/>
      <c r="H1649" s="39"/>
      <c r="I1649" s="48"/>
      <c r="J1649" s="48">
        <v>9000</v>
      </c>
      <c r="K1649" s="45">
        <f t="shared" si="220"/>
        <v>9000</v>
      </c>
    </row>
    <row r="1650" spans="1:11" ht="18.75">
      <c r="A1650" s="49">
        <v>4</v>
      </c>
      <c r="B1650" s="21" t="s">
        <v>1652</v>
      </c>
      <c r="C1650" s="26"/>
      <c r="D1650" s="26"/>
      <c r="E1650" s="27"/>
      <c r="F1650" s="24"/>
      <c r="G1650" s="24"/>
      <c r="H1650" s="39"/>
      <c r="I1650" s="48">
        <v>350</v>
      </c>
      <c r="J1650" s="48"/>
      <c r="K1650" s="45">
        <f t="shared" si="220"/>
        <v>350</v>
      </c>
    </row>
    <row r="1651" spans="1:11" ht="18.75">
      <c r="A1651" s="49">
        <v>5</v>
      </c>
      <c r="B1651" s="21" t="s">
        <v>1417</v>
      </c>
      <c r="C1651" s="26">
        <v>41.91</v>
      </c>
      <c r="D1651" s="26"/>
      <c r="E1651" s="27">
        <f t="shared" si="219"/>
        <v>41.91</v>
      </c>
      <c r="F1651" s="24">
        <v>17.5</v>
      </c>
      <c r="G1651" s="24">
        <v>0</v>
      </c>
      <c r="H1651" s="39">
        <f t="shared" si="221"/>
        <v>17.5</v>
      </c>
      <c r="I1651" s="48">
        <v>2.81</v>
      </c>
      <c r="J1651" s="48"/>
      <c r="K1651" s="45">
        <f t="shared" si="220"/>
        <v>2.81</v>
      </c>
    </row>
    <row r="1652" spans="1:11" ht="18.75">
      <c r="A1652" s="49">
        <v>6</v>
      </c>
      <c r="B1652" s="21" t="s">
        <v>1418</v>
      </c>
      <c r="C1652" s="26">
        <v>167.4</v>
      </c>
      <c r="D1652" s="26"/>
      <c r="E1652" s="27">
        <f t="shared" si="219"/>
        <v>167.4</v>
      </c>
      <c r="F1652" s="24">
        <v>300</v>
      </c>
      <c r="G1652" s="24">
        <v>0</v>
      </c>
      <c r="H1652" s="39">
        <f t="shared" si="221"/>
        <v>300</v>
      </c>
      <c r="I1652" s="48">
        <v>315.67</v>
      </c>
      <c r="J1652" s="48"/>
      <c r="K1652" s="45">
        <f t="shared" si="220"/>
        <v>315.67</v>
      </c>
    </row>
    <row r="1653" spans="1:11" s="1" customFormat="1" ht="18.75">
      <c r="A1653" s="49">
        <v>7</v>
      </c>
      <c r="B1653" s="21" t="s">
        <v>1653</v>
      </c>
      <c r="C1653" s="26">
        <v>22</v>
      </c>
      <c r="D1653" s="26"/>
      <c r="E1653" s="27">
        <f t="shared" si="219"/>
        <v>22</v>
      </c>
      <c r="F1653" s="24">
        <v>22</v>
      </c>
      <c r="G1653" s="24">
        <v>0</v>
      </c>
      <c r="H1653" s="39">
        <f t="shared" si="221"/>
        <v>22</v>
      </c>
      <c r="I1653" s="48">
        <v>64</v>
      </c>
      <c r="J1653" s="48"/>
      <c r="K1653" s="45">
        <f t="shared" si="220"/>
        <v>64</v>
      </c>
    </row>
    <row r="1654" spans="1:11" ht="18.75">
      <c r="A1654" s="49">
        <v>8</v>
      </c>
      <c r="B1654" s="21" t="s">
        <v>1654</v>
      </c>
      <c r="C1654" s="26">
        <v>40</v>
      </c>
      <c r="D1654" s="26"/>
      <c r="E1654" s="27">
        <f t="shared" si="219"/>
        <v>40</v>
      </c>
      <c r="F1654" s="24">
        <v>40</v>
      </c>
      <c r="G1654" s="24">
        <v>0</v>
      </c>
      <c r="H1654" s="39">
        <f t="shared" si="221"/>
        <v>40</v>
      </c>
      <c r="I1654" s="48">
        <v>40</v>
      </c>
      <c r="J1654" s="48"/>
      <c r="K1654" s="45">
        <f t="shared" si="220"/>
        <v>40</v>
      </c>
    </row>
    <row r="1655" spans="1:11" ht="18.75">
      <c r="A1655" s="49">
        <v>9</v>
      </c>
      <c r="B1655" s="21" t="s">
        <v>1419</v>
      </c>
      <c r="C1655" s="26">
        <v>2000</v>
      </c>
      <c r="D1655" s="26"/>
      <c r="E1655" s="27">
        <f t="shared" si="219"/>
        <v>2000</v>
      </c>
      <c r="F1655" s="24">
        <v>1930</v>
      </c>
      <c r="G1655" s="24">
        <v>0</v>
      </c>
      <c r="H1655" s="39">
        <f t="shared" si="221"/>
        <v>1930</v>
      </c>
      <c r="I1655" s="48">
        <v>0.01</v>
      </c>
      <c r="J1655" s="48"/>
      <c r="K1655" s="45">
        <f t="shared" si="220"/>
        <v>0.01</v>
      </c>
    </row>
    <row r="1656" spans="1:11" ht="18.75">
      <c r="A1656" s="49">
        <v>10</v>
      </c>
      <c r="B1656" s="21" t="s">
        <v>1420</v>
      </c>
      <c r="C1656" s="26">
        <v>2145</v>
      </c>
      <c r="D1656" s="26"/>
      <c r="E1656" s="27">
        <f t="shared" si="219"/>
        <v>2145</v>
      </c>
      <c r="F1656" s="24">
        <v>2889.3</v>
      </c>
      <c r="G1656" s="24">
        <v>0</v>
      </c>
      <c r="H1656" s="39">
        <f t="shared" si="221"/>
        <v>2889.3</v>
      </c>
      <c r="I1656" s="48">
        <v>3600.01</v>
      </c>
      <c r="J1656" s="48"/>
      <c r="K1656" s="45">
        <f t="shared" si="220"/>
        <v>3600.01</v>
      </c>
    </row>
    <row r="1657" spans="1:11" ht="18.75">
      <c r="A1657" s="49">
        <v>11</v>
      </c>
      <c r="B1657" s="21" t="s">
        <v>1421</v>
      </c>
      <c r="C1657" s="26">
        <v>0.01</v>
      </c>
      <c r="D1657" s="26"/>
      <c r="E1657" s="27">
        <f t="shared" si="219"/>
        <v>0.01</v>
      </c>
      <c r="F1657" s="24">
        <v>0.01</v>
      </c>
      <c r="G1657" s="24">
        <v>0</v>
      </c>
      <c r="H1657" s="39">
        <f t="shared" si="221"/>
        <v>0.01</v>
      </c>
      <c r="I1657" s="48">
        <v>100</v>
      </c>
      <c r="J1657" s="48"/>
      <c r="K1657" s="45">
        <f t="shared" si="220"/>
        <v>100</v>
      </c>
    </row>
    <row r="1658" spans="1:11" s="1" customFormat="1" ht="18.75">
      <c r="A1658" s="49">
        <v>12</v>
      </c>
      <c r="B1658" s="21" t="s">
        <v>1422</v>
      </c>
      <c r="C1658" s="26">
        <v>777.6</v>
      </c>
      <c r="D1658" s="26"/>
      <c r="E1658" s="27">
        <f t="shared" si="219"/>
        <v>777.6</v>
      </c>
      <c r="F1658" s="24">
        <v>931</v>
      </c>
      <c r="G1658" s="24">
        <v>0</v>
      </c>
      <c r="H1658" s="39">
        <f t="shared" si="221"/>
        <v>931</v>
      </c>
      <c r="I1658" s="48">
        <v>986.93</v>
      </c>
      <c r="J1658" s="48"/>
      <c r="K1658" s="45">
        <f t="shared" si="220"/>
        <v>986.93</v>
      </c>
    </row>
    <row r="1659" spans="1:11" ht="18.75">
      <c r="A1659" s="49">
        <v>13</v>
      </c>
      <c r="B1659" s="21" t="s">
        <v>1423</v>
      </c>
      <c r="C1659" s="26">
        <v>90.01</v>
      </c>
      <c r="D1659" s="26"/>
      <c r="E1659" s="27">
        <f t="shared" si="219"/>
        <v>90.01</v>
      </c>
      <c r="F1659" s="24">
        <v>50</v>
      </c>
      <c r="G1659" s="24">
        <v>0</v>
      </c>
      <c r="H1659" s="39">
        <f t="shared" si="221"/>
        <v>50</v>
      </c>
      <c r="I1659" s="48">
        <v>50</v>
      </c>
      <c r="J1659" s="48"/>
      <c r="K1659" s="45">
        <f t="shared" si="220"/>
        <v>50</v>
      </c>
    </row>
    <row r="1660" spans="1:11" ht="18.75">
      <c r="A1660" s="49">
        <v>14</v>
      </c>
      <c r="B1660" s="21" t="s">
        <v>1424</v>
      </c>
      <c r="C1660" s="26">
        <v>497.5</v>
      </c>
      <c r="D1660" s="26"/>
      <c r="E1660" s="27">
        <f t="shared" si="219"/>
        <v>497.5</v>
      </c>
      <c r="F1660" s="24">
        <v>529.41</v>
      </c>
      <c r="G1660" s="24">
        <v>0</v>
      </c>
      <c r="H1660" s="39">
        <f t="shared" si="221"/>
        <v>529.41</v>
      </c>
      <c r="I1660" s="48">
        <v>618.96</v>
      </c>
      <c r="J1660" s="48"/>
      <c r="K1660" s="45">
        <f t="shared" si="220"/>
        <v>618.96</v>
      </c>
    </row>
    <row r="1661" spans="1:11" s="1" customFormat="1" ht="18.75">
      <c r="A1661" s="49">
        <v>15</v>
      </c>
      <c r="B1661" s="21" t="s">
        <v>1425</v>
      </c>
      <c r="C1661" s="26">
        <v>0.01</v>
      </c>
      <c r="D1661" s="26"/>
      <c r="E1661" s="27">
        <f t="shared" si="219"/>
        <v>0.01</v>
      </c>
      <c r="F1661" s="24">
        <v>300</v>
      </c>
      <c r="G1661" s="24">
        <v>0</v>
      </c>
      <c r="H1661" s="39">
        <f t="shared" si="221"/>
        <v>300</v>
      </c>
      <c r="I1661" s="48">
        <v>200</v>
      </c>
      <c r="J1661" s="48"/>
      <c r="K1661" s="45">
        <f t="shared" si="220"/>
        <v>200</v>
      </c>
    </row>
    <row r="1662" spans="1:11" ht="18.75">
      <c r="A1662" s="49">
        <v>16</v>
      </c>
      <c r="B1662" s="21" t="s">
        <v>1426</v>
      </c>
      <c r="C1662" s="26">
        <v>10</v>
      </c>
      <c r="D1662" s="26"/>
      <c r="E1662" s="27">
        <f t="shared" si="219"/>
        <v>10</v>
      </c>
      <c r="F1662" s="24">
        <v>10</v>
      </c>
      <c r="G1662" s="24">
        <v>0</v>
      </c>
      <c r="H1662" s="39">
        <f t="shared" si="221"/>
        <v>10</v>
      </c>
      <c r="I1662" s="48">
        <v>10</v>
      </c>
      <c r="J1662" s="48"/>
      <c r="K1662" s="45">
        <f t="shared" si="220"/>
        <v>10</v>
      </c>
    </row>
    <row r="1663" spans="1:11" ht="18.75">
      <c r="A1663" s="49">
        <v>17</v>
      </c>
      <c r="B1663" s="21" t="s">
        <v>1427</v>
      </c>
      <c r="C1663" s="26">
        <v>0.25</v>
      </c>
      <c r="D1663" s="26"/>
      <c r="E1663" s="27">
        <f t="shared" si="219"/>
        <v>0.25</v>
      </c>
      <c r="F1663" s="24">
        <v>110</v>
      </c>
      <c r="G1663" s="24">
        <v>0</v>
      </c>
      <c r="H1663" s="39">
        <f t="shared" si="221"/>
        <v>110</v>
      </c>
      <c r="I1663" s="48">
        <v>520</v>
      </c>
      <c r="J1663" s="48"/>
      <c r="K1663" s="45">
        <f t="shared" si="220"/>
        <v>520</v>
      </c>
    </row>
    <row r="1664" spans="1:11" s="1" customFormat="1" ht="18.75">
      <c r="A1664" s="49">
        <v>18</v>
      </c>
      <c r="B1664" s="21" t="s">
        <v>1428</v>
      </c>
      <c r="C1664" s="26">
        <v>110</v>
      </c>
      <c r="D1664" s="26"/>
      <c r="E1664" s="27">
        <f t="shared" si="219"/>
        <v>110</v>
      </c>
      <c r="F1664" s="24">
        <v>550</v>
      </c>
      <c r="G1664" s="24">
        <v>0</v>
      </c>
      <c r="H1664" s="39">
        <f t="shared" si="221"/>
        <v>550</v>
      </c>
      <c r="I1664" s="48">
        <v>569.57000000000005</v>
      </c>
      <c r="J1664" s="48"/>
      <c r="K1664" s="45">
        <f t="shared" si="220"/>
        <v>569.57000000000005</v>
      </c>
    </row>
    <row r="1665" spans="1:11" ht="18.75">
      <c r="A1665" s="49">
        <v>19</v>
      </c>
      <c r="B1665" s="21" t="s">
        <v>1429</v>
      </c>
      <c r="C1665" s="26">
        <v>500.5</v>
      </c>
      <c r="D1665" s="26"/>
      <c r="E1665" s="27">
        <f t="shared" si="219"/>
        <v>500.5</v>
      </c>
      <c r="F1665" s="24">
        <v>9000</v>
      </c>
      <c r="G1665" s="24">
        <v>0</v>
      </c>
      <c r="H1665" s="39">
        <f t="shared" si="221"/>
        <v>9000</v>
      </c>
      <c r="I1665" s="48">
        <v>9600</v>
      </c>
      <c r="J1665" s="48"/>
      <c r="K1665" s="45">
        <f t="shared" si="220"/>
        <v>9600</v>
      </c>
    </row>
    <row r="1666" spans="1:11" ht="18.75">
      <c r="A1666" s="49">
        <v>20</v>
      </c>
      <c r="B1666" s="21" t="s">
        <v>1655</v>
      </c>
      <c r="C1666" s="26">
        <v>9200</v>
      </c>
      <c r="D1666" s="26"/>
      <c r="E1666" s="27">
        <f t="shared" si="219"/>
        <v>9200</v>
      </c>
      <c r="F1666" s="24">
        <v>9076.35</v>
      </c>
      <c r="G1666" s="24">
        <v>0</v>
      </c>
      <c r="H1666" s="39">
        <f t="shared" si="221"/>
        <v>9076.35</v>
      </c>
      <c r="I1666" s="48">
        <v>10398.370000000001</v>
      </c>
      <c r="J1666" s="48"/>
      <c r="K1666" s="45">
        <f t="shared" si="220"/>
        <v>10398.370000000001</v>
      </c>
    </row>
    <row r="1667" spans="1:11" ht="18.75">
      <c r="A1667" s="49">
        <v>21</v>
      </c>
      <c r="B1667" s="21" t="s">
        <v>1430</v>
      </c>
      <c r="C1667" s="26">
        <v>7794.64</v>
      </c>
      <c r="D1667" s="26"/>
      <c r="E1667" s="27">
        <f t="shared" si="219"/>
        <v>7794.64</v>
      </c>
      <c r="F1667" s="24">
        <v>60</v>
      </c>
      <c r="G1667" s="24">
        <v>0</v>
      </c>
      <c r="H1667" s="39">
        <f t="shared" si="221"/>
        <v>60</v>
      </c>
      <c r="I1667" s="48">
        <v>0.01</v>
      </c>
      <c r="J1667" s="48"/>
      <c r="K1667" s="45">
        <f t="shared" si="220"/>
        <v>0.01</v>
      </c>
    </row>
    <row r="1668" spans="1:11" s="1" customFormat="1" ht="18.75">
      <c r="A1668" s="49">
        <v>22</v>
      </c>
      <c r="B1668" s="21" t="s">
        <v>1431</v>
      </c>
      <c r="C1668" s="26">
        <v>60</v>
      </c>
      <c r="D1668" s="26"/>
      <c r="E1668" s="27">
        <f t="shared" si="219"/>
        <v>60</v>
      </c>
      <c r="F1668" s="24">
        <v>54</v>
      </c>
      <c r="G1668" s="24">
        <v>0</v>
      </c>
      <c r="H1668" s="39">
        <f t="shared" si="221"/>
        <v>54</v>
      </c>
      <c r="I1668" s="48">
        <v>25.01</v>
      </c>
      <c r="J1668" s="48"/>
      <c r="K1668" s="45">
        <f t="shared" si="220"/>
        <v>25.01</v>
      </c>
    </row>
    <row r="1669" spans="1:11" ht="18.75">
      <c r="A1669" s="49">
        <v>23</v>
      </c>
      <c r="B1669" s="21" t="s">
        <v>1432</v>
      </c>
      <c r="C1669" s="26">
        <v>51.1</v>
      </c>
      <c r="D1669" s="26"/>
      <c r="E1669" s="27">
        <f t="shared" si="219"/>
        <v>51.1</v>
      </c>
      <c r="F1669" s="24">
        <v>30.53</v>
      </c>
      <c r="G1669" s="24">
        <v>0</v>
      </c>
      <c r="H1669" s="39">
        <f t="shared" si="221"/>
        <v>30.53</v>
      </c>
      <c r="I1669" s="80">
        <v>0.1</v>
      </c>
      <c r="J1669" s="80"/>
      <c r="K1669" s="45">
        <f t="shared" si="220"/>
        <v>0.1</v>
      </c>
    </row>
    <row r="1670" spans="1:11" ht="18.75">
      <c r="A1670" s="49">
        <v>24</v>
      </c>
      <c r="B1670" s="21" t="s">
        <v>1433</v>
      </c>
      <c r="C1670" s="26">
        <v>32.21</v>
      </c>
      <c r="D1670" s="26"/>
      <c r="E1670" s="27">
        <f t="shared" si="219"/>
        <v>32.21</v>
      </c>
      <c r="F1670" s="24">
        <v>0.01</v>
      </c>
      <c r="G1670" s="24">
        <v>0</v>
      </c>
      <c r="H1670" s="39">
        <f t="shared" si="221"/>
        <v>0.01</v>
      </c>
      <c r="I1670" s="48">
        <v>250</v>
      </c>
      <c r="J1670" s="48"/>
      <c r="K1670" s="45">
        <f t="shared" si="220"/>
        <v>250</v>
      </c>
    </row>
    <row r="1671" spans="1:11" s="69" customFormat="1" ht="36.75" customHeight="1">
      <c r="A1671" s="49">
        <v>25</v>
      </c>
      <c r="B1671" s="32" t="s">
        <v>1656</v>
      </c>
      <c r="C1671" s="67">
        <v>10</v>
      </c>
      <c r="D1671" s="67"/>
      <c r="E1671" s="63">
        <f t="shared" si="219"/>
        <v>10</v>
      </c>
      <c r="F1671" s="68">
        <v>1800</v>
      </c>
      <c r="G1671" s="68">
        <v>0</v>
      </c>
      <c r="H1671" s="65">
        <f t="shared" si="221"/>
        <v>1800</v>
      </c>
      <c r="I1671" s="48">
        <v>1915</v>
      </c>
      <c r="J1671" s="48"/>
      <c r="K1671" s="66">
        <f t="shared" si="220"/>
        <v>1915</v>
      </c>
    </row>
    <row r="1672" spans="1:11" ht="42" customHeight="1">
      <c r="A1672" s="49">
        <v>26</v>
      </c>
      <c r="B1672" s="29" t="s">
        <v>169</v>
      </c>
      <c r="C1672" s="26">
        <v>1800</v>
      </c>
      <c r="D1672" s="26"/>
      <c r="E1672" s="27">
        <f t="shared" si="219"/>
        <v>1800</v>
      </c>
      <c r="F1672" s="24">
        <v>30</v>
      </c>
      <c r="G1672" s="24">
        <v>0</v>
      </c>
      <c r="H1672" s="39">
        <f t="shared" si="221"/>
        <v>30</v>
      </c>
      <c r="I1672" s="48">
        <v>0.01</v>
      </c>
      <c r="J1672" s="48"/>
      <c r="K1672" s="45">
        <f t="shared" si="220"/>
        <v>0.01</v>
      </c>
    </row>
    <row r="1673" spans="1:11" ht="18.75">
      <c r="A1673" s="49">
        <v>27</v>
      </c>
      <c r="B1673" s="21" t="s">
        <v>1434</v>
      </c>
      <c r="C1673" s="26">
        <v>30</v>
      </c>
      <c r="D1673" s="26"/>
      <c r="E1673" s="27">
        <f t="shared" si="219"/>
        <v>30</v>
      </c>
      <c r="F1673" s="24">
        <v>300</v>
      </c>
      <c r="G1673" s="24">
        <v>0</v>
      </c>
      <c r="H1673" s="39">
        <f t="shared" si="221"/>
        <v>300</v>
      </c>
      <c r="I1673" s="48">
        <v>500</v>
      </c>
      <c r="J1673" s="48"/>
      <c r="K1673" s="45">
        <f t="shared" si="220"/>
        <v>500</v>
      </c>
    </row>
    <row r="1674" spans="1:11" ht="18.75">
      <c r="A1674" s="49">
        <v>28</v>
      </c>
      <c r="B1674" s="21" t="s">
        <v>1435</v>
      </c>
      <c r="C1674" s="26">
        <v>0.01</v>
      </c>
      <c r="D1674" s="26"/>
      <c r="E1674" s="27">
        <f t="shared" si="219"/>
        <v>0.01</v>
      </c>
      <c r="F1674" s="24">
        <v>475</v>
      </c>
      <c r="G1674" s="24">
        <v>0</v>
      </c>
      <c r="H1674" s="39">
        <f t="shared" si="221"/>
        <v>475</v>
      </c>
      <c r="I1674" s="48">
        <v>1741</v>
      </c>
      <c r="J1674" s="48"/>
      <c r="K1674" s="45">
        <f t="shared" si="220"/>
        <v>1741</v>
      </c>
    </row>
    <row r="1675" spans="1:11" ht="18.75">
      <c r="A1675" s="49">
        <v>29</v>
      </c>
      <c r="B1675" s="21" t="s">
        <v>1436</v>
      </c>
      <c r="C1675" s="26">
        <v>295</v>
      </c>
      <c r="D1675" s="26"/>
      <c r="E1675" s="27">
        <f t="shared" si="219"/>
        <v>295</v>
      </c>
      <c r="F1675" s="24">
        <v>531.04999999999995</v>
      </c>
      <c r="G1675" s="24">
        <v>0</v>
      </c>
      <c r="H1675" s="39">
        <f t="shared" si="221"/>
        <v>531.04999999999995</v>
      </c>
      <c r="I1675" s="48">
        <v>582.11</v>
      </c>
      <c r="J1675" s="48"/>
      <c r="K1675" s="45">
        <f t="shared" si="220"/>
        <v>582.11</v>
      </c>
    </row>
    <row r="1676" spans="1:11" ht="18.75">
      <c r="A1676" s="49">
        <v>30</v>
      </c>
      <c r="B1676" s="21" t="s">
        <v>1657</v>
      </c>
      <c r="C1676" s="26">
        <v>456.1</v>
      </c>
      <c r="D1676" s="26"/>
      <c r="E1676" s="27">
        <f t="shared" si="219"/>
        <v>456.1</v>
      </c>
      <c r="F1676" s="24">
        <v>70</v>
      </c>
      <c r="G1676" s="24">
        <v>0</v>
      </c>
      <c r="H1676" s="39">
        <f t="shared" si="221"/>
        <v>70</v>
      </c>
      <c r="I1676" s="48">
        <v>0.01</v>
      </c>
      <c r="J1676" s="48"/>
      <c r="K1676" s="45">
        <f t="shared" si="220"/>
        <v>0.01</v>
      </c>
    </row>
    <row r="1677" spans="1:11" ht="18.75">
      <c r="A1677" s="49">
        <v>31</v>
      </c>
      <c r="B1677" s="70" t="s">
        <v>1437</v>
      </c>
      <c r="C1677" s="26">
        <v>60</v>
      </c>
      <c r="D1677" s="26"/>
      <c r="E1677" s="27">
        <f t="shared" si="219"/>
        <v>60</v>
      </c>
      <c r="F1677" s="24">
        <v>100</v>
      </c>
      <c r="G1677" s="24">
        <v>0</v>
      </c>
      <c r="H1677" s="39">
        <f t="shared" si="221"/>
        <v>100</v>
      </c>
      <c r="I1677" s="48">
        <v>0.01</v>
      </c>
      <c r="J1677" s="48"/>
      <c r="K1677" s="45">
        <f t="shared" si="220"/>
        <v>0.01</v>
      </c>
    </row>
    <row r="1678" spans="1:11" ht="18.75">
      <c r="A1678" s="49">
        <v>32</v>
      </c>
      <c r="B1678" s="21" t="s">
        <v>1438</v>
      </c>
      <c r="C1678" s="26">
        <v>100</v>
      </c>
      <c r="D1678" s="26"/>
      <c r="E1678" s="27">
        <f t="shared" si="219"/>
        <v>100</v>
      </c>
      <c r="F1678" s="24">
        <v>1666.4</v>
      </c>
      <c r="G1678" s="24">
        <v>0</v>
      </c>
      <c r="H1678" s="39">
        <f t="shared" si="221"/>
        <v>1666.4</v>
      </c>
      <c r="I1678" s="48">
        <v>1644.99</v>
      </c>
      <c r="J1678" s="48"/>
      <c r="K1678" s="45">
        <f t="shared" si="220"/>
        <v>1644.99</v>
      </c>
    </row>
    <row r="1679" spans="1:11" ht="18.75">
      <c r="A1679" s="49">
        <v>33</v>
      </c>
      <c r="B1679" s="21" t="s">
        <v>1439</v>
      </c>
      <c r="C1679" s="26">
        <v>1567.5</v>
      </c>
      <c r="D1679" s="26"/>
      <c r="E1679" s="27">
        <f t="shared" si="219"/>
        <v>1567.5</v>
      </c>
      <c r="F1679" s="24">
        <v>80</v>
      </c>
      <c r="G1679" s="24">
        <v>0</v>
      </c>
      <c r="H1679" s="39">
        <f t="shared" si="221"/>
        <v>80</v>
      </c>
      <c r="I1679" s="48">
        <v>0.01</v>
      </c>
      <c r="J1679" s="48"/>
      <c r="K1679" s="45">
        <f t="shared" ref="K1679:K1710" si="222">SUM(I1679:J1679)</f>
        <v>0.01</v>
      </c>
    </row>
    <row r="1680" spans="1:11" ht="18.75">
      <c r="A1680" s="49">
        <v>34</v>
      </c>
      <c r="B1680" s="21" t="s">
        <v>1440</v>
      </c>
      <c r="C1680" s="26">
        <v>70</v>
      </c>
      <c r="D1680" s="26"/>
      <c r="E1680" s="27">
        <f t="shared" si="219"/>
        <v>70</v>
      </c>
      <c r="F1680" s="24">
        <v>710</v>
      </c>
      <c r="G1680" s="24">
        <v>0</v>
      </c>
      <c r="H1680" s="39">
        <f t="shared" si="221"/>
        <v>710</v>
      </c>
      <c r="I1680" s="48">
        <v>1801</v>
      </c>
      <c r="J1680" s="48"/>
      <c r="K1680" s="45">
        <f t="shared" si="222"/>
        <v>1801</v>
      </c>
    </row>
    <row r="1681" spans="1:11" ht="18.75">
      <c r="A1681" s="49">
        <v>35</v>
      </c>
      <c r="B1681" s="21" t="s">
        <v>1441</v>
      </c>
      <c r="C1681" s="26">
        <v>294</v>
      </c>
      <c r="D1681" s="26"/>
      <c r="E1681" s="27">
        <f t="shared" si="219"/>
        <v>294</v>
      </c>
      <c r="F1681" s="24">
        <v>15.3</v>
      </c>
      <c r="G1681" s="24">
        <v>0</v>
      </c>
      <c r="H1681" s="39">
        <f t="shared" si="221"/>
        <v>15.3</v>
      </c>
      <c r="I1681" s="48">
        <v>18.899999999999999</v>
      </c>
      <c r="J1681" s="48"/>
      <c r="K1681" s="45">
        <f t="shared" si="222"/>
        <v>18.899999999999999</v>
      </c>
    </row>
    <row r="1682" spans="1:11" ht="18.75">
      <c r="A1682" s="49">
        <v>36</v>
      </c>
      <c r="B1682" s="21" t="s">
        <v>1442</v>
      </c>
      <c r="C1682" s="26">
        <v>15.3</v>
      </c>
      <c r="D1682" s="26"/>
      <c r="E1682" s="27">
        <f t="shared" si="219"/>
        <v>15.3</v>
      </c>
      <c r="F1682" s="24">
        <v>5</v>
      </c>
      <c r="G1682" s="24">
        <v>0</v>
      </c>
      <c r="H1682" s="39">
        <f t="shared" si="221"/>
        <v>5</v>
      </c>
      <c r="I1682" s="48">
        <v>5</v>
      </c>
      <c r="J1682" s="48"/>
      <c r="K1682" s="45">
        <f t="shared" si="222"/>
        <v>5</v>
      </c>
    </row>
    <row r="1683" spans="1:11" ht="18.75">
      <c r="A1683" s="49">
        <v>37</v>
      </c>
      <c r="B1683" s="21" t="s">
        <v>1443</v>
      </c>
      <c r="C1683" s="26">
        <v>10</v>
      </c>
      <c r="D1683" s="26"/>
      <c r="E1683" s="27">
        <f t="shared" si="219"/>
        <v>10</v>
      </c>
      <c r="F1683" s="24">
        <v>527.5</v>
      </c>
      <c r="G1683" s="24">
        <v>0</v>
      </c>
      <c r="H1683" s="39">
        <f t="shared" si="221"/>
        <v>527.5</v>
      </c>
      <c r="I1683" s="48">
        <v>556.07000000000005</v>
      </c>
      <c r="J1683" s="48"/>
      <c r="K1683" s="45">
        <f t="shared" si="222"/>
        <v>556.07000000000005</v>
      </c>
    </row>
    <row r="1684" spans="1:11" ht="18.75">
      <c r="A1684" s="49">
        <v>38</v>
      </c>
      <c r="B1684" s="21" t="s">
        <v>1444</v>
      </c>
      <c r="C1684" s="26">
        <v>450.3</v>
      </c>
      <c r="D1684" s="26"/>
      <c r="E1684" s="27">
        <f t="shared" si="219"/>
        <v>450.3</v>
      </c>
      <c r="F1684" s="24">
        <v>600</v>
      </c>
      <c r="G1684" s="24">
        <v>1237696.28</v>
      </c>
      <c r="H1684" s="39">
        <f t="shared" si="221"/>
        <v>1238296.28</v>
      </c>
      <c r="I1684" s="48">
        <v>600</v>
      </c>
      <c r="J1684" s="48"/>
      <c r="K1684" s="45">
        <f t="shared" si="222"/>
        <v>600</v>
      </c>
    </row>
    <row r="1685" spans="1:11" ht="18.75">
      <c r="A1685" s="49">
        <v>39</v>
      </c>
      <c r="B1685" s="21" t="s">
        <v>1446</v>
      </c>
      <c r="C1685" s="26">
        <v>550</v>
      </c>
      <c r="D1685" s="26"/>
      <c r="E1685" s="27">
        <f t="shared" si="219"/>
        <v>550</v>
      </c>
      <c r="F1685" s="24">
        <v>10.7</v>
      </c>
      <c r="G1685" s="24">
        <v>0</v>
      </c>
      <c r="H1685" s="39">
        <f t="shared" si="221"/>
        <v>10.7</v>
      </c>
      <c r="I1685" s="48">
        <v>30.01</v>
      </c>
      <c r="J1685" s="48"/>
      <c r="K1685" s="45">
        <f t="shared" si="222"/>
        <v>30.01</v>
      </c>
    </row>
    <row r="1686" spans="1:11" ht="18.75">
      <c r="A1686" s="49">
        <v>40</v>
      </c>
      <c r="B1686" s="21" t="s">
        <v>1445</v>
      </c>
      <c r="C1686" s="26">
        <v>12.24</v>
      </c>
      <c r="D1686" s="26"/>
      <c r="E1686" s="27">
        <f t="shared" si="219"/>
        <v>12.24</v>
      </c>
      <c r="F1686" s="24">
        <v>1.2</v>
      </c>
      <c r="G1686" s="24">
        <v>0</v>
      </c>
      <c r="H1686" s="39">
        <f t="shared" si="221"/>
        <v>1.2</v>
      </c>
      <c r="I1686" s="48">
        <v>0.01</v>
      </c>
      <c r="J1686" s="48"/>
      <c r="K1686" s="45">
        <f t="shared" si="222"/>
        <v>0.01</v>
      </c>
    </row>
    <row r="1687" spans="1:11" ht="18.75">
      <c r="A1687" s="49">
        <v>41</v>
      </c>
      <c r="B1687" s="70" t="s">
        <v>1447</v>
      </c>
      <c r="C1687" s="26">
        <v>1.2</v>
      </c>
      <c r="D1687" s="26"/>
      <c r="E1687" s="27">
        <f t="shared" si="219"/>
        <v>1.2</v>
      </c>
      <c r="F1687" s="24">
        <v>10</v>
      </c>
      <c r="G1687" s="24">
        <v>0</v>
      </c>
      <c r="H1687" s="39">
        <f t="shared" si="221"/>
        <v>10</v>
      </c>
      <c r="I1687" s="48">
        <v>0.01</v>
      </c>
      <c r="J1687" s="48"/>
      <c r="K1687" s="45">
        <f t="shared" si="222"/>
        <v>0.01</v>
      </c>
    </row>
    <row r="1688" spans="1:11" ht="18.75">
      <c r="A1688" s="49">
        <v>42</v>
      </c>
      <c r="B1688" s="21" t="s">
        <v>1449</v>
      </c>
      <c r="C1688" s="26">
        <v>10</v>
      </c>
      <c r="D1688" s="26"/>
      <c r="E1688" s="27">
        <f t="shared" si="219"/>
        <v>10</v>
      </c>
      <c r="F1688" s="24">
        <v>115</v>
      </c>
      <c r="G1688" s="24">
        <v>0</v>
      </c>
      <c r="H1688" s="39">
        <f t="shared" si="221"/>
        <v>115</v>
      </c>
      <c r="I1688" s="48">
        <v>31</v>
      </c>
      <c r="J1688" s="48"/>
      <c r="K1688" s="45">
        <f t="shared" si="222"/>
        <v>31</v>
      </c>
    </row>
    <row r="1689" spans="1:11" ht="18.75">
      <c r="A1689" s="49">
        <v>43</v>
      </c>
      <c r="B1689" s="21" t="s">
        <v>1448</v>
      </c>
      <c r="C1689" s="26">
        <v>115</v>
      </c>
      <c r="D1689" s="26"/>
      <c r="E1689" s="27">
        <f t="shared" si="219"/>
        <v>115</v>
      </c>
      <c r="F1689" s="24">
        <v>10</v>
      </c>
      <c r="G1689" s="24">
        <v>0</v>
      </c>
      <c r="H1689" s="39">
        <f t="shared" si="221"/>
        <v>10</v>
      </c>
      <c r="I1689" s="48">
        <v>10</v>
      </c>
      <c r="J1689" s="48"/>
      <c r="K1689" s="45">
        <f t="shared" si="222"/>
        <v>10</v>
      </c>
    </row>
    <row r="1690" spans="1:11" ht="18.75">
      <c r="A1690" s="49">
        <v>44</v>
      </c>
      <c r="B1690" s="21" t="s">
        <v>1450</v>
      </c>
      <c r="C1690" s="26">
        <v>10</v>
      </c>
      <c r="D1690" s="26"/>
      <c r="E1690" s="27">
        <f t="shared" si="219"/>
        <v>10</v>
      </c>
      <c r="F1690" s="24">
        <v>20</v>
      </c>
      <c r="G1690" s="24">
        <v>0</v>
      </c>
      <c r="H1690" s="39">
        <f t="shared" si="221"/>
        <v>20</v>
      </c>
      <c r="I1690" s="48">
        <v>20</v>
      </c>
      <c r="J1690" s="48"/>
      <c r="K1690" s="45">
        <f t="shared" si="222"/>
        <v>20</v>
      </c>
    </row>
    <row r="1691" spans="1:11" ht="18.75">
      <c r="A1691" s="49">
        <v>45</v>
      </c>
      <c r="B1691" s="21" t="s">
        <v>1451</v>
      </c>
      <c r="C1691" s="26">
        <v>10</v>
      </c>
      <c r="D1691" s="26"/>
      <c r="E1691" s="27">
        <f t="shared" si="219"/>
        <v>10</v>
      </c>
      <c r="F1691" s="24">
        <v>1041.5</v>
      </c>
      <c r="G1691" s="24">
        <v>0</v>
      </c>
      <c r="H1691" s="39">
        <f t="shared" si="221"/>
        <v>1041.5</v>
      </c>
      <c r="I1691" s="48">
        <v>1156.42</v>
      </c>
      <c r="J1691" s="48"/>
      <c r="K1691" s="45">
        <f t="shared" si="222"/>
        <v>1156.42</v>
      </c>
    </row>
    <row r="1692" spans="1:11" ht="18.75">
      <c r="A1692" s="49">
        <v>46</v>
      </c>
      <c r="B1692" s="21" t="s">
        <v>1452</v>
      </c>
      <c r="C1692" s="26">
        <v>832.5</v>
      </c>
      <c r="D1692" s="26"/>
      <c r="E1692" s="27">
        <f t="shared" si="219"/>
        <v>832.5</v>
      </c>
      <c r="F1692" s="24">
        <v>85</v>
      </c>
      <c r="G1692" s="24">
        <v>0</v>
      </c>
      <c r="H1692" s="39">
        <f t="shared" si="221"/>
        <v>85</v>
      </c>
      <c r="I1692" s="48">
        <v>85</v>
      </c>
      <c r="J1692" s="48"/>
      <c r="K1692" s="45">
        <f t="shared" si="222"/>
        <v>85</v>
      </c>
    </row>
    <row r="1693" spans="1:11" ht="18.75">
      <c r="A1693" s="49">
        <v>47</v>
      </c>
      <c r="B1693" s="21" t="s">
        <v>1456</v>
      </c>
      <c r="C1693" s="26">
        <v>85</v>
      </c>
      <c r="D1693" s="26"/>
      <c r="E1693" s="27">
        <f t="shared" si="219"/>
        <v>85</v>
      </c>
      <c r="F1693" s="24">
        <v>726.2</v>
      </c>
      <c r="G1693" s="24">
        <v>0</v>
      </c>
      <c r="H1693" s="39">
        <f t="shared" si="221"/>
        <v>726.2</v>
      </c>
      <c r="I1693" s="48">
        <v>786.61</v>
      </c>
      <c r="J1693" s="48"/>
      <c r="K1693" s="45">
        <f t="shared" si="222"/>
        <v>786.61</v>
      </c>
    </row>
    <row r="1694" spans="1:11" ht="18.75">
      <c r="A1694" s="49">
        <v>48</v>
      </c>
      <c r="B1694" s="21" t="s">
        <v>1453</v>
      </c>
      <c r="C1694" s="26">
        <v>634.58000000000004</v>
      </c>
      <c r="D1694" s="26"/>
      <c r="E1694" s="27">
        <f t="shared" si="219"/>
        <v>634.58000000000004</v>
      </c>
      <c r="F1694" s="24">
        <v>118.8</v>
      </c>
      <c r="G1694" s="24">
        <v>0</v>
      </c>
      <c r="H1694" s="39">
        <f t="shared" si="221"/>
        <v>118.8</v>
      </c>
      <c r="I1694" s="48">
        <v>0.01</v>
      </c>
      <c r="J1694" s="48"/>
      <c r="K1694" s="45">
        <f t="shared" si="222"/>
        <v>0.01</v>
      </c>
    </row>
    <row r="1695" spans="1:11" ht="18.75">
      <c r="A1695" s="49">
        <v>49</v>
      </c>
      <c r="B1695" s="21" t="s">
        <v>1457</v>
      </c>
      <c r="C1695" s="26">
        <v>100</v>
      </c>
      <c r="D1695" s="26"/>
      <c r="E1695" s="27">
        <f t="shared" si="219"/>
        <v>100</v>
      </c>
      <c r="F1695" s="24">
        <v>1000</v>
      </c>
      <c r="G1695" s="24">
        <v>0</v>
      </c>
      <c r="H1695" s="39">
        <f t="shared" si="221"/>
        <v>1000</v>
      </c>
      <c r="I1695" s="48">
        <v>1000</v>
      </c>
      <c r="J1695" s="48"/>
      <c r="K1695" s="45">
        <f t="shared" si="222"/>
        <v>1000</v>
      </c>
    </row>
    <row r="1696" spans="1:11" ht="18.75">
      <c r="A1696" s="49">
        <v>50</v>
      </c>
      <c r="B1696" s="21" t="s">
        <v>1454</v>
      </c>
      <c r="C1696" s="26">
        <v>1100</v>
      </c>
      <c r="D1696" s="26"/>
      <c r="E1696" s="27">
        <f t="shared" si="219"/>
        <v>1100</v>
      </c>
      <c r="F1696" s="24">
        <v>2</v>
      </c>
      <c r="G1696" s="24">
        <v>0</v>
      </c>
      <c r="H1696" s="39">
        <f t="shared" si="221"/>
        <v>2</v>
      </c>
      <c r="I1696" s="48">
        <v>2</v>
      </c>
      <c r="J1696" s="48"/>
      <c r="K1696" s="45">
        <f t="shared" si="222"/>
        <v>2</v>
      </c>
    </row>
    <row r="1697" spans="1:11" ht="18.75">
      <c r="A1697" s="49">
        <v>51</v>
      </c>
      <c r="B1697" s="21" t="s">
        <v>1458</v>
      </c>
      <c r="C1697" s="26">
        <v>0.5</v>
      </c>
      <c r="D1697" s="26"/>
      <c r="E1697" s="27">
        <f t="shared" si="219"/>
        <v>0.5</v>
      </c>
      <c r="F1697" s="24">
        <v>2700</v>
      </c>
      <c r="G1697" s="24">
        <v>0</v>
      </c>
      <c r="H1697" s="39">
        <f t="shared" si="221"/>
        <v>2700</v>
      </c>
      <c r="I1697" s="48">
        <v>3450</v>
      </c>
      <c r="J1697" s="48"/>
      <c r="K1697" s="45">
        <f t="shared" si="222"/>
        <v>3450</v>
      </c>
    </row>
    <row r="1698" spans="1:11" ht="18.75">
      <c r="A1698" s="49">
        <v>52</v>
      </c>
      <c r="B1698" s="21" t="s">
        <v>1658</v>
      </c>
      <c r="C1698" s="26"/>
      <c r="D1698" s="26"/>
      <c r="E1698" s="27"/>
      <c r="F1698" s="24"/>
      <c r="G1698" s="24"/>
      <c r="H1698" s="39"/>
      <c r="I1698" s="48">
        <v>0.01</v>
      </c>
      <c r="J1698" s="48"/>
      <c r="K1698" s="45">
        <f t="shared" si="222"/>
        <v>0.01</v>
      </c>
    </row>
    <row r="1699" spans="1:11" ht="18.75">
      <c r="A1699" s="49">
        <v>53</v>
      </c>
      <c r="B1699" s="21" t="s">
        <v>1455</v>
      </c>
      <c r="C1699" s="26">
        <v>2200</v>
      </c>
      <c r="D1699" s="26"/>
      <c r="E1699" s="27">
        <f t="shared" si="219"/>
        <v>2200</v>
      </c>
      <c r="F1699" s="24">
        <v>0.01</v>
      </c>
      <c r="G1699" s="24">
        <v>0</v>
      </c>
      <c r="H1699" s="39">
        <f t="shared" si="221"/>
        <v>0.01</v>
      </c>
      <c r="I1699" s="73">
        <v>0.01</v>
      </c>
      <c r="J1699" s="73"/>
      <c r="K1699" s="45">
        <f t="shared" si="222"/>
        <v>0.01</v>
      </c>
    </row>
    <row r="1700" spans="1:11" ht="18.75">
      <c r="A1700" s="49">
        <v>54</v>
      </c>
      <c r="B1700" s="21" t="s">
        <v>1459</v>
      </c>
      <c r="C1700" s="26">
        <v>0.01</v>
      </c>
      <c r="D1700" s="26"/>
      <c r="E1700" s="27">
        <f t="shared" si="219"/>
        <v>0.01</v>
      </c>
      <c r="F1700" s="24">
        <v>70</v>
      </c>
      <c r="G1700" s="24">
        <v>0</v>
      </c>
      <c r="H1700" s="39">
        <f t="shared" si="221"/>
        <v>70</v>
      </c>
      <c r="I1700" s="48">
        <v>78.63</v>
      </c>
      <c r="J1700" s="48"/>
      <c r="K1700" s="45">
        <f t="shared" si="222"/>
        <v>78.63</v>
      </c>
    </row>
    <row r="1701" spans="1:11" ht="18.75">
      <c r="A1701" s="49">
        <v>55</v>
      </c>
      <c r="B1701" s="21" t="s">
        <v>1462</v>
      </c>
      <c r="C1701" s="26">
        <v>73.2</v>
      </c>
      <c r="D1701" s="26"/>
      <c r="E1701" s="27">
        <f t="shared" si="219"/>
        <v>73.2</v>
      </c>
      <c r="F1701" s="24">
        <v>0</v>
      </c>
      <c r="G1701" s="24">
        <v>1000</v>
      </c>
      <c r="H1701" s="39">
        <f t="shared" si="221"/>
        <v>1000</v>
      </c>
      <c r="I1701" s="48"/>
      <c r="J1701" s="48">
        <v>0.01</v>
      </c>
      <c r="K1701" s="45">
        <f t="shared" si="222"/>
        <v>0.01</v>
      </c>
    </row>
    <row r="1702" spans="1:11" ht="18.75">
      <c r="A1702" s="49">
        <v>56</v>
      </c>
      <c r="B1702" s="21" t="s">
        <v>1659</v>
      </c>
      <c r="C1702" s="26"/>
      <c r="D1702" s="26"/>
      <c r="E1702" s="27"/>
      <c r="F1702" s="24"/>
      <c r="G1702" s="24"/>
      <c r="H1702" s="39"/>
      <c r="I1702" s="48">
        <v>1800</v>
      </c>
      <c r="J1702" s="48"/>
      <c r="K1702" s="45">
        <f t="shared" si="222"/>
        <v>1800</v>
      </c>
    </row>
    <row r="1703" spans="1:11" ht="18.75">
      <c r="A1703" s="49">
        <v>57</v>
      </c>
      <c r="B1703" s="21" t="s">
        <v>1660</v>
      </c>
      <c r="C1703" s="26"/>
      <c r="D1703" s="26"/>
      <c r="E1703" s="27"/>
      <c r="F1703" s="24"/>
      <c r="G1703" s="24"/>
      <c r="H1703" s="39"/>
      <c r="I1703" s="48">
        <v>1000</v>
      </c>
      <c r="J1703" s="48"/>
      <c r="K1703" s="45">
        <f t="shared" si="222"/>
        <v>1000</v>
      </c>
    </row>
    <row r="1704" spans="1:11" ht="18.75">
      <c r="A1704" s="49">
        <v>58</v>
      </c>
      <c r="B1704" s="21" t="s">
        <v>1661</v>
      </c>
      <c r="C1704" s="26"/>
      <c r="D1704" s="26"/>
      <c r="E1704" s="27"/>
      <c r="F1704" s="24"/>
      <c r="G1704" s="24"/>
      <c r="H1704" s="39"/>
      <c r="I1704" s="48">
        <v>0.01</v>
      </c>
      <c r="J1704" s="48"/>
      <c r="K1704" s="45">
        <f t="shared" si="222"/>
        <v>0.01</v>
      </c>
    </row>
    <row r="1705" spans="1:11" ht="18.75">
      <c r="A1705" s="49">
        <v>59</v>
      </c>
      <c r="B1705" s="21" t="s">
        <v>1460</v>
      </c>
      <c r="C1705" s="26"/>
      <c r="D1705" s="26">
        <v>0.01</v>
      </c>
      <c r="E1705" s="27">
        <f t="shared" si="219"/>
        <v>0.01</v>
      </c>
      <c r="F1705" s="24">
        <v>0</v>
      </c>
      <c r="G1705" s="24">
        <v>150</v>
      </c>
      <c r="H1705" s="39">
        <f t="shared" si="221"/>
        <v>150</v>
      </c>
      <c r="I1705" s="48"/>
      <c r="J1705" s="48">
        <v>362.97</v>
      </c>
      <c r="K1705" s="45">
        <f t="shared" si="222"/>
        <v>362.97</v>
      </c>
    </row>
    <row r="1706" spans="1:11" ht="18.75">
      <c r="A1706" s="49">
        <v>60</v>
      </c>
      <c r="B1706" s="21" t="s">
        <v>1461</v>
      </c>
      <c r="C1706" s="26"/>
      <c r="D1706" s="26">
        <v>150</v>
      </c>
      <c r="E1706" s="27">
        <f t="shared" si="219"/>
        <v>150</v>
      </c>
      <c r="F1706" s="24">
        <v>0</v>
      </c>
      <c r="G1706" s="24">
        <v>0.01</v>
      </c>
      <c r="H1706" s="39">
        <f t="shared" si="221"/>
        <v>0.01</v>
      </c>
      <c r="I1706" s="44"/>
      <c r="J1706" s="44">
        <v>0.01</v>
      </c>
      <c r="K1706" s="45">
        <f t="shared" si="222"/>
        <v>0.01</v>
      </c>
    </row>
    <row r="1707" spans="1:11" ht="18.75">
      <c r="A1707" s="49">
        <v>61</v>
      </c>
      <c r="B1707" s="21" t="s">
        <v>1463</v>
      </c>
      <c r="C1707" s="26"/>
      <c r="D1707" s="26">
        <v>0.01</v>
      </c>
      <c r="E1707" s="27">
        <f t="shared" si="219"/>
        <v>0.01</v>
      </c>
      <c r="F1707" s="24">
        <v>0</v>
      </c>
      <c r="G1707" s="24">
        <v>20</v>
      </c>
      <c r="H1707" s="39">
        <f t="shared" si="221"/>
        <v>20</v>
      </c>
      <c r="I1707" s="44"/>
      <c r="J1707" s="44">
        <v>0.01</v>
      </c>
      <c r="K1707" s="45">
        <f t="shared" si="222"/>
        <v>0.01</v>
      </c>
    </row>
    <row r="1708" spans="1:11" ht="18.75">
      <c r="A1708" s="49">
        <v>62</v>
      </c>
      <c r="B1708" s="21" t="s">
        <v>1465</v>
      </c>
      <c r="C1708" s="26"/>
      <c r="D1708" s="26">
        <v>0.01</v>
      </c>
      <c r="E1708" s="27">
        <f t="shared" si="219"/>
        <v>0.01</v>
      </c>
      <c r="F1708" s="24">
        <v>0</v>
      </c>
      <c r="G1708" s="24">
        <v>1600</v>
      </c>
      <c r="H1708" s="39">
        <f t="shared" si="221"/>
        <v>1600</v>
      </c>
      <c r="I1708" s="44"/>
      <c r="J1708" s="44">
        <v>300</v>
      </c>
      <c r="K1708" s="45">
        <f t="shared" si="222"/>
        <v>300</v>
      </c>
    </row>
    <row r="1709" spans="1:11" ht="18.75">
      <c r="A1709" s="49">
        <v>63</v>
      </c>
      <c r="B1709" s="21" t="s">
        <v>1662</v>
      </c>
      <c r="C1709" s="26"/>
      <c r="D1709" s="26"/>
      <c r="E1709" s="27"/>
      <c r="F1709" s="24"/>
      <c r="G1709" s="24"/>
      <c r="H1709" s="39"/>
      <c r="I1709" s="44">
        <v>0.02</v>
      </c>
      <c r="J1709" s="44"/>
      <c r="K1709" s="45">
        <f t="shared" si="222"/>
        <v>0.02</v>
      </c>
    </row>
    <row r="1710" spans="1:11" ht="18.75">
      <c r="A1710" s="49">
        <v>64</v>
      </c>
      <c r="B1710" s="21" t="s">
        <v>1464</v>
      </c>
      <c r="C1710" s="26"/>
      <c r="D1710" s="26">
        <v>990</v>
      </c>
      <c r="E1710" s="27">
        <f t="shared" si="219"/>
        <v>990</v>
      </c>
      <c r="F1710" s="24">
        <v>0</v>
      </c>
      <c r="G1710" s="24">
        <v>500</v>
      </c>
      <c r="H1710" s="39">
        <f t="shared" si="221"/>
        <v>500</v>
      </c>
      <c r="I1710" s="44"/>
      <c r="J1710" s="44">
        <v>500</v>
      </c>
      <c r="K1710" s="45">
        <f t="shared" si="222"/>
        <v>500</v>
      </c>
    </row>
    <row r="1711" spans="1:11" ht="18.75">
      <c r="A1711" s="49">
        <v>65</v>
      </c>
      <c r="B1711" s="21" t="s">
        <v>1466</v>
      </c>
      <c r="C1711" s="26"/>
      <c r="D1711" s="26">
        <v>0.01</v>
      </c>
      <c r="E1711" s="27">
        <f t="shared" si="219"/>
        <v>0.01</v>
      </c>
      <c r="F1711" s="24">
        <v>0</v>
      </c>
      <c r="G1711" s="24">
        <v>500</v>
      </c>
      <c r="H1711" s="39">
        <f t="shared" si="221"/>
        <v>500</v>
      </c>
      <c r="I1711" s="44"/>
      <c r="J1711" s="44">
        <v>0.01</v>
      </c>
      <c r="K1711" s="45">
        <f t="shared" ref="K1711:K1742" si="223">SUM(I1711:J1711)</f>
        <v>0.01</v>
      </c>
    </row>
    <row r="1712" spans="1:11" ht="18.75">
      <c r="A1712" s="49">
        <v>66</v>
      </c>
      <c r="B1712" s="21" t="s">
        <v>1468</v>
      </c>
      <c r="C1712" s="26"/>
      <c r="D1712" s="26">
        <v>1000</v>
      </c>
      <c r="E1712" s="27">
        <f t="shared" si="219"/>
        <v>1000</v>
      </c>
      <c r="F1712" s="24">
        <v>0</v>
      </c>
      <c r="G1712" s="24">
        <v>2785</v>
      </c>
      <c r="H1712" s="39">
        <f t="shared" si="221"/>
        <v>2785</v>
      </c>
      <c r="I1712" s="44"/>
      <c r="J1712" s="44">
        <v>4940</v>
      </c>
      <c r="K1712" s="45">
        <f t="shared" si="223"/>
        <v>4940</v>
      </c>
    </row>
    <row r="1713" spans="1:11" ht="18.75">
      <c r="A1713" s="49">
        <v>67</v>
      </c>
      <c r="B1713" s="70" t="s">
        <v>1467</v>
      </c>
      <c r="C1713" s="26"/>
      <c r="D1713" s="26">
        <v>500</v>
      </c>
      <c r="E1713" s="27">
        <f t="shared" si="219"/>
        <v>500</v>
      </c>
      <c r="F1713" s="24">
        <v>0</v>
      </c>
      <c r="G1713" s="24">
        <v>1000</v>
      </c>
      <c r="H1713" s="39">
        <f t="shared" si="221"/>
        <v>1000</v>
      </c>
      <c r="I1713" s="44"/>
      <c r="J1713" s="44">
        <v>800</v>
      </c>
      <c r="K1713" s="45">
        <f t="shared" si="223"/>
        <v>800</v>
      </c>
    </row>
    <row r="1714" spans="1:11" ht="18.75">
      <c r="A1714" s="49">
        <v>68</v>
      </c>
      <c r="B1714" s="21" t="s">
        <v>1469</v>
      </c>
      <c r="C1714" s="26"/>
      <c r="D1714" s="26">
        <v>2500</v>
      </c>
      <c r="E1714" s="27">
        <f t="shared" si="219"/>
        <v>2500</v>
      </c>
      <c r="F1714" s="24">
        <v>0</v>
      </c>
      <c r="G1714" s="24">
        <v>0.01</v>
      </c>
      <c r="H1714" s="39">
        <f t="shared" si="221"/>
        <v>0.01</v>
      </c>
      <c r="I1714" s="44"/>
      <c r="J1714" s="44">
        <v>730</v>
      </c>
      <c r="K1714" s="45">
        <f t="shared" si="223"/>
        <v>730</v>
      </c>
    </row>
    <row r="1715" spans="1:11" ht="18.75">
      <c r="A1715" s="49">
        <v>69</v>
      </c>
      <c r="B1715" s="21" t="s">
        <v>1471</v>
      </c>
      <c r="C1715" s="26"/>
      <c r="D1715" s="26">
        <v>4388.8900000000003</v>
      </c>
      <c r="E1715" s="27">
        <f t="shared" si="219"/>
        <v>4388.8900000000003</v>
      </c>
      <c r="F1715" s="24">
        <v>0</v>
      </c>
      <c r="G1715" s="24">
        <v>0.98</v>
      </c>
      <c r="H1715" s="39">
        <f t="shared" si="221"/>
        <v>0.98</v>
      </c>
      <c r="I1715" s="44"/>
      <c r="J1715" s="44">
        <v>0.1</v>
      </c>
      <c r="K1715" s="45">
        <f t="shared" si="223"/>
        <v>0.1</v>
      </c>
    </row>
    <row r="1716" spans="1:11" ht="18.75">
      <c r="A1716" s="49">
        <v>70</v>
      </c>
      <c r="B1716" s="21" t="s">
        <v>1470</v>
      </c>
      <c r="C1716" s="26"/>
      <c r="D1716" s="26">
        <v>1000</v>
      </c>
      <c r="E1716" s="27">
        <f t="shared" si="219"/>
        <v>1000</v>
      </c>
      <c r="F1716" s="24">
        <v>0</v>
      </c>
      <c r="G1716" s="24">
        <v>616.04999999999995</v>
      </c>
      <c r="H1716" s="39">
        <f t="shared" si="221"/>
        <v>616.04999999999995</v>
      </c>
      <c r="I1716" s="44"/>
      <c r="J1716" s="44">
        <v>250</v>
      </c>
      <c r="K1716" s="45">
        <f t="shared" si="223"/>
        <v>250</v>
      </c>
    </row>
    <row r="1717" spans="1:11" ht="18.75">
      <c r="A1717" s="49">
        <v>71</v>
      </c>
      <c r="B1717" s="21" t="s">
        <v>1472</v>
      </c>
      <c r="C1717" s="26"/>
      <c r="D1717" s="26">
        <v>850</v>
      </c>
      <c r="E1717" s="27">
        <f t="shared" si="219"/>
        <v>850</v>
      </c>
      <c r="F1717" s="24">
        <v>0</v>
      </c>
      <c r="G1717" s="24">
        <v>245.87</v>
      </c>
      <c r="H1717" s="39">
        <f t="shared" si="221"/>
        <v>245.87</v>
      </c>
      <c r="I1717" s="44"/>
      <c r="J1717" s="44">
        <v>0.01</v>
      </c>
      <c r="K1717" s="45">
        <f t="shared" si="223"/>
        <v>0.01</v>
      </c>
    </row>
    <row r="1718" spans="1:11" ht="18.75">
      <c r="A1718" s="49">
        <v>72</v>
      </c>
      <c r="B1718" s="21" t="s">
        <v>1474</v>
      </c>
      <c r="C1718" s="26"/>
      <c r="D1718" s="26">
        <v>800</v>
      </c>
      <c r="E1718" s="27">
        <f t="shared" ref="E1718:E1764" si="224">SUM(C1718:D1718)</f>
        <v>800</v>
      </c>
      <c r="F1718" s="24">
        <v>0</v>
      </c>
      <c r="G1718" s="24">
        <v>600</v>
      </c>
      <c r="H1718" s="39">
        <f t="shared" si="221"/>
        <v>600</v>
      </c>
      <c r="I1718" s="44"/>
      <c r="J1718" s="44">
        <v>72</v>
      </c>
      <c r="K1718" s="45">
        <f t="shared" si="223"/>
        <v>72</v>
      </c>
    </row>
    <row r="1719" spans="1:11" ht="18.75">
      <c r="A1719" s="49">
        <v>73</v>
      </c>
      <c r="B1719" s="21" t="s">
        <v>1473</v>
      </c>
      <c r="C1719" s="26"/>
      <c r="D1719" s="26">
        <v>200</v>
      </c>
      <c r="E1719" s="27">
        <f t="shared" si="224"/>
        <v>200</v>
      </c>
      <c r="F1719" s="24">
        <v>0</v>
      </c>
      <c r="G1719" s="24">
        <v>200</v>
      </c>
      <c r="H1719" s="39">
        <f t="shared" ref="H1719:H1765" si="225">SUM(F1719:G1719)</f>
        <v>200</v>
      </c>
      <c r="I1719" s="44"/>
      <c r="J1719" s="44">
        <v>200</v>
      </c>
      <c r="K1719" s="45">
        <f t="shared" si="223"/>
        <v>200</v>
      </c>
    </row>
    <row r="1720" spans="1:11" ht="18.75">
      <c r="A1720" s="49">
        <v>74</v>
      </c>
      <c r="B1720" s="21" t="s">
        <v>1475</v>
      </c>
      <c r="C1720" s="26"/>
      <c r="D1720" s="26">
        <v>800</v>
      </c>
      <c r="E1720" s="27">
        <f t="shared" si="224"/>
        <v>800</v>
      </c>
      <c r="F1720" s="24">
        <v>0</v>
      </c>
      <c r="G1720" s="24">
        <v>300</v>
      </c>
      <c r="H1720" s="39">
        <f t="shared" si="225"/>
        <v>300</v>
      </c>
      <c r="I1720" s="44"/>
      <c r="J1720" s="44">
        <v>300</v>
      </c>
      <c r="K1720" s="45">
        <f t="shared" si="223"/>
        <v>300</v>
      </c>
    </row>
    <row r="1721" spans="1:11" ht="18.75">
      <c r="A1721" s="49">
        <v>75</v>
      </c>
      <c r="B1721" s="21" t="s">
        <v>1477</v>
      </c>
      <c r="C1721" s="26"/>
      <c r="D1721" s="26">
        <v>100</v>
      </c>
      <c r="E1721" s="27">
        <f t="shared" si="224"/>
        <v>100</v>
      </c>
      <c r="F1721" s="24">
        <v>0</v>
      </c>
      <c r="G1721" s="24">
        <v>100</v>
      </c>
      <c r="H1721" s="39">
        <f t="shared" si="225"/>
        <v>100</v>
      </c>
      <c r="I1721" s="44"/>
      <c r="J1721" s="44">
        <v>0.01</v>
      </c>
      <c r="K1721" s="45">
        <f t="shared" si="223"/>
        <v>0.01</v>
      </c>
    </row>
    <row r="1722" spans="1:11" ht="18.75">
      <c r="A1722" s="49">
        <v>76</v>
      </c>
      <c r="B1722" s="21" t="s">
        <v>1476</v>
      </c>
      <c r="C1722" s="26">
        <v>0.01</v>
      </c>
      <c r="D1722" s="26"/>
      <c r="E1722" s="27">
        <f t="shared" si="224"/>
        <v>0.01</v>
      </c>
      <c r="F1722" s="24">
        <v>0.01</v>
      </c>
      <c r="G1722" s="24">
        <v>0</v>
      </c>
      <c r="H1722" s="39">
        <f t="shared" si="225"/>
        <v>0.01</v>
      </c>
      <c r="I1722" s="44">
        <v>0.01</v>
      </c>
      <c r="J1722" s="44"/>
      <c r="K1722" s="45">
        <f t="shared" si="223"/>
        <v>0.01</v>
      </c>
    </row>
    <row r="1723" spans="1:11" ht="18.75">
      <c r="A1723" s="49">
        <v>77</v>
      </c>
      <c r="B1723" s="21" t="s">
        <v>1664</v>
      </c>
      <c r="C1723" s="26"/>
      <c r="D1723" s="26"/>
      <c r="E1723" s="27"/>
      <c r="F1723" s="24"/>
      <c r="G1723" s="24"/>
      <c r="H1723" s="39"/>
      <c r="I1723" s="44">
        <v>500</v>
      </c>
      <c r="J1723" s="44"/>
      <c r="K1723" s="45">
        <f t="shared" si="223"/>
        <v>500</v>
      </c>
    </row>
    <row r="1724" spans="1:11" ht="18.75">
      <c r="A1724" s="49">
        <v>78</v>
      </c>
      <c r="B1724" s="21" t="s">
        <v>1478</v>
      </c>
      <c r="C1724" s="26"/>
      <c r="D1724" s="26">
        <v>500</v>
      </c>
      <c r="E1724" s="27">
        <f t="shared" si="224"/>
        <v>500</v>
      </c>
      <c r="F1724" s="24">
        <v>0.01</v>
      </c>
      <c r="G1724" s="24">
        <v>0</v>
      </c>
      <c r="H1724" s="39">
        <f t="shared" si="225"/>
        <v>0.01</v>
      </c>
      <c r="I1724" s="44">
        <v>0.01</v>
      </c>
      <c r="J1724" s="44"/>
      <c r="K1724" s="45">
        <f t="shared" si="223"/>
        <v>0.01</v>
      </c>
    </row>
    <row r="1725" spans="1:11" ht="18.75">
      <c r="A1725" s="49">
        <v>79</v>
      </c>
      <c r="B1725" s="21" t="s">
        <v>1479</v>
      </c>
      <c r="C1725" s="26"/>
      <c r="D1725" s="26">
        <v>250</v>
      </c>
      <c r="E1725" s="27">
        <f t="shared" si="224"/>
        <v>250</v>
      </c>
      <c r="F1725" s="24">
        <v>0</v>
      </c>
      <c r="G1725" s="24">
        <v>500</v>
      </c>
      <c r="H1725" s="39">
        <f t="shared" si="225"/>
        <v>500</v>
      </c>
      <c r="I1725" s="44"/>
      <c r="J1725" s="44">
        <v>0.01</v>
      </c>
      <c r="K1725" s="45">
        <f t="shared" si="223"/>
        <v>0.01</v>
      </c>
    </row>
    <row r="1726" spans="1:11" ht="18.75">
      <c r="A1726" s="49">
        <v>80</v>
      </c>
      <c r="B1726" s="21" t="s">
        <v>1481</v>
      </c>
      <c r="C1726" s="26"/>
      <c r="D1726" s="26">
        <v>250</v>
      </c>
      <c r="E1726" s="27">
        <f t="shared" si="224"/>
        <v>250</v>
      </c>
      <c r="F1726" s="24">
        <v>0</v>
      </c>
      <c r="G1726" s="24">
        <v>250</v>
      </c>
      <c r="H1726" s="39">
        <f t="shared" si="225"/>
        <v>250</v>
      </c>
      <c r="I1726" s="18"/>
      <c r="J1726" s="44">
        <v>0.01</v>
      </c>
      <c r="K1726" s="45">
        <f t="shared" si="223"/>
        <v>0.01</v>
      </c>
    </row>
    <row r="1727" spans="1:11" ht="18.75">
      <c r="A1727" s="49">
        <v>81</v>
      </c>
      <c r="B1727" s="21" t="s">
        <v>1480</v>
      </c>
      <c r="C1727" s="26"/>
      <c r="D1727" s="26">
        <v>10</v>
      </c>
      <c r="E1727" s="27">
        <f t="shared" si="224"/>
        <v>10</v>
      </c>
      <c r="F1727" s="24">
        <v>0</v>
      </c>
      <c r="G1727" s="24">
        <v>250</v>
      </c>
      <c r="H1727" s="39">
        <f t="shared" si="225"/>
        <v>250</v>
      </c>
      <c r="I1727" s="44"/>
      <c r="J1727" s="44">
        <v>0.01</v>
      </c>
      <c r="K1727" s="45">
        <f t="shared" si="223"/>
        <v>0.01</v>
      </c>
    </row>
    <row r="1728" spans="1:11" ht="18.75">
      <c r="A1728" s="49">
        <v>82</v>
      </c>
      <c r="B1728" s="21" t="s">
        <v>1482</v>
      </c>
      <c r="C1728" s="26"/>
      <c r="D1728" s="26">
        <v>853.14</v>
      </c>
      <c r="E1728" s="27">
        <f t="shared" si="224"/>
        <v>853.14</v>
      </c>
      <c r="F1728" s="24">
        <v>0</v>
      </c>
      <c r="G1728" s="24">
        <v>10</v>
      </c>
      <c r="H1728" s="39">
        <f t="shared" si="225"/>
        <v>10</v>
      </c>
      <c r="I1728" s="44"/>
      <c r="J1728" s="44">
        <v>0.01</v>
      </c>
      <c r="K1728" s="45">
        <f t="shared" si="223"/>
        <v>0.01</v>
      </c>
    </row>
    <row r="1729" spans="1:11" ht="18.75">
      <c r="A1729" s="49">
        <v>83</v>
      </c>
      <c r="B1729" s="21" t="s">
        <v>1483</v>
      </c>
      <c r="C1729" s="26"/>
      <c r="D1729" s="26">
        <v>0.01</v>
      </c>
      <c r="E1729" s="27">
        <f t="shared" si="224"/>
        <v>0.01</v>
      </c>
      <c r="F1729" s="24">
        <v>0</v>
      </c>
      <c r="G1729" s="24">
        <v>0.01</v>
      </c>
      <c r="H1729" s="39">
        <f t="shared" si="225"/>
        <v>0.01</v>
      </c>
      <c r="I1729" s="44"/>
      <c r="J1729" s="44">
        <v>0.01</v>
      </c>
      <c r="K1729" s="45">
        <f t="shared" si="223"/>
        <v>0.01</v>
      </c>
    </row>
    <row r="1730" spans="1:11" ht="18.75">
      <c r="A1730" s="49">
        <v>84</v>
      </c>
      <c r="B1730" s="21" t="s">
        <v>1485</v>
      </c>
      <c r="C1730" s="26"/>
      <c r="D1730" s="26">
        <v>40</v>
      </c>
      <c r="E1730" s="27">
        <f t="shared" si="224"/>
        <v>40</v>
      </c>
      <c r="F1730" s="24">
        <v>0</v>
      </c>
      <c r="G1730" s="24">
        <v>0.01</v>
      </c>
      <c r="H1730" s="39">
        <f t="shared" si="225"/>
        <v>0.01</v>
      </c>
      <c r="I1730" s="44"/>
      <c r="J1730" s="44">
        <v>0.01</v>
      </c>
      <c r="K1730" s="45">
        <f t="shared" si="223"/>
        <v>0.01</v>
      </c>
    </row>
    <row r="1731" spans="1:11" ht="18.75">
      <c r="A1731" s="49">
        <v>85</v>
      </c>
      <c r="B1731" s="21" t="s">
        <v>1484</v>
      </c>
      <c r="C1731" s="26"/>
      <c r="D1731" s="26">
        <v>300</v>
      </c>
      <c r="E1731" s="27">
        <f t="shared" si="224"/>
        <v>300</v>
      </c>
      <c r="F1731" s="24">
        <v>0</v>
      </c>
      <c r="G1731" s="24">
        <v>40</v>
      </c>
      <c r="H1731" s="39">
        <f t="shared" si="225"/>
        <v>40</v>
      </c>
      <c r="I1731" s="44"/>
      <c r="J1731" s="44">
        <v>0.01</v>
      </c>
      <c r="K1731" s="45">
        <f t="shared" si="223"/>
        <v>0.01</v>
      </c>
    </row>
    <row r="1732" spans="1:11" ht="18.75">
      <c r="A1732" s="49">
        <v>86</v>
      </c>
      <c r="B1732" s="21" t="s">
        <v>1486</v>
      </c>
      <c r="C1732" s="26"/>
      <c r="D1732" s="26">
        <v>10</v>
      </c>
      <c r="E1732" s="27">
        <f t="shared" si="224"/>
        <v>10</v>
      </c>
      <c r="F1732" s="24">
        <v>0</v>
      </c>
      <c r="G1732" s="24">
        <v>500</v>
      </c>
      <c r="H1732" s="39">
        <f t="shared" si="225"/>
        <v>500</v>
      </c>
      <c r="I1732" s="44"/>
      <c r="J1732" s="44">
        <v>0.01</v>
      </c>
      <c r="K1732" s="45">
        <f t="shared" si="223"/>
        <v>0.01</v>
      </c>
    </row>
    <row r="1733" spans="1:11" ht="18.75">
      <c r="A1733" s="49">
        <v>87</v>
      </c>
      <c r="B1733" s="21" t="s">
        <v>1663</v>
      </c>
      <c r="C1733" s="26"/>
      <c r="D1733" s="26">
        <v>150</v>
      </c>
      <c r="E1733" s="27">
        <f t="shared" si="224"/>
        <v>150</v>
      </c>
      <c r="F1733" s="24">
        <v>0</v>
      </c>
      <c r="G1733" s="24">
        <v>10</v>
      </c>
      <c r="H1733" s="39">
        <f t="shared" si="225"/>
        <v>10</v>
      </c>
      <c r="I1733" s="44"/>
      <c r="J1733" s="44">
        <v>0.01</v>
      </c>
      <c r="K1733" s="45">
        <f t="shared" si="223"/>
        <v>0.01</v>
      </c>
    </row>
    <row r="1734" spans="1:11" ht="18.75">
      <c r="A1734" s="49">
        <v>88</v>
      </c>
      <c r="B1734" s="21" t="s">
        <v>1487</v>
      </c>
      <c r="C1734" s="26"/>
      <c r="D1734" s="26">
        <v>125</v>
      </c>
      <c r="E1734" s="27">
        <f t="shared" si="224"/>
        <v>125</v>
      </c>
      <c r="F1734" s="24">
        <v>0</v>
      </c>
      <c r="G1734" s="24">
        <v>150</v>
      </c>
      <c r="H1734" s="39">
        <f t="shared" si="225"/>
        <v>150</v>
      </c>
      <c r="I1734" s="44"/>
      <c r="J1734" s="44">
        <v>0.01</v>
      </c>
      <c r="K1734" s="45">
        <f t="shared" si="223"/>
        <v>0.01</v>
      </c>
    </row>
    <row r="1735" spans="1:11" ht="18.75">
      <c r="A1735" s="49">
        <v>89</v>
      </c>
      <c r="B1735" s="21" t="s">
        <v>1488</v>
      </c>
      <c r="C1735" s="26"/>
      <c r="D1735" s="26">
        <v>250</v>
      </c>
      <c r="E1735" s="27">
        <f t="shared" si="224"/>
        <v>250</v>
      </c>
      <c r="F1735" s="24">
        <v>0</v>
      </c>
      <c r="G1735" s="24">
        <v>125</v>
      </c>
      <c r="H1735" s="39">
        <f t="shared" si="225"/>
        <v>125</v>
      </c>
      <c r="I1735" s="44"/>
      <c r="J1735" s="44">
        <v>0.01</v>
      </c>
      <c r="K1735" s="45">
        <f t="shared" si="223"/>
        <v>0.01</v>
      </c>
    </row>
    <row r="1736" spans="1:11" ht="18.75">
      <c r="A1736" s="49">
        <v>90</v>
      </c>
      <c r="B1736" s="21" t="s">
        <v>1489</v>
      </c>
      <c r="C1736" s="26"/>
      <c r="D1736" s="26">
        <v>735</v>
      </c>
      <c r="E1736" s="27">
        <f t="shared" si="224"/>
        <v>735</v>
      </c>
      <c r="F1736" s="24">
        <v>0</v>
      </c>
      <c r="G1736" s="24">
        <v>250</v>
      </c>
      <c r="H1736" s="39">
        <f t="shared" si="225"/>
        <v>250</v>
      </c>
      <c r="I1736" s="44"/>
      <c r="J1736" s="44">
        <v>0.01</v>
      </c>
      <c r="K1736" s="45">
        <f t="shared" si="223"/>
        <v>0.01</v>
      </c>
    </row>
    <row r="1737" spans="1:11" ht="18.75">
      <c r="A1737" s="49">
        <v>91</v>
      </c>
      <c r="B1737" s="21" t="s">
        <v>1491</v>
      </c>
      <c r="C1737" s="26"/>
      <c r="D1737" s="26">
        <v>1000</v>
      </c>
      <c r="E1737" s="27">
        <f t="shared" si="224"/>
        <v>1000</v>
      </c>
      <c r="F1737" s="24">
        <v>0</v>
      </c>
      <c r="G1737" s="24">
        <v>1000</v>
      </c>
      <c r="H1737" s="39">
        <f t="shared" si="225"/>
        <v>1000</v>
      </c>
      <c r="I1737" s="44"/>
      <c r="J1737" s="44">
        <v>0.01</v>
      </c>
      <c r="K1737" s="45">
        <f t="shared" si="223"/>
        <v>0.01</v>
      </c>
    </row>
    <row r="1738" spans="1:11" ht="14.25" customHeight="1">
      <c r="A1738" s="49">
        <v>92</v>
      </c>
      <c r="B1738" s="70" t="s">
        <v>1490</v>
      </c>
      <c r="C1738" s="26"/>
      <c r="D1738" s="26">
        <v>300</v>
      </c>
      <c r="E1738" s="27">
        <f t="shared" si="224"/>
        <v>300</v>
      </c>
      <c r="F1738" s="24">
        <v>0</v>
      </c>
      <c r="G1738" s="24">
        <v>1000</v>
      </c>
      <c r="H1738" s="39">
        <f t="shared" si="225"/>
        <v>1000</v>
      </c>
      <c r="I1738" s="44"/>
      <c r="J1738" s="44">
        <v>0.01</v>
      </c>
      <c r="K1738" s="45">
        <f t="shared" si="223"/>
        <v>0.01</v>
      </c>
    </row>
    <row r="1739" spans="1:11" ht="18.75">
      <c r="A1739" s="49">
        <v>93</v>
      </c>
      <c r="B1739" s="21" t="s">
        <v>1492</v>
      </c>
      <c r="C1739" s="26"/>
      <c r="D1739" s="26">
        <v>200</v>
      </c>
      <c r="E1739" s="27">
        <f t="shared" si="224"/>
        <v>200</v>
      </c>
      <c r="F1739" s="24">
        <v>0</v>
      </c>
      <c r="G1739" s="24">
        <v>500</v>
      </c>
      <c r="H1739" s="39">
        <f t="shared" si="225"/>
        <v>500</v>
      </c>
      <c r="I1739" s="44"/>
      <c r="J1739" s="44">
        <v>0.01</v>
      </c>
      <c r="K1739" s="45">
        <f t="shared" si="223"/>
        <v>0.01</v>
      </c>
    </row>
    <row r="1740" spans="1:11" ht="18.75">
      <c r="A1740" s="49">
        <v>94</v>
      </c>
      <c r="B1740" s="21" t="s">
        <v>1494</v>
      </c>
      <c r="C1740" s="26"/>
      <c r="D1740" s="26">
        <v>1290</v>
      </c>
      <c r="E1740" s="27">
        <f t="shared" si="224"/>
        <v>1290</v>
      </c>
      <c r="F1740" s="24">
        <v>0</v>
      </c>
      <c r="G1740" s="24">
        <v>200</v>
      </c>
      <c r="H1740" s="39">
        <f t="shared" si="225"/>
        <v>200</v>
      </c>
      <c r="I1740" s="44"/>
      <c r="J1740" s="44">
        <v>0.01</v>
      </c>
      <c r="K1740" s="45">
        <f t="shared" si="223"/>
        <v>0.01</v>
      </c>
    </row>
    <row r="1741" spans="1:11" ht="18.75">
      <c r="A1741" s="49">
        <v>95</v>
      </c>
      <c r="B1741" s="21" t="s">
        <v>1493</v>
      </c>
      <c r="C1741" s="26"/>
      <c r="D1741" s="26">
        <v>1049.5</v>
      </c>
      <c r="E1741" s="27">
        <f t="shared" si="224"/>
        <v>1049.5</v>
      </c>
      <c r="F1741" s="24">
        <v>0</v>
      </c>
      <c r="G1741" s="24">
        <v>1250</v>
      </c>
      <c r="H1741" s="39">
        <f t="shared" si="225"/>
        <v>1250</v>
      </c>
      <c r="I1741" s="44"/>
      <c r="J1741" s="44">
        <v>0.01</v>
      </c>
      <c r="K1741" s="45">
        <f t="shared" si="223"/>
        <v>0.01</v>
      </c>
    </row>
    <row r="1742" spans="1:11" ht="18.75">
      <c r="A1742" s="49">
        <v>96</v>
      </c>
      <c r="B1742" s="21" t="s">
        <v>1495</v>
      </c>
      <c r="C1742" s="26"/>
      <c r="D1742" s="26">
        <v>400</v>
      </c>
      <c r="E1742" s="27">
        <f t="shared" si="224"/>
        <v>400</v>
      </c>
      <c r="F1742" s="24">
        <v>0</v>
      </c>
      <c r="G1742" s="24">
        <v>1000</v>
      </c>
      <c r="H1742" s="39">
        <f t="shared" si="225"/>
        <v>1000</v>
      </c>
      <c r="I1742" s="44"/>
      <c r="J1742" s="44">
        <v>0.01</v>
      </c>
      <c r="K1742" s="45">
        <f t="shared" si="223"/>
        <v>0.01</v>
      </c>
    </row>
    <row r="1743" spans="1:11" ht="18.75">
      <c r="A1743" s="49">
        <v>97</v>
      </c>
      <c r="B1743" s="21" t="s">
        <v>1497</v>
      </c>
      <c r="C1743" s="26"/>
      <c r="D1743" s="26">
        <v>300</v>
      </c>
      <c r="E1743" s="27">
        <f t="shared" si="224"/>
        <v>300</v>
      </c>
      <c r="F1743" s="24">
        <v>0</v>
      </c>
      <c r="G1743" s="24">
        <v>400</v>
      </c>
      <c r="H1743" s="39">
        <f t="shared" si="225"/>
        <v>400</v>
      </c>
      <c r="I1743" s="44"/>
      <c r="J1743" s="44">
        <v>0.01</v>
      </c>
      <c r="K1743" s="45">
        <f t="shared" ref="K1743:K1766" si="226">SUM(I1743:J1743)</f>
        <v>0.01</v>
      </c>
    </row>
    <row r="1744" spans="1:11" ht="18.75">
      <c r="A1744" s="49">
        <v>98</v>
      </c>
      <c r="B1744" s="21" t="s">
        <v>1496</v>
      </c>
      <c r="C1744" s="26"/>
      <c r="D1744" s="26">
        <v>250</v>
      </c>
      <c r="E1744" s="27">
        <f t="shared" si="224"/>
        <v>250</v>
      </c>
      <c r="F1744" s="24">
        <v>0</v>
      </c>
      <c r="G1744" s="24">
        <v>200</v>
      </c>
      <c r="H1744" s="39">
        <f t="shared" si="225"/>
        <v>200</v>
      </c>
      <c r="I1744" s="44"/>
      <c r="J1744" s="44">
        <v>0.01</v>
      </c>
      <c r="K1744" s="45">
        <f t="shared" si="226"/>
        <v>0.01</v>
      </c>
    </row>
    <row r="1745" spans="1:11" ht="18.75">
      <c r="A1745" s="49">
        <v>99</v>
      </c>
      <c r="B1745" s="21" t="s">
        <v>1498</v>
      </c>
      <c r="C1745" s="26"/>
      <c r="D1745" s="26">
        <v>200</v>
      </c>
      <c r="E1745" s="27">
        <f t="shared" si="224"/>
        <v>200</v>
      </c>
      <c r="F1745" s="24">
        <v>0</v>
      </c>
      <c r="G1745" s="24">
        <v>250</v>
      </c>
      <c r="H1745" s="39">
        <f t="shared" si="225"/>
        <v>250</v>
      </c>
      <c r="I1745" s="44"/>
      <c r="J1745" s="44">
        <v>0.01</v>
      </c>
      <c r="K1745" s="45">
        <f t="shared" si="226"/>
        <v>0.01</v>
      </c>
    </row>
    <row r="1746" spans="1:11" ht="18.75">
      <c r="A1746" s="49">
        <v>100</v>
      </c>
      <c r="B1746" s="21" t="s">
        <v>1500</v>
      </c>
      <c r="C1746" s="26"/>
      <c r="D1746" s="26">
        <v>391.25</v>
      </c>
      <c r="E1746" s="27">
        <f t="shared" si="224"/>
        <v>391.25</v>
      </c>
      <c r="F1746" s="24">
        <v>0</v>
      </c>
      <c r="G1746" s="24">
        <v>200</v>
      </c>
      <c r="H1746" s="39">
        <f t="shared" si="225"/>
        <v>200</v>
      </c>
      <c r="I1746" s="18"/>
      <c r="J1746" s="44">
        <v>0.01</v>
      </c>
      <c r="K1746" s="45">
        <f t="shared" si="226"/>
        <v>0.01</v>
      </c>
    </row>
    <row r="1747" spans="1:11" ht="18.75">
      <c r="A1747" s="49">
        <v>101</v>
      </c>
      <c r="B1747" s="21" t="s">
        <v>1499</v>
      </c>
      <c r="C1747" s="26"/>
      <c r="D1747" s="26">
        <v>200</v>
      </c>
      <c r="E1747" s="27">
        <f t="shared" si="224"/>
        <v>200</v>
      </c>
      <c r="F1747" s="24">
        <v>0</v>
      </c>
      <c r="G1747" s="24">
        <v>283.92</v>
      </c>
      <c r="H1747" s="39">
        <f t="shared" si="225"/>
        <v>283.92</v>
      </c>
      <c r="J1747" s="44">
        <v>0.01</v>
      </c>
      <c r="K1747" s="45">
        <f t="shared" si="226"/>
        <v>0.01</v>
      </c>
    </row>
    <row r="1748" spans="1:11" ht="18.75">
      <c r="A1748" s="49">
        <v>102</v>
      </c>
      <c r="B1748" s="21" t="s">
        <v>1501</v>
      </c>
      <c r="C1748" s="26"/>
      <c r="D1748" s="26">
        <v>300</v>
      </c>
      <c r="E1748" s="27">
        <f t="shared" si="224"/>
        <v>300</v>
      </c>
      <c r="F1748" s="24">
        <v>0</v>
      </c>
      <c r="G1748" s="24">
        <v>200</v>
      </c>
      <c r="H1748" s="39">
        <f t="shared" si="225"/>
        <v>200</v>
      </c>
      <c r="J1748" s="44">
        <v>0.01</v>
      </c>
      <c r="K1748" s="45">
        <f t="shared" si="226"/>
        <v>0.01</v>
      </c>
    </row>
    <row r="1749" spans="1:11" ht="18.75">
      <c r="A1749" s="49">
        <v>103</v>
      </c>
      <c r="B1749" s="21" t="s">
        <v>1503</v>
      </c>
      <c r="C1749" s="26"/>
      <c r="D1749" s="26">
        <v>125</v>
      </c>
      <c r="E1749" s="27">
        <f t="shared" si="224"/>
        <v>125</v>
      </c>
      <c r="F1749" s="24">
        <v>0</v>
      </c>
      <c r="G1749" s="24">
        <v>250</v>
      </c>
      <c r="H1749" s="39">
        <f t="shared" si="225"/>
        <v>250</v>
      </c>
      <c r="J1749" s="44">
        <v>0.01</v>
      </c>
      <c r="K1749" s="45">
        <f t="shared" si="226"/>
        <v>0.01</v>
      </c>
    </row>
    <row r="1750" spans="1:11" ht="18.75">
      <c r="A1750" s="49">
        <v>104</v>
      </c>
      <c r="B1750" s="21" t="s">
        <v>1502</v>
      </c>
      <c r="C1750" s="26"/>
      <c r="D1750" s="26">
        <v>10</v>
      </c>
      <c r="E1750" s="27">
        <f t="shared" si="224"/>
        <v>10</v>
      </c>
      <c r="F1750" s="24">
        <v>0</v>
      </c>
      <c r="G1750" s="24">
        <v>125</v>
      </c>
      <c r="H1750" s="39">
        <f t="shared" si="225"/>
        <v>125</v>
      </c>
      <c r="I1750" s="18"/>
      <c r="J1750" s="44">
        <v>0.01</v>
      </c>
      <c r="K1750" s="45">
        <f t="shared" si="226"/>
        <v>0.01</v>
      </c>
    </row>
    <row r="1751" spans="1:11" ht="18.75">
      <c r="A1751" s="49">
        <v>105</v>
      </c>
      <c r="B1751" s="21" t="s">
        <v>1504</v>
      </c>
      <c r="C1751" s="26"/>
      <c r="D1751" s="26">
        <v>40</v>
      </c>
      <c r="E1751" s="27">
        <f t="shared" si="224"/>
        <v>40</v>
      </c>
      <c r="F1751" s="24">
        <v>0</v>
      </c>
      <c r="G1751" s="24">
        <v>30</v>
      </c>
      <c r="H1751" s="39">
        <f t="shared" si="225"/>
        <v>30</v>
      </c>
      <c r="I1751" s="18"/>
      <c r="J1751" s="44">
        <v>0.01</v>
      </c>
      <c r="K1751" s="45">
        <f t="shared" si="226"/>
        <v>0.01</v>
      </c>
    </row>
    <row r="1752" spans="1:11" ht="18.75">
      <c r="A1752" s="49">
        <v>106</v>
      </c>
      <c r="B1752" s="21" t="s">
        <v>1506</v>
      </c>
      <c r="C1752" s="26"/>
      <c r="D1752" s="26">
        <v>0.01</v>
      </c>
      <c r="E1752" s="27">
        <f t="shared" si="224"/>
        <v>0.01</v>
      </c>
      <c r="F1752" s="24">
        <v>0</v>
      </c>
      <c r="G1752" s="24">
        <v>40</v>
      </c>
      <c r="H1752" s="39">
        <f t="shared" si="225"/>
        <v>40</v>
      </c>
      <c r="I1752" s="44"/>
      <c r="J1752" s="44">
        <v>0.01</v>
      </c>
      <c r="K1752" s="45">
        <f t="shared" si="226"/>
        <v>0.01</v>
      </c>
    </row>
    <row r="1753" spans="1:11" ht="18.75">
      <c r="A1753" s="49">
        <v>107</v>
      </c>
      <c r="B1753" s="21" t="s">
        <v>1665</v>
      </c>
      <c r="C1753" s="26"/>
      <c r="D1753" s="26"/>
      <c r="E1753" s="27"/>
      <c r="F1753" s="24"/>
      <c r="G1753" s="24"/>
      <c r="H1753" s="39"/>
      <c r="I1753" s="44"/>
      <c r="J1753" s="44">
        <v>1020.91</v>
      </c>
      <c r="K1753" s="45">
        <f t="shared" si="226"/>
        <v>1020.91</v>
      </c>
    </row>
    <row r="1754" spans="1:11" ht="18.75">
      <c r="A1754" s="49">
        <v>108</v>
      </c>
      <c r="B1754" s="21" t="s">
        <v>1505</v>
      </c>
      <c r="C1754" s="26"/>
      <c r="D1754" s="26">
        <v>400</v>
      </c>
      <c r="E1754" s="27">
        <f t="shared" si="224"/>
        <v>400</v>
      </c>
      <c r="F1754" s="24">
        <v>0</v>
      </c>
      <c r="G1754" s="24">
        <v>0.01</v>
      </c>
      <c r="H1754" s="39">
        <f t="shared" si="225"/>
        <v>0.01</v>
      </c>
      <c r="I1754" s="44"/>
      <c r="J1754" s="44">
        <v>0.01</v>
      </c>
      <c r="K1754" s="45">
        <f t="shared" si="226"/>
        <v>0.01</v>
      </c>
    </row>
    <row r="1755" spans="1:11" ht="18.75">
      <c r="A1755" s="49">
        <v>109</v>
      </c>
      <c r="B1755" s="21" t="s">
        <v>1667</v>
      </c>
      <c r="C1755" s="26"/>
      <c r="D1755" s="26"/>
      <c r="E1755" s="27"/>
      <c r="F1755" s="24"/>
      <c r="G1755" s="24"/>
      <c r="H1755" s="39"/>
      <c r="I1755" s="44"/>
      <c r="J1755" s="44">
        <v>1800</v>
      </c>
      <c r="K1755" s="45">
        <f t="shared" si="226"/>
        <v>1800</v>
      </c>
    </row>
    <row r="1756" spans="1:11" ht="18.75">
      <c r="A1756" s="49">
        <v>110</v>
      </c>
      <c r="B1756" s="21" t="s">
        <v>1666</v>
      </c>
      <c r="C1756" s="26"/>
      <c r="D1756" s="26"/>
      <c r="E1756" s="27"/>
      <c r="F1756" s="24"/>
      <c r="G1756" s="24"/>
      <c r="H1756" s="39"/>
      <c r="I1756" s="44"/>
      <c r="J1756" s="44">
        <v>982.83</v>
      </c>
      <c r="K1756" s="45">
        <f t="shared" si="226"/>
        <v>982.83</v>
      </c>
    </row>
    <row r="1757" spans="1:11" ht="18.75">
      <c r="A1757" s="49">
        <v>111</v>
      </c>
      <c r="B1757" s="21" t="s">
        <v>1507</v>
      </c>
      <c r="C1757" s="26"/>
      <c r="D1757" s="26">
        <v>100.24</v>
      </c>
      <c r="E1757" s="27">
        <f t="shared" si="224"/>
        <v>100.24</v>
      </c>
      <c r="F1757" s="24">
        <v>0</v>
      </c>
      <c r="G1757" s="24">
        <v>500</v>
      </c>
      <c r="H1757" s="39">
        <f t="shared" si="225"/>
        <v>500</v>
      </c>
      <c r="I1757" s="44"/>
      <c r="J1757" s="44">
        <v>0.01</v>
      </c>
      <c r="K1757" s="45">
        <f t="shared" si="226"/>
        <v>0.01</v>
      </c>
    </row>
    <row r="1758" spans="1:11" ht="18.75">
      <c r="A1758" s="49">
        <v>112</v>
      </c>
      <c r="B1758" s="21" t="s">
        <v>1509</v>
      </c>
      <c r="C1758" s="26"/>
      <c r="D1758" s="26">
        <v>50</v>
      </c>
      <c r="E1758" s="27">
        <f t="shared" si="224"/>
        <v>50</v>
      </c>
      <c r="F1758" s="24">
        <v>0</v>
      </c>
      <c r="G1758" s="24">
        <v>100.24</v>
      </c>
      <c r="H1758" s="39">
        <f t="shared" si="225"/>
        <v>100.24</v>
      </c>
      <c r="I1758" s="44"/>
      <c r="J1758" s="44">
        <v>0.01</v>
      </c>
      <c r="K1758" s="45">
        <f t="shared" si="226"/>
        <v>0.01</v>
      </c>
    </row>
    <row r="1759" spans="1:11" ht="18.75">
      <c r="A1759" s="49">
        <v>113</v>
      </c>
      <c r="B1759" s="21" t="s">
        <v>1668</v>
      </c>
      <c r="C1759" s="26"/>
      <c r="D1759" s="26"/>
      <c r="E1759" s="27"/>
      <c r="F1759" s="24"/>
      <c r="G1759" s="24"/>
      <c r="H1759" s="39"/>
      <c r="I1759" s="44"/>
      <c r="J1759" s="44">
        <v>0.01</v>
      </c>
      <c r="K1759" s="45">
        <f t="shared" si="226"/>
        <v>0.01</v>
      </c>
    </row>
    <row r="1760" spans="1:11" ht="18.75">
      <c r="A1760" s="49">
        <v>114</v>
      </c>
      <c r="B1760" s="21" t="s">
        <v>1508</v>
      </c>
      <c r="C1760" s="26"/>
      <c r="D1760" s="26">
        <v>10</v>
      </c>
      <c r="E1760" s="27">
        <f t="shared" si="224"/>
        <v>10</v>
      </c>
      <c r="F1760" s="24">
        <v>0</v>
      </c>
      <c r="G1760" s="24">
        <v>100</v>
      </c>
      <c r="H1760" s="39">
        <f t="shared" si="225"/>
        <v>100</v>
      </c>
      <c r="I1760" s="44"/>
      <c r="J1760" s="44">
        <v>0.01</v>
      </c>
      <c r="K1760" s="45">
        <f t="shared" si="226"/>
        <v>0.01</v>
      </c>
    </row>
    <row r="1761" spans="1:11" ht="18.75">
      <c r="A1761" s="49">
        <v>115</v>
      </c>
      <c r="B1761" s="21" t="s">
        <v>1510</v>
      </c>
      <c r="C1761" s="26"/>
      <c r="D1761" s="26">
        <v>864.8</v>
      </c>
      <c r="E1761" s="27">
        <f t="shared" si="224"/>
        <v>864.8</v>
      </c>
      <c r="F1761" s="24">
        <v>0</v>
      </c>
      <c r="G1761" s="24">
        <v>20</v>
      </c>
      <c r="H1761" s="39">
        <f t="shared" si="225"/>
        <v>20</v>
      </c>
      <c r="I1761" s="44"/>
      <c r="J1761" s="44">
        <v>0.01</v>
      </c>
      <c r="K1761" s="45">
        <f t="shared" si="226"/>
        <v>0.01</v>
      </c>
    </row>
    <row r="1762" spans="1:11" ht="18.75">
      <c r="A1762" s="49">
        <v>116</v>
      </c>
      <c r="B1762" s="21" t="s">
        <v>1511</v>
      </c>
      <c r="C1762" s="26"/>
      <c r="D1762" s="26">
        <v>35</v>
      </c>
      <c r="E1762" s="27">
        <f t="shared" si="224"/>
        <v>35</v>
      </c>
      <c r="F1762" s="24">
        <v>0</v>
      </c>
      <c r="G1762" s="24">
        <v>789.74</v>
      </c>
      <c r="H1762" s="39">
        <f t="shared" si="225"/>
        <v>789.74</v>
      </c>
      <c r="I1762" s="44"/>
      <c r="J1762" s="44">
        <v>0.01</v>
      </c>
      <c r="K1762" s="45">
        <f t="shared" si="226"/>
        <v>0.01</v>
      </c>
    </row>
    <row r="1763" spans="1:11" ht="18.75">
      <c r="A1763" s="49">
        <v>117</v>
      </c>
      <c r="B1763" s="21" t="s">
        <v>1512</v>
      </c>
      <c r="C1763" s="26"/>
      <c r="D1763" s="26">
        <v>20</v>
      </c>
      <c r="E1763" s="27">
        <f t="shared" si="224"/>
        <v>20</v>
      </c>
      <c r="F1763" s="24">
        <v>0</v>
      </c>
      <c r="G1763" s="24">
        <v>10</v>
      </c>
      <c r="H1763" s="39">
        <f t="shared" si="225"/>
        <v>10</v>
      </c>
      <c r="I1763" s="44"/>
      <c r="J1763" s="44">
        <v>0.01</v>
      </c>
      <c r="K1763" s="45">
        <f t="shared" si="226"/>
        <v>0.01</v>
      </c>
    </row>
    <row r="1764" spans="1:11" ht="18.75">
      <c r="A1764" s="49">
        <v>118</v>
      </c>
      <c r="B1764" s="21" t="s">
        <v>1514</v>
      </c>
      <c r="C1764" s="26"/>
      <c r="D1764" s="26">
        <v>8.4499999999999993</v>
      </c>
      <c r="E1764" s="27">
        <f t="shared" si="224"/>
        <v>8.4499999999999993</v>
      </c>
      <c r="F1764" s="24">
        <v>0</v>
      </c>
      <c r="G1764" s="24">
        <v>20</v>
      </c>
      <c r="H1764" s="39">
        <f t="shared" si="225"/>
        <v>20</v>
      </c>
      <c r="I1764" s="44"/>
      <c r="J1764" s="44">
        <v>0.01</v>
      </c>
      <c r="K1764" s="45">
        <f t="shared" si="226"/>
        <v>0.01</v>
      </c>
    </row>
    <row r="1765" spans="1:11" ht="18.75">
      <c r="A1765" s="49">
        <v>119</v>
      </c>
      <c r="B1765" s="21" t="s">
        <v>1513</v>
      </c>
      <c r="C1765" s="26"/>
      <c r="D1765" s="26"/>
      <c r="E1765" s="26"/>
      <c r="F1765" s="24">
        <v>0</v>
      </c>
      <c r="G1765" s="24">
        <v>5</v>
      </c>
      <c r="H1765" s="39">
        <f t="shared" si="225"/>
        <v>5</v>
      </c>
      <c r="I1765" s="1"/>
      <c r="J1765" s="49">
        <v>0.01</v>
      </c>
      <c r="K1765" s="45">
        <f t="shared" si="226"/>
        <v>0.01</v>
      </c>
    </row>
    <row r="1766" spans="1:11" ht="18.75">
      <c r="B1766" s="19" t="s">
        <v>170</v>
      </c>
      <c r="C1766" s="27">
        <f>SUM(C1647:C1765)</f>
        <v>34641.509999999995</v>
      </c>
      <c r="D1766" s="27">
        <f>SUM(D1647:D1765)</f>
        <v>24296.33</v>
      </c>
      <c r="E1766" s="27">
        <f>SUM(E1647:E1765)</f>
        <v>58937.840000000004</v>
      </c>
      <c r="F1766" s="25">
        <v>38933.339999999997</v>
      </c>
      <c r="G1766" s="25">
        <v>20176.849999999999</v>
      </c>
      <c r="H1766" s="39">
        <f>SUM(F1766:G1766)</f>
        <v>59110.189999999995</v>
      </c>
      <c r="I1766" s="44">
        <f>SUM(I1647:I1765)</f>
        <v>47230.710000000006</v>
      </c>
      <c r="J1766" s="44">
        <f>SUM(J1647:J1765)</f>
        <v>21259.249999999938</v>
      </c>
      <c r="K1766" s="45">
        <f t="shared" si="226"/>
        <v>68489.959999999948</v>
      </c>
    </row>
    <row r="1767" spans="1:11" s="1" customFormat="1" ht="18.75">
      <c r="A1767" s="1">
        <v>7</v>
      </c>
      <c r="B1767" s="19" t="s">
        <v>1532</v>
      </c>
      <c r="C1767" s="27"/>
      <c r="D1767" s="27"/>
      <c r="E1767" s="27"/>
      <c r="F1767" s="25"/>
      <c r="G1767" s="25"/>
      <c r="H1767" s="39"/>
      <c r="I1767" s="45"/>
      <c r="J1767" s="45"/>
      <c r="K1767" s="45"/>
    </row>
    <row r="1768" spans="1:11" ht="18.75">
      <c r="A1768" s="49">
        <v>1</v>
      </c>
      <c r="B1768" s="21" t="s">
        <v>1533</v>
      </c>
      <c r="C1768" s="26">
        <v>1</v>
      </c>
      <c r="D1768" s="26"/>
      <c r="E1768" s="27">
        <f>SUM(C1768:D1768)</f>
        <v>1</v>
      </c>
      <c r="F1768" s="24">
        <v>32</v>
      </c>
      <c r="G1768" s="24">
        <v>0</v>
      </c>
      <c r="H1768" s="39">
        <f>SUM(F1768:G1768)</f>
        <v>32</v>
      </c>
      <c r="I1768" s="44">
        <v>34</v>
      </c>
      <c r="J1768" s="44"/>
      <c r="K1768" s="45">
        <f>SUM(I1768:J1768)</f>
        <v>34</v>
      </c>
    </row>
    <row r="1769" spans="1:11" ht="18.75">
      <c r="B1769" s="19" t="s">
        <v>171</v>
      </c>
      <c r="C1769" s="27">
        <f>SUM(C1768)</f>
        <v>1</v>
      </c>
      <c r="D1769" s="26"/>
      <c r="E1769" s="27">
        <f>SUM(C1769:D1769)</f>
        <v>1</v>
      </c>
      <c r="F1769" s="25">
        <v>32</v>
      </c>
      <c r="G1769" s="25">
        <v>0</v>
      </c>
      <c r="H1769" s="39">
        <f>SUM(F1769:G1769)</f>
        <v>32</v>
      </c>
      <c r="I1769" s="45">
        <f>SUM(I1768)</f>
        <v>34</v>
      </c>
      <c r="J1769" s="44"/>
      <c r="K1769" s="45">
        <f>SUM(I1769:J1769)</f>
        <v>34</v>
      </c>
    </row>
    <row r="1770" spans="1:11" s="1" customFormat="1" ht="18.75">
      <c r="A1770" s="1">
        <v>8</v>
      </c>
      <c r="B1770" s="19" t="s">
        <v>1669</v>
      </c>
      <c r="C1770" s="27"/>
      <c r="D1770" s="27"/>
      <c r="E1770" s="27"/>
      <c r="F1770" s="25"/>
      <c r="G1770" s="25"/>
      <c r="H1770" s="39"/>
      <c r="I1770" s="45"/>
      <c r="J1770" s="45"/>
      <c r="K1770" s="45"/>
    </row>
    <row r="1771" spans="1:11" ht="18.75">
      <c r="A1771" s="49">
        <v>1</v>
      </c>
      <c r="B1771" s="21" t="s">
        <v>1670</v>
      </c>
      <c r="C1771" s="26">
        <v>75.349999999999994</v>
      </c>
      <c r="D1771" s="26"/>
      <c r="E1771" s="27">
        <f>SUM(C1771:D1771)</f>
        <v>75.349999999999994</v>
      </c>
      <c r="F1771" s="24">
        <v>66.25</v>
      </c>
      <c r="G1771" s="24">
        <v>0</v>
      </c>
      <c r="H1771" s="39">
        <f>SUM(F1771:G1771)</f>
        <v>66.25</v>
      </c>
      <c r="I1771" s="44">
        <v>51.96</v>
      </c>
      <c r="J1771" s="44"/>
      <c r="K1771" s="45">
        <f t="shared" ref="K1771:K1787" si="227">SUM(I1771:J1771)</f>
        <v>51.96</v>
      </c>
    </row>
    <row r="1772" spans="1:11" ht="18.75">
      <c r="A1772" s="49">
        <v>2</v>
      </c>
      <c r="B1772" s="21" t="s">
        <v>1685</v>
      </c>
      <c r="C1772" s="26"/>
      <c r="D1772" s="26"/>
      <c r="E1772" s="27"/>
      <c r="F1772" s="24"/>
      <c r="G1772" s="24"/>
      <c r="H1772" s="39"/>
      <c r="I1772" s="44">
        <v>1000</v>
      </c>
      <c r="J1772" s="44"/>
      <c r="K1772" s="45">
        <f t="shared" si="227"/>
        <v>1000</v>
      </c>
    </row>
    <row r="1773" spans="1:11" ht="18.75">
      <c r="A1773" s="49">
        <v>3</v>
      </c>
      <c r="B1773" s="21" t="s">
        <v>1671</v>
      </c>
      <c r="C1773" s="26">
        <v>4</v>
      </c>
      <c r="D1773" s="26"/>
      <c r="E1773" s="27">
        <f>SUM(C1773:D1773)</f>
        <v>4</v>
      </c>
      <c r="F1773" s="24">
        <v>4</v>
      </c>
      <c r="G1773" s="24">
        <v>0</v>
      </c>
      <c r="H1773" s="39">
        <f t="shared" ref="H1773:H1787" si="228">SUM(F1773:G1773)</f>
        <v>4</v>
      </c>
      <c r="I1773" s="44">
        <v>40</v>
      </c>
      <c r="J1773" s="44"/>
      <c r="K1773" s="45">
        <f t="shared" si="227"/>
        <v>40</v>
      </c>
    </row>
    <row r="1774" spans="1:11" ht="18.75">
      <c r="A1774" s="49">
        <v>4</v>
      </c>
      <c r="B1774" s="21" t="s">
        <v>1672</v>
      </c>
      <c r="C1774" s="26">
        <v>259.22000000000003</v>
      </c>
      <c r="D1774" s="26"/>
      <c r="E1774" s="27">
        <f>SUM(C1774:D1774)</f>
        <v>259.22000000000003</v>
      </c>
      <c r="F1774" s="24">
        <v>0.01</v>
      </c>
      <c r="G1774" s="24">
        <v>0</v>
      </c>
      <c r="H1774" s="39">
        <f t="shared" si="228"/>
        <v>0.01</v>
      </c>
      <c r="I1774" s="44">
        <v>0.01</v>
      </c>
      <c r="J1774" s="44"/>
      <c r="K1774" s="45">
        <f t="shared" si="227"/>
        <v>0.01</v>
      </c>
    </row>
    <row r="1775" spans="1:11" ht="18.75">
      <c r="A1775" s="49">
        <v>5</v>
      </c>
      <c r="B1775" s="21" t="s">
        <v>1673</v>
      </c>
      <c r="C1775" s="26">
        <v>309</v>
      </c>
      <c r="D1775" s="26"/>
      <c r="E1775" s="27">
        <f>SUM(C1775:D1775)</f>
        <v>309</v>
      </c>
      <c r="F1775" s="24">
        <v>294.22000000000003</v>
      </c>
      <c r="G1775" s="24">
        <v>0</v>
      </c>
      <c r="H1775" s="39">
        <f t="shared" si="228"/>
        <v>294.22000000000003</v>
      </c>
      <c r="I1775" s="44">
        <v>339.73</v>
      </c>
      <c r="J1775" s="44"/>
      <c r="K1775" s="45">
        <f t="shared" si="227"/>
        <v>339.73</v>
      </c>
    </row>
    <row r="1776" spans="1:11" ht="18.75">
      <c r="A1776" s="49">
        <v>6</v>
      </c>
      <c r="B1776" s="21" t="s">
        <v>1674</v>
      </c>
      <c r="C1776" s="26"/>
      <c r="D1776" s="26">
        <v>0.01</v>
      </c>
      <c r="E1776" s="27">
        <f>SUM(C1776:D1776)</f>
        <v>0.01</v>
      </c>
      <c r="F1776" s="24">
        <v>0.01</v>
      </c>
      <c r="G1776" s="24">
        <v>0</v>
      </c>
      <c r="H1776" s="39">
        <f t="shared" si="228"/>
        <v>0.01</v>
      </c>
      <c r="I1776" s="44">
        <v>0.01</v>
      </c>
      <c r="J1776" s="44"/>
      <c r="K1776" s="45">
        <f t="shared" si="227"/>
        <v>0.01</v>
      </c>
    </row>
    <row r="1777" spans="1:11" ht="18.75">
      <c r="A1777" s="49">
        <v>7</v>
      </c>
      <c r="B1777" s="21" t="s">
        <v>1675</v>
      </c>
      <c r="C1777" s="26"/>
      <c r="D1777" s="26"/>
      <c r="E1777" s="26"/>
      <c r="F1777" s="24">
        <v>0</v>
      </c>
      <c r="G1777" s="24">
        <v>1.66</v>
      </c>
      <c r="H1777" s="39">
        <f t="shared" si="228"/>
        <v>1.66</v>
      </c>
      <c r="I1777" s="44"/>
      <c r="J1777" s="44">
        <v>0.01</v>
      </c>
      <c r="K1777" s="45">
        <f t="shared" si="227"/>
        <v>0.01</v>
      </c>
    </row>
    <row r="1778" spans="1:11" ht="18.75">
      <c r="A1778" s="49">
        <v>8</v>
      </c>
      <c r="B1778" s="21" t="s">
        <v>1676</v>
      </c>
      <c r="C1778" s="26">
        <v>21.02</v>
      </c>
      <c r="D1778" s="26"/>
      <c r="E1778" s="27">
        <f t="shared" ref="E1778:E1787" si="229">SUM(C1778:D1778)</f>
        <v>21.02</v>
      </c>
      <c r="F1778" s="24">
        <v>21.02</v>
      </c>
      <c r="G1778" s="24">
        <v>0</v>
      </c>
      <c r="H1778" s="39">
        <f t="shared" si="228"/>
        <v>21.02</v>
      </c>
      <c r="I1778" s="44">
        <v>21.02</v>
      </c>
      <c r="J1778" s="44"/>
      <c r="K1778" s="45">
        <f t="shared" si="227"/>
        <v>21.02</v>
      </c>
    </row>
    <row r="1779" spans="1:11" ht="18.75">
      <c r="A1779" s="49">
        <v>9</v>
      </c>
      <c r="B1779" s="21" t="s">
        <v>1677</v>
      </c>
      <c r="C1779" s="26">
        <v>10</v>
      </c>
      <c r="D1779" s="26"/>
      <c r="E1779" s="27">
        <f t="shared" si="229"/>
        <v>10</v>
      </c>
      <c r="F1779" s="24">
        <v>5</v>
      </c>
      <c r="G1779" s="24">
        <v>0</v>
      </c>
      <c r="H1779" s="39">
        <f t="shared" si="228"/>
        <v>5</v>
      </c>
      <c r="I1779" s="44">
        <v>5</v>
      </c>
      <c r="J1779" s="44"/>
      <c r="K1779" s="45">
        <f t="shared" si="227"/>
        <v>5</v>
      </c>
    </row>
    <row r="1780" spans="1:11" ht="18.75">
      <c r="A1780" s="49">
        <v>10</v>
      </c>
      <c r="B1780" s="21" t="s">
        <v>1678</v>
      </c>
      <c r="C1780" s="26">
        <v>145</v>
      </c>
      <c r="D1780" s="26"/>
      <c r="E1780" s="27">
        <f t="shared" si="229"/>
        <v>145</v>
      </c>
      <c r="F1780" s="24">
        <v>145</v>
      </c>
      <c r="G1780" s="24">
        <v>0</v>
      </c>
      <c r="H1780" s="39">
        <f t="shared" si="228"/>
        <v>145</v>
      </c>
      <c r="I1780" s="44">
        <v>145</v>
      </c>
      <c r="J1780" s="44"/>
      <c r="K1780" s="45">
        <f t="shared" si="227"/>
        <v>145</v>
      </c>
    </row>
    <row r="1781" spans="1:11" ht="18.75">
      <c r="A1781" s="49">
        <v>11</v>
      </c>
      <c r="B1781" s="21" t="s">
        <v>1679</v>
      </c>
      <c r="C1781" s="26">
        <v>403.81</v>
      </c>
      <c r="D1781" s="26"/>
      <c r="E1781" s="27">
        <f t="shared" si="229"/>
        <v>403.81</v>
      </c>
      <c r="F1781" s="24">
        <v>403.93</v>
      </c>
      <c r="G1781" s="24">
        <v>0</v>
      </c>
      <c r="H1781" s="39">
        <f t="shared" si="228"/>
        <v>403.93</v>
      </c>
      <c r="I1781" s="44">
        <v>409.96</v>
      </c>
      <c r="J1781" s="44"/>
      <c r="K1781" s="45">
        <f t="shared" si="227"/>
        <v>409.96</v>
      </c>
    </row>
    <row r="1782" spans="1:11" ht="18.75">
      <c r="A1782" s="49">
        <v>12</v>
      </c>
      <c r="B1782" s="21" t="s">
        <v>1680</v>
      </c>
      <c r="C1782" s="26">
        <v>405.4</v>
      </c>
      <c r="D1782" s="26"/>
      <c r="E1782" s="27">
        <f t="shared" si="229"/>
        <v>405.4</v>
      </c>
      <c r="F1782" s="24">
        <v>393.7</v>
      </c>
      <c r="G1782" s="24">
        <v>0</v>
      </c>
      <c r="H1782" s="39">
        <f t="shared" si="228"/>
        <v>393.7</v>
      </c>
      <c r="I1782" s="44">
        <v>442.23</v>
      </c>
      <c r="J1782" s="44"/>
      <c r="K1782" s="45">
        <f t="shared" si="227"/>
        <v>442.23</v>
      </c>
    </row>
    <row r="1783" spans="1:11" ht="18.75">
      <c r="A1783" s="49">
        <v>13</v>
      </c>
      <c r="B1783" s="21" t="s">
        <v>1681</v>
      </c>
      <c r="C1783" s="26"/>
      <c r="D1783" s="26">
        <v>1500</v>
      </c>
      <c r="E1783" s="27">
        <f t="shared" si="229"/>
        <v>1500</v>
      </c>
      <c r="F1783" s="24">
        <v>0</v>
      </c>
      <c r="G1783" s="24">
        <v>200.01</v>
      </c>
      <c r="H1783" s="39">
        <f t="shared" si="228"/>
        <v>200.01</v>
      </c>
      <c r="I1783" s="44"/>
      <c r="J1783" s="44">
        <v>200.01</v>
      </c>
      <c r="K1783" s="45">
        <f t="shared" si="227"/>
        <v>200.01</v>
      </c>
    </row>
    <row r="1784" spans="1:11" ht="18.75">
      <c r="A1784" s="49">
        <v>14</v>
      </c>
      <c r="B1784" s="21" t="s">
        <v>1682</v>
      </c>
      <c r="C1784" s="26">
        <v>125</v>
      </c>
      <c r="D1784" s="26"/>
      <c r="E1784" s="27">
        <f t="shared" si="229"/>
        <v>125</v>
      </c>
      <c r="F1784" s="24">
        <v>120</v>
      </c>
      <c r="G1784" s="24">
        <v>0</v>
      </c>
      <c r="H1784" s="39">
        <f t="shared" si="228"/>
        <v>120</v>
      </c>
      <c r="I1784" s="44">
        <v>120</v>
      </c>
      <c r="J1784" s="44"/>
      <c r="K1784" s="45">
        <f t="shared" si="227"/>
        <v>120</v>
      </c>
    </row>
    <row r="1785" spans="1:11" ht="18.75">
      <c r="A1785" s="49">
        <v>15</v>
      </c>
      <c r="B1785" s="50" t="s">
        <v>1684</v>
      </c>
      <c r="C1785" s="26">
        <v>6</v>
      </c>
      <c r="D1785" s="26"/>
      <c r="E1785" s="27">
        <f t="shared" si="229"/>
        <v>6</v>
      </c>
      <c r="F1785" s="24">
        <v>51</v>
      </c>
      <c r="G1785" s="24">
        <v>0</v>
      </c>
      <c r="H1785" s="39">
        <f t="shared" si="228"/>
        <v>51</v>
      </c>
      <c r="I1785" s="44">
        <v>21</v>
      </c>
      <c r="J1785" s="44"/>
      <c r="K1785" s="45">
        <f t="shared" si="227"/>
        <v>21</v>
      </c>
    </row>
    <row r="1786" spans="1:11" ht="18.75">
      <c r="A1786" s="49">
        <v>16</v>
      </c>
      <c r="B1786" s="21" t="s">
        <v>1683</v>
      </c>
      <c r="C1786" s="26">
        <v>800</v>
      </c>
      <c r="D1786" s="26"/>
      <c r="E1786" s="27">
        <f t="shared" si="229"/>
        <v>800</v>
      </c>
      <c r="F1786" s="24">
        <v>1200</v>
      </c>
      <c r="G1786" s="24">
        <v>0</v>
      </c>
      <c r="H1786" s="39">
        <f t="shared" si="228"/>
        <v>1200</v>
      </c>
      <c r="I1786" s="44">
        <v>1900</v>
      </c>
      <c r="J1786" s="44"/>
      <c r="K1786" s="45">
        <f t="shared" si="227"/>
        <v>1900</v>
      </c>
    </row>
    <row r="1787" spans="1:11" ht="18.75">
      <c r="B1787" s="19" t="s">
        <v>10</v>
      </c>
      <c r="C1787" s="27">
        <f>SUM(C1771:C1786)</f>
        <v>2563.8000000000002</v>
      </c>
      <c r="D1787" s="27">
        <f>SUM(D1771:D1786)</f>
        <v>1500.01</v>
      </c>
      <c r="E1787" s="27">
        <f t="shared" si="229"/>
        <v>4063.8100000000004</v>
      </c>
      <c r="F1787" s="25">
        <v>2704.14</v>
      </c>
      <c r="G1787" s="25">
        <v>201.67</v>
      </c>
      <c r="H1787" s="39">
        <f t="shared" si="228"/>
        <v>2905.81</v>
      </c>
      <c r="I1787" s="45">
        <f>SUM(I1771:I1786)</f>
        <v>4495.92</v>
      </c>
      <c r="J1787" s="45">
        <f>SUM(J1771:J1786)</f>
        <v>200.01999999999998</v>
      </c>
      <c r="K1787" s="45">
        <f t="shared" si="227"/>
        <v>4695.9400000000005</v>
      </c>
    </row>
    <row r="1788" spans="1:11" s="1" customFormat="1" ht="18.75">
      <c r="A1788" s="1">
        <v>9</v>
      </c>
      <c r="B1788" s="19" t="s">
        <v>849</v>
      </c>
      <c r="C1788" s="27"/>
      <c r="D1788" s="27"/>
      <c r="E1788" s="27"/>
      <c r="F1788" s="25"/>
      <c r="G1788" s="25"/>
      <c r="H1788" s="39"/>
      <c r="I1788" s="45"/>
      <c r="J1788" s="45"/>
      <c r="K1788" s="45"/>
    </row>
    <row r="1789" spans="1:11" ht="18.75">
      <c r="A1789" s="49">
        <v>1</v>
      </c>
      <c r="B1789" s="21" t="s">
        <v>1686</v>
      </c>
      <c r="C1789" s="26"/>
      <c r="D1789" s="26"/>
      <c r="E1789" s="26"/>
      <c r="F1789" s="24">
        <v>275</v>
      </c>
      <c r="G1789" s="24">
        <v>0</v>
      </c>
      <c r="H1789" s="39">
        <f>SUM(F1789:G1789)</f>
        <v>275</v>
      </c>
      <c r="I1789" s="44">
        <v>275</v>
      </c>
      <c r="J1789" s="44"/>
      <c r="K1789" s="45">
        <f>SUM(I1789:J1789)</f>
        <v>275</v>
      </c>
    </row>
    <row r="1790" spans="1:11" ht="18.75">
      <c r="B1790" s="19" t="s">
        <v>109</v>
      </c>
      <c r="C1790" s="27"/>
      <c r="D1790" s="27"/>
      <c r="E1790" s="27"/>
      <c r="F1790" s="25">
        <v>275</v>
      </c>
      <c r="G1790" s="25">
        <v>0</v>
      </c>
      <c r="H1790" s="39">
        <f>SUM(F1790:G1790)</f>
        <v>275</v>
      </c>
      <c r="I1790" s="45">
        <f>SUM(I1789)</f>
        <v>275</v>
      </c>
      <c r="J1790" s="44"/>
      <c r="K1790" s="45">
        <f>SUM(I1790:J1790)</f>
        <v>275</v>
      </c>
    </row>
    <row r="1791" spans="1:11" ht="18.75">
      <c r="A1791" s="1">
        <v>10</v>
      </c>
      <c r="B1791" s="19" t="s">
        <v>1786</v>
      </c>
      <c r="C1791" s="27"/>
      <c r="D1791" s="27"/>
      <c r="E1791" s="27"/>
      <c r="F1791" s="25"/>
      <c r="G1791" s="25"/>
      <c r="H1791" s="39"/>
      <c r="I1791" s="45"/>
      <c r="J1791" s="44"/>
      <c r="K1791" s="45"/>
    </row>
    <row r="1792" spans="1:11" ht="18.75">
      <c r="A1792" s="49">
        <v>1</v>
      </c>
      <c r="B1792" s="21" t="s">
        <v>1787</v>
      </c>
      <c r="C1792" s="27"/>
      <c r="D1792" s="27"/>
      <c r="E1792" s="27"/>
      <c r="F1792" s="25"/>
      <c r="G1792" s="25"/>
      <c r="H1792" s="39"/>
      <c r="I1792" s="48">
        <v>0.01</v>
      </c>
      <c r="J1792" s="44"/>
      <c r="K1792" s="45">
        <f>SUM(I1792:J1792)</f>
        <v>0.01</v>
      </c>
    </row>
    <row r="1793" spans="1:11" ht="18.75">
      <c r="B1793" s="19" t="s">
        <v>1788</v>
      </c>
      <c r="C1793" s="27"/>
      <c r="D1793" s="27"/>
      <c r="E1793" s="27"/>
      <c r="F1793" s="25"/>
      <c r="G1793" s="25"/>
      <c r="H1793" s="39"/>
      <c r="I1793" s="45">
        <f>SUM(I1792)</f>
        <v>0.01</v>
      </c>
      <c r="J1793" s="44"/>
      <c r="K1793" s="45">
        <f>SUM(I1793:J1793)</f>
        <v>0.01</v>
      </c>
    </row>
    <row r="1794" spans="1:11" s="1" customFormat="1" ht="18.75">
      <c r="A1794" s="1">
        <v>11</v>
      </c>
      <c r="B1794" s="19" t="s">
        <v>796</v>
      </c>
      <c r="C1794" s="27"/>
      <c r="D1794" s="27"/>
      <c r="E1794" s="27"/>
      <c r="F1794" s="25"/>
      <c r="G1794" s="25"/>
      <c r="H1794" s="39"/>
      <c r="I1794" s="45"/>
      <c r="J1794" s="45"/>
      <c r="K1794" s="45"/>
    </row>
    <row r="1795" spans="1:11" ht="18.75">
      <c r="A1795" s="49">
        <v>1</v>
      </c>
      <c r="B1795" s="21" t="s">
        <v>1687</v>
      </c>
      <c r="C1795" s="26">
        <v>285.33999999999997</v>
      </c>
      <c r="D1795" s="26"/>
      <c r="E1795" s="27">
        <f>SUM(C1795:D1795)</f>
        <v>285.33999999999997</v>
      </c>
      <c r="F1795" s="24">
        <v>400</v>
      </c>
      <c r="G1795" s="24">
        <v>0</v>
      </c>
      <c r="H1795" s="39">
        <f>SUM(F1795:G1795)</f>
        <v>400</v>
      </c>
      <c r="I1795" s="44">
        <v>0.02</v>
      </c>
      <c r="J1795" s="44"/>
      <c r="K1795" s="45">
        <f>SUM(I1795:J1795)</f>
        <v>0.02</v>
      </c>
    </row>
    <row r="1796" spans="1:11" ht="18.75">
      <c r="B1796" s="19" t="s">
        <v>98</v>
      </c>
      <c r="C1796" s="27">
        <f>SUM(C1795)</f>
        <v>285.33999999999997</v>
      </c>
      <c r="D1796" s="26"/>
      <c r="E1796" s="27">
        <f>SUM(C1796:D1796)</f>
        <v>285.33999999999997</v>
      </c>
      <c r="F1796" s="25">
        <v>400</v>
      </c>
      <c r="G1796" s="25">
        <v>0</v>
      </c>
      <c r="H1796" s="39">
        <f>SUM(F1796:G1796)</f>
        <v>400</v>
      </c>
      <c r="I1796" s="45">
        <f>SUM(I1795)</f>
        <v>0.02</v>
      </c>
      <c r="J1796" s="44"/>
      <c r="K1796" s="45">
        <f>SUM(I1796:J1796)</f>
        <v>0.02</v>
      </c>
    </row>
    <row r="1797" spans="1:11" s="1" customFormat="1" ht="18.75">
      <c r="A1797" s="1">
        <v>12</v>
      </c>
      <c r="B1797" s="19" t="s">
        <v>623</v>
      </c>
      <c r="C1797" s="27"/>
      <c r="D1797" s="27"/>
      <c r="E1797" s="27"/>
      <c r="F1797" s="25"/>
      <c r="G1797" s="25"/>
      <c r="H1797" s="39"/>
      <c r="I1797" s="45"/>
      <c r="J1797" s="45"/>
      <c r="K1797" s="45"/>
    </row>
    <row r="1798" spans="1:11" ht="18.75">
      <c r="A1798" s="49">
        <v>1</v>
      </c>
      <c r="B1798" s="21" t="s">
        <v>1688</v>
      </c>
      <c r="C1798" s="26">
        <v>250</v>
      </c>
      <c r="D1798" s="26"/>
      <c r="E1798" s="27">
        <f t="shared" ref="E1798:E1819" si="230">SUM(C1798:D1798)</f>
        <v>250</v>
      </c>
      <c r="F1798" s="24">
        <v>250</v>
      </c>
      <c r="G1798" s="24">
        <v>0</v>
      </c>
      <c r="H1798" s="39">
        <f>SUM(F1798:G1798)</f>
        <v>250</v>
      </c>
      <c r="I1798" s="48">
        <v>1650</v>
      </c>
      <c r="J1798" s="48"/>
      <c r="K1798" s="45">
        <f t="shared" ref="K1798:K1831" si="231">SUM(I1798:J1798)</f>
        <v>1650</v>
      </c>
    </row>
    <row r="1799" spans="1:11" ht="18.75">
      <c r="A1799" s="49">
        <v>2</v>
      </c>
      <c r="B1799" s="21" t="s">
        <v>1689</v>
      </c>
      <c r="C1799" s="26"/>
      <c r="D1799" s="26">
        <v>3600</v>
      </c>
      <c r="E1799" s="27">
        <f t="shared" si="230"/>
        <v>3600</v>
      </c>
      <c r="F1799" s="24">
        <v>0</v>
      </c>
      <c r="G1799" s="24">
        <v>3600</v>
      </c>
      <c r="H1799" s="39">
        <f t="shared" ref="H1799:H1831" si="232">SUM(F1799:G1799)</f>
        <v>3600</v>
      </c>
      <c r="I1799" s="48"/>
      <c r="J1799" s="48">
        <v>3599.81</v>
      </c>
      <c r="K1799" s="45">
        <f t="shared" si="231"/>
        <v>3599.81</v>
      </c>
    </row>
    <row r="1800" spans="1:11" ht="18.75">
      <c r="A1800" s="49">
        <v>3</v>
      </c>
      <c r="B1800" s="21" t="s">
        <v>1690</v>
      </c>
      <c r="C1800" s="26">
        <v>1200</v>
      </c>
      <c r="D1800" s="26">
        <v>625</v>
      </c>
      <c r="E1800" s="27">
        <f t="shared" si="230"/>
        <v>1825</v>
      </c>
      <c r="F1800" s="24">
        <v>1875</v>
      </c>
      <c r="G1800" s="24">
        <v>625</v>
      </c>
      <c r="H1800" s="39">
        <f t="shared" si="232"/>
        <v>2500</v>
      </c>
      <c r="I1800" s="48">
        <v>1875</v>
      </c>
      <c r="J1800" s="48">
        <v>625</v>
      </c>
      <c r="K1800" s="45">
        <f t="shared" si="231"/>
        <v>2500</v>
      </c>
    </row>
    <row r="1801" spans="1:11" ht="18.75">
      <c r="A1801" s="49">
        <v>4</v>
      </c>
      <c r="B1801" s="21" t="s">
        <v>1691</v>
      </c>
      <c r="C1801" s="26">
        <v>2176.64</v>
      </c>
      <c r="D1801" s="26">
        <v>6000</v>
      </c>
      <c r="E1801" s="27">
        <f t="shared" si="230"/>
        <v>8176.6399999999994</v>
      </c>
      <c r="F1801" s="24">
        <v>2176.64</v>
      </c>
      <c r="G1801" s="24">
        <v>6600</v>
      </c>
      <c r="H1801" s="39">
        <f t="shared" si="232"/>
        <v>8776.64</v>
      </c>
      <c r="I1801" s="48">
        <v>2176.64</v>
      </c>
      <c r="J1801" s="48">
        <v>6600</v>
      </c>
      <c r="K1801" s="45">
        <f t="shared" si="231"/>
        <v>8776.64</v>
      </c>
    </row>
    <row r="1802" spans="1:11" ht="18.75">
      <c r="A1802" s="49">
        <v>5</v>
      </c>
      <c r="B1802" s="21" t="s">
        <v>1692</v>
      </c>
      <c r="C1802" s="26">
        <v>167</v>
      </c>
      <c r="D1802" s="26"/>
      <c r="E1802" s="27">
        <f t="shared" si="230"/>
        <v>167</v>
      </c>
      <c r="F1802" s="24">
        <v>180</v>
      </c>
      <c r="G1802" s="24">
        <v>0</v>
      </c>
      <c r="H1802" s="39">
        <f t="shared" si="232"/>
        <v>180</v>
      </c>
      <c r="I1802" s="48">
        <v>190</v>
      </c>
      <c r="J1802" s="48"/>
      <c r="K1802" s="45">
        <f t="shared" si="231"/>
        <v>190</v>
      </c>
    </row>
    <row r="1803" spans="1:11" ht="18.75">
      <c r="A1803" s="49">
        <v>6</v>
      </c>
      <c r="B1803" s="21" t="s">
        <v>1693</v>
      </c>
      <c r="C1803" s="26">
        <v>238</v>
      </c>
      <c r="D1803" s="26"/>
      <c r="E1803" s="27">
        <f t="shared" si="230"/>
        <v>238</v>
      </c>
      <c r="F1803" s="24">
        <v>220</v>
      </c>
      <c r="G1803" s="24">
        <v>0</v>
      </c>
      <c r="H1803" s="39">
        <f t="shared" si="232"/>
        <v>220</v>
      </c>
      <c r="I1803" s="48">
        <v>142</v>
      </c>
      <c r="J1803" s="48"/>
      <c r="K1803" s="45">
        <f t="shared" si="231"/>
        <v>142</v>
      </c>
    </row>
    <row r="1804" spans="1:11" ht="18.75">
      <c r="A1804" s="49">
        <v>7</v>
      </c>
      <c r="B1804" s="21" t="s">
        <v>1694</v>
      </c>
      <c r="C1804" s="26">
        <v>41.3</v>
      </c>
      <c r="D1804" s="26">
        <v>560</v>
      </c>
      <c r="E1804" s="27">
        <f t="shared" si="230"/>
        <v>601.29999999999995</v>
      </c>
      <c r="F1804" s="24">
        <v>60.31</v>
      </c>
      <c r="G1804" s="24">
        <v>600</v>
      </c>
      <c r="H1804" s="39">
        <f t="shared" si="232"/>
        <v>660.31</v>
      </c>
      <c r="I1804" s="48">
        <v>65.28</v>
      </c>
      <c r="J1804" s="48">
        <v>250</v>
      </c>
      <c r="K1804" s="45">
        <f t="shared" si="231"/>
        <v>315.27999999999997</v>
      </c>
    </row>
    <row r="1805" spans="1:11" ht="18.75">
      <c r="A1805" s="49">
        <v>8</v>
      </c>
      <c r="B1805" s="21" t="s">
        <v>1695</v>
      </c>
      <c r="C1805" s="26"/>
      <c r="D1805" s="26">
        <v>1115.5</v>
      </c>
      <c r="E1805" s="27">
        <f t="shared" si="230"/>
        <v>1115.5</v>
      </c>
      <c r="F1805" s="24">
        <v>0</v>
      </c>
      <c r="G1805" s="24">
        <v>1040.28</v>
      </c>
      <c r="H1805" s="39">
        <f t="shared" si="232"/>
        <v>1040.28</v>
      </c>
      <c r="I1805" s="48"/>
      <c r="J1805" s="48">
        <v>1040</v>
      </c>
      <c r="K1805" s="45">
        <f t="shared" si="231"/>
        <v>1040</v>
      </c>
    </row>
    <row r="1806" spans="1:11" ht="18.75">
      <c r="A1806" s="49">
        <v>9</v>
      </c>
      <c r="B1806" s="21" t="s">
        <v>1696</v>
      </c>
      <c r="C1806" s="26"/>
      <c r="D1806" s="26">
        <v>24351.58</v>
      </c>
      <c r="E1806" s="27">
        <f t="shared" si="230"/>
        <v>24351.58</v>
      </c>
      <c r="F1806" s="24">
        <v>0</v>
      </c>
      <c r="G1806" s="24">
        <v>27101</v>
      </c>
      <c r="H1806" s="39">
        <f t="shared" si="232"/>
        <v>27101</v>
      </c>
      <c r="I1806" s="48"/>
      <c r="J1806" s="48">
        <v>26780</v>
      </c>
      <c r="K1806" s="45">
        <f t="shared" si="231"/>
        <v>26780</v>
      </c>
    </row>
    <row r="1807" spans="1:11" ht="18.75">
      <c r="A1807" s="49">
        <v>10</v>
      </c>
      <c r="B1807" s="21" t="s">
        <v>1697</v>
      </c>
      <c r="C1807" s="26">
        <v>0.02</v>
      </c>
      <c r="D1807" s="26"/>
      <c r="E1807" s="27">
        <f t="shared" si="230"/>
        <v>0.02</v>
      </c>
      <c r="F1807" s="24">
        <v>0.02</v>
      </c>
      <c r="G1807" s="24">
        <v>0</v>
      </c>
      <c r="H1807" s="39">
        <f t="shared" si="232"/>
        <v>0.02</v>
      </c>
      <c r="I1807" s="48">
        <v>0.02</v>
      </c>
      <c r="J1807" s="48"/>
      <c r="K1807" s="45">
        <f t="shared" si="231"/>
        <v>0.02</v>
      </c>
    </row>
    <row r="1808" spans="1:11" ht="18.75">
      <c r="A1808" s="49">
        <v>11</v>
      </c>
      <c r="B1808" s="21" t="s">
        <v>1698</v>
      </c>
      <c r="C1808" s="26">
        <v>150</v>
      </c>
      <c r="D1808" s="26"/>
      <c r="E1808" s="27">
        <f t="shared" si="230"/>
        <v>150</v>
      </c>
      <c r="F1808" s="24">
        <v>600</v>
      </c>
      <c r="G1808" s="24">
        <v>0</v>
      </c>
      <c r="H1808" s="39">
        <f t="shared" si="232"/>
        <v>600</v>
      </c>
      <c r="I1808" s="48">
        <v>1840</v>
      </c>
      <c r="J1808" s="48"/>
      <c r="K1808" s="45">
        <f t="shared" si="231"/>
        <v>1840</v>
      </c>
    </row>
    <row r="1809" spans="1:11" ht="18.75">
      <c r="A1809" s="49">
        <v>12</v>
      </c>
      <c r="B1809" s="21" t="s">
        <v>1699</v>
      </c>
      <c r="C1809" s="26">
        <v>2</v>
      </c>
      <c r="D1809" s="26"/>
      <c r="E1809" s="27">
        <f t="shared" si="230"/>
        <v>2</v>
      </c>
      <c r="F1809" s="24">
        <v>200</v>
      </c>
      <c r="G1809" s="24">
        <v>0</v>
      </c>
      <c r="H1809" s="39">
        <f t="shared" si="232"/>
        <v>200</v>
      </c>
      <c r="I1809" s="48">
        <v>200</v>
      </c>
      <c r="J1809" s="48"/>
      <c r="K1809" s="45">
        <f t="shared" si="231"/>
        <v>200</v>
      </c>
    </row>
    <row r="1810" spans="1:11" ht="18.75">
      <c r="A1810" s="49">
        <v>13</v>
      </c>
      <c r="B1810" s="21" t="s">
        <v>1709</v>
      </c>
      <c r="C1810" s="26">
        <v>17425.580000000002</v>
      </c>
      <c r="D1810" s="26"/>
      <c r="E1810" s="27">
        <f t="shared" si="230"/>
        <v>17425.580000000002</v>
      </c>
      <c r="F1810" s="24">
        <v>2</v>
      </c>
      <c r="G1810" s="24">
        <v>0</v>
      </c>
      <c r="H1810" s="39">
        <f t="shared" si="232"/>
        <v>2</v>
      </c>
      <c r="I1810" s="48">
        <v>2</v>
      </c>
      <c r="J1810" s="48"/>
      <c r="K1810" s="45">
        <f t="shared" si="231"/>
        <v>2</v>
      </c>
    </row>
    <row r="1811" spans="1:11" ht="18.75">
      <c r="A1811" s="49">
        <v>14</v>
      </c>
      <c r="B1811" s="21" t="s">
        <v>1710</v>
      </c>
      <c r="C1811" s="26"/>
      <c r="D1811" s="26"/>
      <c r="E1811" s="27"/>
      <c r="F1811" s="24"/>
      <c r="G1811" s="24"/>
      <c r="H1811" s="39"/>
      <c r="I1811" s="48">
        <v>244</v>
      </c>
      <c r="J1811" s="48"/>
      <c r="K1811" s="45">
        <f t="shared" si="231"/>
        <v>244</v>
      </c>
    </row>
    <row r="1812" spans="1:11" s="1" customFormat="1" ht="18.75">
      <c r="A1812" s="49">
        <v>15</v>
      </c>
      <c r="B1812" s="21" t="s">
        <v>1700</v>
      </c>
      <c r="C1812" s="26">
        <v>1750</v>
      </c>
      <c r="D1812" s="26">
        <v>1750</v>
      </c>
      <c r="E1812" s="27">
        <f t="shared" si="230"/>
        <v>3500</v>
      </c>
      <c r="F1812" s="24">
        <v>20776.169999999998</v>
      </c>
      <c r="G1812" s="24">
        <v>0</v>
      </c>
      <c r="H1812" s="39">
        <f t="shared" si="232"/>
        <v>20776.169999999998</v>
      </c>
      <c r="I1812" s="48">
        <v>23796.93</v>
      </c>
      <c r="J1812" s="48"/>
      <c r="K1812" s="45">
        <f t="shared" si="231"/>
        <v>23796.93</v>
      </c>
    </row>
    <row r="1813" spans="1:11" ht="18.75">
      <c r="A1813" s="49">
        <v>16</v>
      </c>
      <c r="B1813" s="21" t="s">
        <v>1701</v>
      </c>
      <c r="C1813" s="26">
        <v>0.03</v>
      </c>
      <c r="D1813" s="26"/>
      <c r="E1813" s="27">
        <f t="shared" si="230"/>
        <v>0.03</v>
      </c>
      <c r="F1813" s="24">
        <v>4050</v>
      </c>
      <c r="G1813" s="24">
        <v>4050</v>
      </c>
      <c r="H1813" s="39">
        <f t="shared" si="232"/>
        <v>8100</v>
      </c>
      <c r="I1813" s="48">
        <v>6302</v>
      </c>
      <c r="J1813" s="48">
        <v>6302</v>
      </c>
      <c r="K1813" s="45">
        <f t="shared" si="231"/>
        <v>12604</v>
      </c>
    </row>
    <row r="1814" spans="1:11" ht="18.75">
      <c r="A1814" s="49">
        <v>17</v>
      </c>
      <c r="B1814" s="21" t="s">
        <v>1702</v>
      </c>
      <c r="C1814" s="26"/>
      <c r="D1814" s="26">
        <v>0.03</v>
      </c>
      <c r="E1814" s="27">
        <f t="shared" si="230"/>
        <v>0.03</v>
      </c>
      <c r="F1814" s="24">
        <v>0.03</v>
      </c>
      <c r="G1814" s="24">
        <v>0</v>
      </c>
      <c r="H1814" s="39">
        <f t="shared" si="232"/>
        <v>0.03</v>
      </c>
      <c r="I1814" s="48">
        <v>0.03</v>
      </c>
      <c r="J1814" s="48"/>
      <c r="K1814" s="45">
        <f t="shared" si="231"/>
        <v>0.03</v>
      </c>
    </row>
    <row r="1815" spans="1:11" s="1" customFormat="1" ht="18.75">
      <c r="A1815" s="49">
        <v>18</v>
      </c>
      <c r="B1815" s="21" t="s">
        <v>1703</v>
      </c>
      <c r="C1815" s="26">
        <v>17</v>
      </c>
      <c r="D1815" s="26"/>
      <c r="E1815" s="27">
        <f t="shared" si="230"/>
        <v>17</v>
      </c>
      <c r="F1815" s="24">
        <v>0.01</v>
      </c>
      <c r="G1815" s="24">
        <v>0</v>
      </c>
      <c r="H1815" s="39">
        <f t="shared" si="232"/>
        <v>0.01</v>
      </c>
      <c r="I1815" s="48">
        <v>0.01</v>
      </c>
      <c r="J1815" s="48"/>
      <c r="K1815" s="45">
        <f t="shared" si="231"/>
        <v>0.01</v>
      </c>
    </row>
    <row r="1816" spans="1:11" ht="18.75">
      <c r="A1816" s="49">
        <v>19</v>
      </c>
      <c r="B1816" s="21" t="s">
        <v>1711</v>
      </c>
      <c r="C1816" s="26">
        <v>65</v>
      </c>
      <c r="D1816" s="26"/>
      <c r="E1816" s="27">
        <f t="shared" si="230"/>
        <v>65</v>
      </c>
      <c r="F1816" s="24">
        <v>65</v>
      </c>
      <c r="G1816" s="24">
        <v>0</v>
      </c>
      <c r="H1816" s="39">
        <f t="shared" si="232"/>
        <v>65</v>
      </c>
      <c r="I1816" s="48">
        <v>70</v>
      </c>
      <c r="J1816" s="48"/>
      <c r="K1816" s="45">
        <f t="shared" si="231"/>
        <v>70</v>
      </c>
    </row>
    <row r="1817" spans="1:11" ht="18.75">
      <c r="A1817" s="49">
        <v>20</v>
      </c>
      <c r="B1817" s="21" t="s">
        <v>2133</v>
      </c>
      <c r="C1817" s="26">
        <v>93.72</v>
      </c>
      <c r="D1817" s="26">
        <v>0.02</v>
      </c>
      <c r="E1817" s="27">
        <f t="shared" si="230"/>
        <v>93.74</v>
      </c>
      <c r="F1817" s="24">
        <v>0.02</v>
      </c>
      <c r="G1817" s="24">
        <v>0.02</v>
      </c>
      <c r="H1817" s="39">
        <f t="shared" si="232"/>
        <v>0.04</v>
      </c>
      <c r="I1817" s="48">
        <v>0.02</v>
      </c>
      <c r="J1817" s="48">
        <v>0.02</v>
      </c>
      <c r="K1817" s="45">
        <f t="shared" si="231"/>
        <v>0.04</v>
      </c>
    </row>
    <row r="1818" spans="1:11" s="1" customFormat="1" ht="18.75">
      <c r="A1818" s="49">
        <v>21</v>
      </c>
      <c r="B1818" s="21" t="s">
        <v>2134</v>
      </c>
      <c r="C1818" s="26">
        <v>1000</v>
      </c>
      <c r="D1818" s="26"/>
      <c r="E1818" s="27">
        <f t="shared" si="230"/>
        <v>1000</v>
      </c>
      <c r="F1818" s="24">
        <v>1000</v>
      </c>
      <c r="G1818" s="24">
        <v>0</v>
      </c>
      <c r="H1818" s="39">
        <f t="shared" si="232"/>
        <v>1000</v>
      </c>
      <c r="I1818" s="48">
        <v>2200</v>
      </c>
      <c r="J1818" s="48"/>
      <c r="K1818" s="45">
        <f t="shared" si="231"/>
        <v>2200</v>
      </c>
    </row>
    <row r="1819" spans="1:11" ht="18.75">
      <c r="A1819" s="49">
        <v>22</v>
      </c>
      <c r="B1819" s="21" t="s">
        <v>1712</v>
      </c>
      <c r="C1819" s="26">
        <v>0.01</v>
      </c>
      <c r="D1819" s="26"/>
      <c r="E1819" s="27">
        <f t="shared" si="230"/>
        <v>0.01</v>
      </c>
      <c r="F1819" s="24">
        <v>0.01</v>
      </c>
      <c r="G1819" s="24">
        <v>0</v>
      </c>
      <c r="H1819" s="39">
        <f t="shared" si="232"/>
        <v>0.01</v>
      </c>
      <c r="I1819" s="48">
        <v>0.01</v>
      </c>
      <c r="J1819" s="48"/>
      <c r="K1819" s="45">
        <f t="shared" si="231"/>
        <v>0.01</v>
      </c>
    </row>
    <row r="1820" spans="1:11" ht="18.75">
      <c r="A1820" s="49">
        <v>23</v>
      </c>
      <c r="B1820" s="21" t="s">
        <v>1704</v>
      </c>
      <c r="C1820" s="26"/>
      <c r="D1820" s="26"/>
      <c r="E1820" s="26"/>
      <c r="F1820" s="24">
        <v>0.01</v>
      </c>
      <c r="G1820" s="24">
        <v>0</v>
      </c>
      <c r="H1820" s="39">
        <f t="shared" si="232"/>
        <v>0.01</v>
      </c>
      <c r="I1820" s="48">
        <v>0.01</v>
      </c>
      <c r="J1820" s="48"/>
      <c r="K1820" s="45">
        <f t="shared" si="231"/>
        <v>0.01</v>
      </c>
    </row>
    <row r="1821" spans="1:11" ht="18.75">
      <c r="A1821" s="49">
        <v>24</v>
      </c>
      <c r="B1821" s="21" t="s">
        <v>1714</v>
      </c>
      <c r="C1821" s="26"/>
      <c r="D1821" s="26"/>
      <c r="E1821" s="26"/>
      <c r="F1821" s="24"/>
      <c r="G1821" s="24"/>
      <c r="H1821" s="39"/>
      <c r="I1821" s="48">
        <v>500</v>
      </c>
      <c r="J1821" s="48"/>
      <c r="K1821" s="45">
        <f t="shared" si="231"/>
        <v>500</v>
      </c>
    </row>
    <row r="1822" spans="1:11" ht="18.75">
      <c r="A1822" s="49">
        <v>25</v>
      </c>
      <c r="B1822" s="21" t="s">
        <v>1715</v>
      </c>
      <c r="C1822" s="26"/>
      <c r="D1822" s="26"/>
      <c r="E1822" s="26"/>
      <c r="F1822" s="24"/>
      <c r="G1822" s="24"/>
      <c r="H1822" s="39"/>
      <c r="I1822" s="48">
        <v>500</v>
      </c>
      <c r="J1822" s="48"/>
      <c r="K1822" s="45">
        <f t="shared" si="231"/>
        <v>500</v>
      </c>
    </row>
    <row r="1823" spans="1:11" ht="18.75">
      <c r="A1823" s="49">
        <v>26</v>
      </c>
      <c r="B1823" s="21" t="s">
        <v>1713</v>
      </c>
      <c r="C1823" s="26"/>
      <c r="D1823" s="26"/>
      <c r="E1823" s="26"/>
      <c r="F1823" s="24">
        <v>11.06</v>
      </c>
      <c r="G1823" s="24">
        <v>0</v>
      </c>
      <c r="H1823" s="39">
        <f t="shared" si="232"/>
        <v>11.06</v>
      </c>
      <c r="I1823" s="48">
        <v>11.06</v>
      </c>
      <c r="J1823" s="48"/>
      <c r="K1823" s="45">
        <f t="shared" si="231"/>
        <v>11.06</v>
      </c>
    </row>
    <row r="1824" spans="1:11" ht="18.75">
      <c r="A1824" s="49">
        <v>27</v>
      </c>
      <c r="B1824" s="21" t="s">
        <v>1716</v>
      </c>
      <c r="C1824" s="26">
        <v>13.05</v>
      </c>
      <c r="D1824" s="26"/>
      <c r="E1824" s="27">
        <f t="shared" ref="E1824:E1831" si="233">SUM(C1824:D1824)</f>
        <v>13.05</v>
      </c>
      <c r="F1824" s="24">
        <v>0</v>
      </c>
      <c r="G1824" s="24">
        <v>150.01</v>
      </c>
      <c r="H1824" s="39">
        <f t="shared" si="232"/>
        <v>150.01</v>
      </c>
      <c r="I1824" s="48"/>
      <c r="J1824" s="48">
        <v>150.01</v>
      </c>
      <c r="K1824" s="45">
        <f t="shared" si="231"/>
        <v>150.01</v>
      </c>
    </row>
    <row r="1825" spans="1:11" ht="18.75">
      <c r="A1825" s="49">
        <v>28</v>
      </c>
      <c r="B1825" s="21" t="s">
        <v>1717</v>
      </c>
      <c r="C1825" s="26">
        <v>5</v>
      </c>
      <c r="D1825" s="26"/>
      <c r="E1825" s="27">
        <f t="shared" si="233"/>
        <v>5</v>
      </c>
      <c r="F1825" s="24">
        <v>5</v>
      </c>
      <c r="G1825" s="24">
        <v>0</v>
      </c>
      <c r="H1825" s="39">
        <f t="shared" si="232"/>
        <v>5</v>
      </c>
      <c r="I1825" s="48">
        <v>7</v>
      </c>
      <c r="J1825" s="48"/>
      <c r="K1825" s="45">
        <f t="shared" si="231"/>
        <v>7</v>
      </c>
    </row>
    <row r="1826" spans="1:11" ht="18.75">
      <c r="A1826" s="49">
        <v>29</v>
      </c>
      <c r="B1826" s="21" t="s">
        <v>1705</v>
      </c>
      <c r="C1826" s="26">
        <v>18</v>
      </c>
      <c r="D1826" s="26"/>
      <c r="E1826" s="27">
        <f t="shared" si="233"/>
        <v>18</v>
      </c>
      <c r="F1826" s="24">
        <v>18</v>
      </c>
      <c r="G1826" s="24">
        <v>0</v>
      </c>
      <c r="H1826" s="39">
        <f t="shared" si="232"/>
        <v>18</v>
      </c>
      <c r="I1826" s="48">
        <v>498</v>
      </c>
      <c r="J1826" s="48"/>
      <c r="K1826" s="45">
        <f t="shared" si="231"/>
        <v>498</v>
      </c>
    </row>
    <row r="1827" spans="1:11" ht="18.75">
      <c r="A1827" s="49">
        <v>30</v>
      </c>
      <c r="B1827" s="21" t="s">
        <v>1706</v>
      </c>
      <c r="C1827" s="26">
        <v>16.8</v>
      </c>
      <c r="D1827" s="26">
        <v>50</v>
      </c>
      <c r="E1827" s="27">
        <f t="shared" si="233"/>
        <v>66.8</v>
      </c>
      <c r="F1827" s="24">
        <v>27</v>
      </c>
      <c r="G1827" s="24">
        <v>80</v>
      </c>
      <c r="H1827" s="39">
        <f t="shared" si="232"/>
        <v>107</v>
      </c>
      <c r="I1827" s="48">
        <v>10</v>
      </c>
      <c r="J1827" s="48">
        <v>3</v>
      </c>
      <c r="K1827" s="45">
        <f t="shared" si="231"/>
        <v>13</v>
      </c>
    </row>
    <row r="1828" spans="1:11" ht="18.75">
      <c r="A1828" s="49">
        <v>31</v>
      </c>
      <c r="B1828" s="21" t="s">
        <v>1707</v>
      </c>
      <c r="C1828" s="26">
        <v>107.28</v>
      </c>
      <c r="D1828" s="26"/>
      <c r="E1828" s="27">
        <f t="shared" si="233"/>
        <v>107.28</v>
      </c>
      <c r="F1828" s="24">
        <v>113.18</v>
      </c>
      <c r="G1828" s="24">
        <v>0</v>
      </c>
      <c r="H1828" s="39">
        <f t="shared" si="232"/>
        <v>113.18</v>
      </c>
      <c r="I1828" s="48">
        <v>1158.0899999999999</v>
      </c>
      <c r="J1828" s="48"/>
      <c r="K1828" s="45">
        <f t="shared" si="231"/>
        <v>1158.0899999999999</v>
      </c>
    </row>
    <row r="1829" spans="1:11" ht="18.75">
      <c r="A1829" s="49">
        <v>32</v>
      </c>
      <c r="B1829" s="21" t="s">
        <v>1718</v>
      </c>
      <c r="C1829" s="26"/>
      <c r="D1829" s="26"/>
      <c r="E1829" s="27"/>
      <c r="F1829" s="24"/>
      <c r="G1829" s="24"/>
      <c r="H1829" s="39"/>
      <c r="I1829" s="48">
        <v>0.01</v>
      </c>
      <c r="J1829" s="48"/>
      <c r="K1829" s="45">
        <f t="shared" si="231"/>
        <v>0.01</v>
      </c>
    </row>
    <row r="1830" spans="1:11" ht="18.75">
      <c r="A1830" s="49">
        <v>33</v>
      </c>
      <c r="B1830" s="21" t="s">
        <v>1708</v>
      </c>
      <c r="C1830" s="26">
        <v>50</v>
      </c>
      <c r="D1830" s="26">
        <v>88</v>
      </c>
      <c r="E1830" s="27">
        <f t="shared" si="233"/>
        <v>138</v>
      </c>
      <c r="F1830" s="24">
        <v>50</v>
      </c>
      <c r="G1830" s="24">
        <v>88</v>
      </c>
      <c r="H1830" s="39">
        <f t="shared" si="232"/>
        <v>138</v>
      </c>
      <c r="I1830" s="48">
        <v>50</v>
      </c>
      <c r="J1830" s="48">
        <v>88</v>
      </c>
      <c r="K1830" s="45">
        <f t="shared" si="231"/>
        <v>138</v>
      </c>
    </row>
    <row r="1831" spans="1:11" ht="18.75">
      <c r="B1831" s="19" t="s">
        <v>15</v>
      </c>
      <c r="C1831" s="27">
        <f>SUM(C1798:C1830)</f>
        <v>24786.429999999997</v>
      </c>
      <c r="D1831" s="27">
        <f>SUM(D1798:D1830)</f>
        <v>38140.129999999997</v>
      </c>
      <c r="E1831" s="27">
        <f t="shared" si="233"/>
        <v>62926.559999999998</v>
      </c>
      <c r="F1831" s="25">
        <v>31679.46</v>
      </c>
      <c r="G1831" s="25">
        <v>43934.31</v>
      </c>
      <c r="H1831" s="39">
        <f t="shared" si="232"/>
        <v>75613.76999999999</v>
      </c>
      <c r="I1831" s="45">
        <f>SUM(I1798:I1830)</f>
        <v>43488.109999999993</v>
      </c>
      <c r="J1831" s="45">
        <f>SUM(J1798:J1830)</f>
        <v>45437.84</v>
      </c>
      <c r="K1831" s="45">
        <f t="shared" si="231"/>
        <v>88925.949999999983</v>
      </c>
    </row>
    <row r="1832" spans="1:11" s="1" customFormat="1" ht="18.75">
      <c r="A1832" s="1">
        <v>12</v>
      </c>
      <c r="B1832" s="19" t="s">
        <v>1719</v>
      </c>
      <c r="C1832" s="27"/>
      <c r="D1832" s="27"/>
      <c r="E1832" s="27"/>
      <c r="F1832" s="25"/>
      <c r="G1832" s="25"/>
      <c r="H1832" s="39"/>
      <c r="I1832" s="45"/>
      <c r="J1832" s="45"/>
      <c r="K1832" s="45"/>
    </row>
    <row r="1833" spans="1:11" ht="18.75">
      <c r="A1833" s="49">
        <v>1</v>
      </c>
      <c r="B1833" s="21" t="s">
        <v>1720</v>
      </c>
      <c r="C1833" s="26">
        <v>0</v>
      </c>
      <c r="D1833" s="26"/>
      <c r="E1833" s="26">
        <f>SUM(C1833:D1833)</f>
        <v>0</v>
      </c>
      <c r="F1833" s="24">
        <v>200</v>
      </c>
      <c r="G1833" s="24">
        <v>0</v>
      </c>
      <c r="H1833" s="39">
        <f t="shared" ref="H1833:H1838" si="234">SUM(F1833:G1833)</f>
        <v>200</v>
      </c>
      <c r="I1833" s="44">
        <v>630</v>
      </c>
      <c r="J1833" s="44"/>
      <c r="K1833" s="45">
        <f>SUM(I1833:J1833)</f>
        <v>630</v>
      </c>
    </row>
    <row r="1834" spans="1:11" ht="18.75">
      <c r="B1834" s="19" t="s">
        <v>172</v>
      </c>
      <c r="C1834" s="27">
        <f>SUM(C1833)</f>
        <v>0</v>
      </c>
      <c r="D1834" s="27"/>
      <c r="E1834" s="27">
        <f>SUM(C1834:D1834)</f>
        <v>0</v>
      </c>
      <c r="F1834" s="25">
        <v>200</v>
      </c>
      <c r="G1834" s="25">
        <v>0</v>
      </c>
      <c r="H1834" s="39">
        <f t="shared" si="234"/>
        <v>200</v>
      </c>
      <c r="I1834" s="45">
        <f>SUM(I1833)</f>
        <v>630</v>
      </c>
      <c r="J1834" s="44"/>
      <c r="K1834" s="45">
        <f>SUM(I1834:J1834)</f>
        <v>630</v>
      </c>
    </row>
    <row r="1835" spans="1:11" s="1" customFormat="1" ht="18.75">
      <c r="A1835" s="1">
        <v>13</v>
      </c>
      <c r="B1835" s="19" t="s">
        <v>886</v>
      </c>
      <c r="C1835" s="27"/>
      <c r="D1835" s="27"/>
      <c r="E1835" s="27"/>
      <c r="F1835" s="25"/>
      <c r="G1835" s="25"/>
      <c r="H1835" s="39">
        <f t="shared" si="234"/>
        <v>0</v>
      </c>
      <c r="I1835" s="45"/>
      <c r="J1835" s="45"/>
      <c r="K1835" s="45"/>
    </row>
    <row r="1836" spans="1:11" ht="18.75">
      <c r="A1836" s="49">
        <v>1</v>
      </c>
      <c r="B1836" s="21" t="s">
        <v>1721</v>
      </c>
      <c r="C1836" s="26">
        <v>0</v>
      </c>
      <c r="D1836" s="26">
        <v>0</v>
      </c>
      <c r="E1836" s="26">
        <f>SUM(C1836:D1836)</f>
        <v>0</v>
      </c>
      <c r="F1836" s="24">
        <v>0</v>
      </c>
      <c r="G1836" s="24">
        <v>0.01</v>
      </c>
      <c r="H1836" s="39">
        <f t="shared" si="234"/>
        <v>0.01</v>
      </c>
      <c r="I1836" s="44">
        <v>0</v>
      </c>
      <c r="J1836" s="44">
        <v>0.01</v>
      </c>
      <c r="K1836" s="45">
        <f>SUM(I1836:J1836)</f>
        <v>0.01</v>
      </c>
    </row>
    <row r="1837" spans="1:11" ht="18.75">
      <c r="A1837" s="49">
        <v>2</v>
      </c>
      <c r="B1837" s="21" t="s">
        <v>1722</v>
      </c>
      <c r="C1837" s="26">
        <v>0</v>
      </c>
      <c r="D1837" s="26">
        <v>0</v>
      </c>
      <c r="E1837" s="26">
        <f>SUM(C1837:D1837)</f>
        <v>0</v>
      </c>
      <c r="F1837" s="24">
        <v>201.2</v>
      </c>
      <c r="G1837" s="24">
        <v>0</v>
      </c>
      <c r="H1837" s="39">
        <f t="shared" si="234"/>
        <v>201.2</v>
      </c>
      <c r="I1837" s="44">
        <v>801.2</v>
      </c>
      <c r="J1837" s="44"/>
      <c r="K1837" s="45">
        <f>SUM(I1837:J1837)</f>
        <v>801.2</v>
      </c>
    </row>
    <row r="1838" spans="1:11" ht="18.75">
      <c r="B1838" s="19" t="s">
        <v>114</v>
      </c>
      <c r="C1838" s="27">
        <f>SUM(C1836:C1837)</f>
        <v>0</v>
      </c>
      <c r="D1838" s="27">
        <f>SUM(D1836:D1837)</f>
        <v>0</v>
      </c>
      <c r="E1838" s="27">
        <f>SUM(C1838:D1838)</f>
        <v>0</v>
      </c>
      <c r="F1838" s="25">
        <v>201.2</v>
      </c>
      <c r="G1838" s="25">
        <v>0.01</v>
      </c>
      <c r="H1838" s="39">
        <f t="shared" si="234"/>
        <v>201.20999999999998</v>
      </c>
      <c r="I1838" s="45">
        <f>SUM(I1836:I1837)</f>
        <v>801.2</v>
      </c>
      <c r="J1838" s="45">
        <f>SUM(J1836:J1837)</f>
        <v>0.01</v>
      </c>
      <c r="K1838" s="45">
        <f>SUM(I1838:J1838)</f>
        <v>801.21</v>
      </c>
    </row>
    <row r="1839" spans="1:11" s="144" customFormat="1" ht="22.5" customHeight="1">
      <c r="B1839" s="157" t="s">
        <v>173</v>
      </c>
      <c r="C1839" s="159">
        <f t="shared" ref="C1839:G1839" si="235">C1838+C1834+C1831+C1796+C1790+C1787+C1766+C1769+C1645+C1641+C1638+C1635+C1630</f>
        <v>64287.089999999982</v>
      </c>
      <c r="D1839" s="159">
        <f t="shared" si="235"/>
        <v>63951.86</v>
      </c>
      <c r="E1839" s="159">
        <f t="shared" si="235"/>
        <v>128238.95</v>
      </c>
      <c r="F1839" s="159">
        <f t="shared" si="235"/>
        <v>75997.639999999985</v>
      </c>
      <c r="G1839" s="159">
        <f t="shared" si="235"/>
        <v>64341.979999999996</v>
      </c>
      <c r="H1839" s="162">
        <f>H1838+H1834+H1831+H1796+H1790+H1787+H1766+H1769+H1645+H1641+H1638+H1635+H1630</f>
        <v>140339.62</v>
      </c>
      <c r="I1839" s="162">
        <f>I1838+I1834+I1831+I1796+I1790+I1787+I1766+I1769+I1645+I1641+I1638+I1635+I1630+I1793</f>
        <v>101427.04999999997</v>
      </c>
      <c r="J1839" s="162">
        <f t="shared" ref="J1839:K1839" si="236">J1838+J1834+J1831+J1796+J1790+J1787+J1766+J1769+J1645+J1641+J1638+J1635+J1630+J1793</f>
        <v>66916.009999999937</v>
      </c>
      <c r="K1839" s="162">
        <f t="shared" si="236"/>
        <v>168343.05999999997</v>
      </c>
    </row>
    <row r="1840" spans="1:11" s="99" customFormat="1" ht="17.25" customHeight="1">
      <c r="B1840" s="94"/>
      <c r="C1840" s="95"/>
      <c r="D1840" s="95"/>
      <c r="E1840" s="95"/>
      <c r="F1840" s="95"/>
      <c r="G1840" s="95"/>
      <c r="H1840" s="96"/>
      <c r="I1840" s="98"/>
      <c r="J1840" s="98"/>
      <c r="K1840" s="98"/>
    </row>
    <row r="1841" spans="1:11" s="151" customFormat="1" ht="20.25" customHeight="1">
      <c r="A1841" s="151">
        <v>11</v>
      </c>
      <c r="B1841" s="163" t="s">
        <v>2070</v>
      </c>
      <c r="C1841" s="152"/>
      <c r="D1841" s="152"/>
      <c r="E1841" s="152"/>
      <c r="F1841" s="153"/>
      <c r="G1841" s="153"/>
      <c r="H1841" s="154"/>
      <c r="I1841" s="155"/>
      <c r="J1841" s="155"/>
      <c r="K1841" s="155"/>
    </row>
    <row r="1842" spans="1:11" s="1" customFormat="1" ht="18.75">
      <c r="A1842" s="1">
        <v>1</v>
      </c>
      <c r="B1842" s="19" t="s">
        <v>1789</v>
      </c>
      <c r="C1842" s="27"/>
      <c r="D1842" s="27"/>
      <c r="E1842" s="27"/>
      <c r="F1842" s="25"/>
      <c r="G1842" s="25"/>
      <c r="H1842" s="39"/>
      <c r="I1842" s="48"/>
      <c r="J1842" s="45"/>
      <c r="K1842" s="45"/>
    </row>
    <row r="1843" spans="1:11" ht="18.75">
      <c r="A1843" s="49">
        <v>1</v>
      </c>
      <c r="B1843" s="21" t="s">
        <v>1723</v>
      </c>
      <c r="C1843" s="26">
        <v>0.01</v>
      </c>
      <c r="D1843" s="26"/>
      <c r="E1843" s="27">
        <f>SUM(C1843:D1843)</f>
        <v>0.01</v>
      </c>
      <c r="F1843" s="24">
        <v>0.01</v>
      </c>
      <c r="G1843" s="24">
        <v>0</v>
      </c>
      <c r="H1843" s="39">
        <f>SUM(F1843:G1843)</f>
        <v>0.01</v>
      </c>
      <c r="I1843" s="48">
        <v>0.01</v>
      </c>
      <c r="J1843" s="44"/>
      <c r="K1843" s="45">
        <f>SUM(I1843:J1843)</f>
        <v>0.01</v>
      </c>
    </row>
    <row r="1844" spans="1:11" ht="18.75">
      <c r="A1844" s="49">
        <v>2</v>
      </c>
      <c r="B1844" s="21" t="s">
        <v>1790</v>
      </c>
      <c r="C1844" s="26">
        <v>20</v>
      </c>
      <c r="D1844" s="26"/>
      <c r="E1844" s="27">
        <f>SUM(C1844:D1844)</f>
        <v>20</v>
      </c>
      <c r="F1844" s="24">
        <v>20</v>
      </c>
      <c r="G1844" s="24">
        <v>0</v>
      </c>
      <c r="H1844" s="39">
        <f>SUM(F1844:G1844)</f>
        <v>20</v>
      </c>
      <c r="I1844" s="44">
        <v>10</v>
      </c>
      <c r="J1844" s="44"/>
      <c r="K1844" s="45">
        <f>SUM(I1844:J1844)</f>
        <v>10</v>
      </c>
    </row>
    <row r="1845" spans="1:11" ht="18.75">
      <c r="A1845" s="49">
        <v>3</v>
      </c>
      <c r="B1845" s="21" t="s">
        <v>1724</v>
      </c>
      <c r="C1845" s="26">
        <v>30</v>
      </c>
      <c r="D1845" s="26"/>
      <c r="E1845" s="27">
        <f>SUM(C1845:D1845)</f>
        <v>30</v>
      </c>
      <c r="F1845" s="24">
        <v>30</v>
      </c>
      <c r="G1845" s="24">
        <v>0</v>
      </c>
      <c r="H1845" s="39">
        <f>SUM(F1845:G1845)</f>
        <v>30</v>
      </c>
      <c r="I1845" s="44">
        <v>30</v>
      </c>
      <c r="J1845" s="44"/>
      <c r="K1845" s="45">
        <f>SUM(I1845:J1845)</f>
        <v>30</v>
      </c>
    </row>
    <row r="1846" spans="1:11" ht="18.75">
      <c r="A1846" s="49">
        <v>4</v>
      </c>
      <c r="B1846" s="21" t="s">
        <v>1725</v>
      </c>
      <c r="C1846" s="26">
        <v>0.01</v>
      </c>
      <c r="D1846" s="26"/>
      <c r="E1846" s="27">
        <f>SUM(C1846:D1846)</f>
        <v>0.01</v>
      </c>
      <c r="F1846" s="24">
        <v>0.01</v>
      </c>
      <c r="G1846" s="24">
        <v>0</v>
      </c>
      <c r="H1846" s="39">
        <f>SUM(F1846:G1846)</f>
        <v>0.01</v>
      </c>
      <c r="I1846" s="44">
        <v>0.01</v>
      </c>
      <c r="J1846" s="44"/>
      <c r="K1846" s="45">
        <f>SUM(I1846:J1846)</f>
        <v>0.01</v>
      </c>
    </row>
    <row r="1847" spans="1:11" ht="18.75">
      <c r="B1847" s="19" t="s">
        <v>1791</v>
      </c>
      <c r="C1847" s="27">
        <f>SUM(C1843:C1846)</f>
        <v>50.02</v>
      </c>
      <c r="D1847" s="26"/>
      <c r="E1847" s="27">
        <f>SUM(C1847:D1847)</f>
        <v>50.02</v>
      </c>
      <c r="F1847" s="25">
        <v>50.02</v>
      </c>
      <c r="G1847" s="25">
        <v>0</v>
      </c>
      <c r="H1847" s="39">
        <f>SUM(F1847:G1847)</f>
        <v>50.02</v>
      </c>
      <c r="I1847" s="45">
        <f>SUM(I1843:I1846)</f>
        <v>40.019999999999996</v>
      </c>
      <c r="J1847" s="44"/>
      <c r="K1847" s="45">
        <f>SUM(I1847:J1847)</f>
        <v>40.019999999999996</v>
      </c>
    </row>
    <row r="1848" spans="1:11" s="1" customFormat="1" ht="18.75">
      <c r="A1848" s="1">
        <v>2</v>
      </c>
      <c r="B1848" s="19" t="s">
        <v>1726</v>
      </c>
      <c r="C1848" s="27"/>
      <c r="D1848" s="27"/>
      <c r="E1848" s="27"/>
      <c r="F1848" s="25"/>
      <c r="G1848" s="25"/>
      <c r="H1848" s="39"/>
      <c r="I1848" s="45"/>
      <c r="J1848" s="45"/>
      <c r="K1848" s="45"/>
    </row>
    <row r="1849" spans="1:11" ht="18.75">
      <c r="A1849" s="49">
        <v>1</v>
      </c>
      <c r="B1849" s="21" t="s">
        <v>1727</v>
      </c>
      <c r="C1849" s="26"/>
      <c r="D1849" s="26"/>
      <c r="E1849" s="26"/>
      <c r="F1849" s="24">
        <v>3650</v>
      </c>
      <c r="G1849" s="24">
        <v>0</v>
      </c>
      <c r="H1849" s="39">
        <f>SUM(F1849:G1849)</f>
        <v>3650</v>
      </c>
      <c r="I1849" s="44">
        <v>50</v>
      </c>
      <c r="J1849" s="44"/>
      <c r="K1849" s="45">
        <f>SUM(I1849:J1849)</f>
        <v>50</v>
      </c>
    </row>
    <row r="1850" spans="1:11" ht="18.75">
      <c r="A1850" s="49">
        <v>2</v>
      </c>
      <c r="B1850" s="21" t="s">
        <v>1792</v>
      </c>
      <c r="C1850" s="26"/>
      <c r="D1850" s="26"/>
      <c r="E1850" s="26"/>
      <c r="F1850" s="24"/>
      <c r="G1850" s="24"/>
      <c r="H1850" s="39"/>
      <c r="I1850" s="44">
        <v>0.03</v>
      </c>
      <c r="J1850" s="44"/>
      <c r="K1850" s="45">
        <f>SUM(I1850:J1850)</f>
        <v>0.03</v>
      </c>
    </row>
    <row r="1851" spans="1:11" ht="18.75">
      <c r="B1851" s="19" t="s">
        <v>174</v>
      </c>
      <c r="C1851" s="26"/>
      <c r="D1851" s="26"/>
      <c r="E1851" s="26"/>
      <c r="F1851" s="25">
        <v>3650</v>
      </c>
      <c r="G1851" s="25">
        <v>0</v>
      </c>
      <c r="H1851" s="39">
        <f>SUM(F1851:G1851)</f>
        <v>3650</v>
      </c>
      <c r="I1851" s="45">
        <f>SUM(I1849:I1850)</f>
        <v>50.03</v>
      </c>
      <c r="J1851" s="44"/>
      <c r="K1851" s="45">
        <f>SUM(I1851:J1851)</f>
        <v>50.03</v>
      </c>
    </row>
    <row r="1852" spans="1:11" s="1" customFormat="1" ht="18.75">
      <c r="A1852" s="1">
        <v>3</v>
      </c>
      <c r="B1852" s="19" t="s">
        <v>1728</v>
      </c>
      <c r="C1852" s="27"/>
      <c r="D1852" s="27"/>
      <c r="E1852" s="27"/>
      <c r="F1852" s="25"/>
      <c r="G1852" s="25"/>
      <c r="H1852" s="39"/>
      <c r="I1852" s="48"/>
      <c r="J1852" s="45"/>
      <c r="K1852" s="45"/>
    </row>
    <row r="1853" spans="1:11" s="1" customFormat="1" ht="18.75">
      <c r="A1853" s="49">
        <v>1</v>
      </c>
      <c r="B1853" s="21" t="s">
        <v>1793</v>
      </c>
      <c r="C1853" s="27"/>
      <c r="D1853" s="27"/>
      <c r="E1853" s="27"/>
      <c r="F1853" s="25"/>
      <c r="G1853" s="25"/>
      <c r="H1853" s="39"/>
      <c r="I1853" s="48">
        <v>600</v>
      </c>
      <c r="J1853" s="45"/>
      <c r="K1853" s="45">
        <f>SUM(I1853:J1853)</f>
        <v>600</v>
      </c>
    </row>
    <row r="1854" spans="1:11" s="1" customFormat="1" ht="18.75">
      <c r="A1854" s="49">
        <v>2</v>
      </c>
      <c r="B1854" s="21" t="s">
        <v>1729</v>
      </c>
      <c r="C1854" s="26"/>
      <c r="D1854" s="26"/>
      <c r="E1854" s="26"/>
      <c r="F1854" s="24">
        <v>3100.33</v>
      </c>
      <c r="G1854" s="24">
        <v>0</v>
      </c>
      <c r="H1854" s="39">
        <f>SUM(F1854:G1854)</f>
        <v>3100.33</v>
      </c>
      <c r="I1854" s="48">
        <v>2542</v>
      </c>
      <c r="J1854" s="45"/>
      <c r="K1854" s="45">
        <f>SUM(I1854:J1854)</f>
        <v>2542</v>
      </c>
    </row>
    <row r="1855" spans="1:11" ht="18.75">
      <c r="B1855" s="19" t="s">
        <v>175</v>
      </c>
      <c r="C1855" s="27">
        <f>SUM(C1854)</f>
        <v>0</v>
      </c>
      <c r="D1855" s="27"/>
      <c r="E1855" s="27">
        <f>SUM(C1855:D1855)</f>
        <v>0</v>
      </c>
      <c r="F1855" s="25">
        <v>3100.33</v>
      </c>
      <c r="G1855" s="25">
        <v>0</v>
      </c>
      <c r="H1855" s="39">
        <f>SUM(F1855:G1855)</f>
        <v>3100.33</v>
      </c>
      <c r="I1855" s="45">
        <f>SUM(I1853:I1854)</f>
        <v>3142</v>
      </c>
      <c r="J1855" s="44"/>
      <c r="K1855" s="45">
        <f>SUM(I1855:J1855)</f>
        <v>3142</v>
      </c>
    </row>
    <row r="1856" spans="1:11" s="1" customFormat="1" ht="18.75">
      <c r="A1856" s="1">
        <v>4</v>
      </c>
      <c r="B1856" s="19" t="s">
        <v>1337</v>
      </c>
      <c r="C1856" s="27"/>
      <c r="D1856" s="27"/>
      <c r="E1856" s="27"/>
      <c r="F1856" s="25"/>
      <c r="G1856" s="25"/>
      <c r="H1856" s="39"/>
      <c r="I1856" s="45"/>
      <c r="J1856" s="45"/>
      <c r="K1856" s="45"/>
    </row>
    <row r="1857" spans="1:11" s="1" customFormat="1" ht="18.75">
      <c r="A1857" s="1">
        <v>1</v>
      </c>
      <c r="B1857" s="21" t="s">
        <v>1730</v>
      </c>
      <c r="C1857" s="26"/>
      <c r="D1857" s="26"/>
      <c r="E1857" s="26"/>
      <c r="F1857" s="24">
        <v>2500</v>
      </c>
      <c r="G1857" s="24">
        <v>0</v>
      </c>
      <c r="H1857" s="39">
        <f>SUM(F1857:G1857)</f>
        <v>2500</v>
      </c>
      <c r="I1857" s="48">
        <v>2500</v>
      </c>
      <c r="J1857" s="45"/>
      <c r="K1857" s="45">
        <f>SUM(I1857:J1857)</f>
        <v>2500</v>
      </c>
    </row>
    <row r="1858" spans="1:11" ht="18.75">
      <c r="B1858" s="19" t="s">
        <v>154</v>
      </c>
      <c r="C1858" s="27">
        <f>SUM(C1857)</f>
        <v>0</v>
      </c>
      <c r="D1858" s="27"/>
      <c r="E1858" s="27">
        <f>SUM(C1858:D1858)</f>
        <v>0</v>
      </c>
      <c r="F1858" s="25">
        <v>2500</v>
      </c>
      <c r="G1858" s="25">
        <v>0</v>
      </c>
      <c r="H1858" s="39">
        <f>SUM(F1858:G1858)</f>
        <v>2500</v>
      </c>
      <c r="I1858" s="45">
        <f>SUM(I1857)</f>
        <v>2500</v>
      </c>
      <c r="J1858" s="44"/>
      <c r="K1858" s="45">
        <f>SUM(I1858:J1858)</f>
        <v>2500</v>
      </c>
    </row>
    <row r="1859" spans="1:11" ht="18.75">
      <c r="A1859" s="1">
        <v>5</v>
      </c>
      <c r="B1859" s="19" t="s">
        <v>1795</v>
      </c>
      <c r="C1859" s="27"/>
      <c r="D1859" s="27"/>
      <c r="E1859" s="27"/>
      <c r="F1859" s="25"/>
      <c r="G1859" s="25"/>
      <c r="H1859" s="39"/>
      <c r="I1859" s="45"/>
      <c r="J1859" s="44"/>
      <c r="K1859" s="45"/>
    </row>
    <row r="1860" spans="1:11" s="49" customFormat="1" ht="18.75">
      <c r="A1860" s="49">
        <v>1</v>
      </c>
      <c r="B1860" s="21" t="s">
        <v>1796</v>
      </c>
      <c r="C1860" s="26"/>
      <c r="D1860" s="26"/>
      <c r="E1860" s="26"/>
      <c r="F1860" s="24"/>
      <c r="G1860" s="24"/>
      <c r="H1860" s="47"/>
      <c r="I1860" s="48">
        <v>47.5</v>
      </c>
      <c r="J1860" s="48"/>
      <c r="K1860" s="48">
        <f>SUM(I1860:J1860)</f>
        <v>47.5</v>
      </c>
    </row>
    <row r="1861" spans="1:11" ht="18.75">
      <c r="B1861" s="19" t="s">
        <v>1797</v>
      </c>
      <c r="C1861" s="27"/>
      <c r="D1861" s="27"/>
      <c r="E1861" s="27"/>
      <c r="F1861" s="25"/>
      <c r="G1861" s="25"/>
      <c r="H1861" s="39"/>
      <c r="I1861" s="45">
        <f>SUM(I1860)</f>
        <v>47.5</v>
      </c>
      <c r="J1861" s="44"/>
      <c r="K1861" s="45">
        <f>SUM(I1861:J1861)</f>
        <v>47.5</v>
      </c>
    </row>
    <row r="1862" spans="1:11" s="1" customFormat="1" ht="18.75">
      <c r="A1862" s="1">
        <v>6</v>
      </c>
      <c r="B1862" s="19" t="s">
        <v>1794</v>
      </c>
      <c r="C1862" s="27"/>
      <c r="D1862" s="27"/>
      <c r="E1862" s="27"/>
      <c r="F1862" s="25"/>
      <c r="G1862" s="25"/>
      <c r="H1862" s="39"/>
      <c r="I1862" s="45"/>
      <c r="J1862" s="45"/>
      <c r="K1862" s="45"/>
    </row>
    <row r="1863" spans="1:11" ht="18.75">
      <c r="A1863" s="1">
        <v>1</v>
      </c>
      <c r="B1863" s="21" t="s">
        <v>1731</v>
      </c>
      <c r="C1863" s="26">
        <v>500</v>
      </c>
      <c r="D1863" s="26"/>
      <c r="E1863" s="27">
        <f>SUM(C1863:D1863)</f>
        <v>500</v>
      </c>
      <c r="F1863" s="24">
        <v>0.03</v>
      </c>
      <c r="G1863" s="24">
        <v>0</v>
      </c>
      <c r="H1863" s="39">
        <f>SUM(F1863:G1863)</f>
        <v>0.03</v>
      </c>
      <c r="I1863" s="44">
        <v>0.03</v>
      </c>
      <c r="J1863" s="44"/>
      <c r="K1863" s="45">
        <f>SUM(I1863:J1863)</f>
        <v>0.03</v>
      </c>
    </row>
    <row r="1864" spans="1:11" s="1" customFormat="1" ht="18.75">
      <c r="B1864" s="19" t="s">
        <v>1733</v>
      </c>
      <c r="C1864" s="27">
        <f>SUM(C1863)</f>
        <v>500</v>
      </c>
      <c r="D1864" s="26"/>
      <c r="E1864" s="27">
        <f>SUM(C1864:D1864)</f>
        <v>500</v>
      </c>
      <c r="F1864" s="25">
        <v>0.03</v>
      </c>
      <c r="G1864" s="25">
        <v>0</v>
      </c>
      <c r="H1864" s="39">
        <f>SUM(F1864:G1864)</f>
        <v>0.03</v>
      </c>
      <c r="I1864" s="45">
        <f>SUM(I1863)</f>
        <v>0.03</v>
      </c>
      <c r="J1864" s="45"/>
      <c r="K1864" s="45">
        <f>SUM(I1864:J1864)</f>
        <v>0.03</v>
      </c>
    </row>
    <row r="1865" spans="1:11" s="1" customFormat="1" ht="18.75">
      <c r="A1865" s="1">
        <v>7</v>
      </c>
      <c r="B1865" s="19" t="s">
        <v>1532</v>
      </c>
      <c r="C1865" s="27"/>
      <c r="D1865" s="27"/>
      <c r="E1865" s="27"/>
      <c r="F1865" s="25"/>
      <c r="G1865" s="25"/>
      <c r="H1865" s="39"/>
      <c r="I1865" s="45"/>
      <c r="J1865" s="45"/>
      <c r="K1865" s="45"/>
    </row>
    <row r="1866" spans="1:11" ht="18.75">
      <c r="A1866" s="49">
        <v>1</v>
      </c>
      <c r="B1866" s="21" t="s">
        <v>1734</v>
      </c>
      <c r="C1866" s="26">
        <v>100</v>
      </c>
      <c r="D1866" s="26"/>
      <c r="E1866" s="27">
        <f>SUM(C1866:D1866)</f>
        <v>100</v>
      </c>
      <c r="F1866" s="24">
        <v>100</v>
      </c>
      <c r="G1866" s="24">
        <v>0</v>
      </c>
      <c r="H1866" s="39">
        <f>SUM(F1866:G1866)</f>
        <v>100</v>
      </c>
      <c r="I1866" s="44">
        <v>100</v>
      </c>
      <c r="J1866" s="44"/>
      <c r="K1866" s="45">
        <f>SUM(I1866:J1866)</f>
        <v>100</v>
      </c>
    </row>
    <row r="1867" spans="1:11" ht="18.75">
      <c r="A1867" s="49">
        <v>2</v>
      </c>
      <c r="B1867" s="21" t="s">
        <v>1735</v>
      </c>
      <c r="C1867" s="26">
        <v>260.64999999999998</v>
      </c>
      <c r="D1867" s="26"/>
      <c r="E1867" s="27">
        <f>SUM(C1867:D1867)</f>
        <v>260.64999999999998</v>
      </c>
      <c r="F1867" s="24">
        <v>347.01</v>
      </c>
      <c r="G1867" s="24">
        <v>0</v>
      </c>
      <c r="H1867" s="39">
        <f>SUM(F1867:G1867)</f>
        <v>347.01</v>
      </c>
      <c r="I1867" s="44">
        <v>350.01</v>
      </c>
      <c r="J1867" s="44"/>
      <c r="K1867" s="45">
        <f>SUM(I1867:J1867)</f>
        <v>350.01</v>
      </c>
    </row>
    <row r="1868" spans="1:11" ht="18.75">
      <c r="A1868" s="49">
        <v>3</v>
      </c>
      <c r="B1868" s="21" t="s">
        <v>1736</v>
      </c>
      <c r="C1868" s="26">
        <v>354.73</v>
      </c>
      <c r="D1868" s="26"/>
      <c r="E1868" s="27">
        <f>SUM(C1868:D1868)</f>
        <v>354.73</v>
      </c>
      <c r="F1868" s="24">
        <v>0.02</v>
      </c>
      <c r="G1868" s="24">
        <v>0</v>
      </c>
      <c r="H1868" s="39">
        <f>SUM(F1868:G1868)</f>
        <v>0.02</v>
      </c>
      <c r="I1868" s="44">
        <v>0.02</v>
      </c>
      <c r="J1868" s="44"/>
      <c r="K1868" s="45">
        <f>SUM(I1868:J1868)</f>
        <v>0.02</v>
      </c>
    </row>
    <row r="1869" spans="1:11" ht="18.75">
      <c r="A1869" s="49">
        <v>4</v>
      </c>
      <c r="B1869" s="21" t="s">
        <v>1737</v>
      </c>
      <c r="C1869" s="26">
        <v>1400</v>
      </c>
      <c r="D1869" s="26"/>
      <c r="E1869" s="27">
        <f>SUM(C1869:D1869)</f>
        <v>1400</v>
      </c>
      <c r="F1869" s="24">
        <v>1230</v>
      </c>
      <c r="G1869" s="24">
        <v>0</v>
      </c>
      <c r="H1869" s="39">
        <f>SUM(F1869:G1869)</f>
        <v>1230</v>
      </c>
      <c r="I1869" s="44">
        <v>1500</v>
      </c>
      <c r="J1869" s="44"/>
      <c r="K1869" s="45">
        <f>SUM(I1869:J1869)</f>
        <v>1500</v>
      </c>
    </row>
    <row r="1870" spans="1:11" ht="18.75">
      <c r="B1870" s="19" t="s">
        <v>171</v>
      </c>
      <c r="C1870" s="27">
        <f>SUM(C1866:C1869)</f>
        <v>2115.38</v>
      </c>
      <c r="D1870" s="26"/>
      <c r="E1870" s="27">
        <f>SUM(C1870:D1870)</f>
        <v>2115.38</v>
      </c>
      <c r="F1870" s="25">
        <v>1677.03</v>
      </c>
      <c r="G1870" s="25">
        <v>0</v>
      </c>
      <c r="H1870" s="39">
        <f>SUM(F1870:G1870)</f>
        <v>1677.03</v>
      </c>
      <c r="I1870" s="45">
        <f>SUM(I1866:I1869)</f>
        <v>1950.03</v>
      </c>
      <c r="J1870" s="44"/>
      <c r="K1870" s="45">
        <f>SUM(I1870:J1870)</f>
        <v>1950.03</v>
      </c>
    </row>
    <row r="1871" spans="1:11" s="1" customFormat="1" ht="18.75">
      <c r="A1871" s="1">
        <v>8</v>
      </c>
      <c r="B1871" s="19" t="s">
        <v>1732</v>
      </c>
      <c r="C1871" s="27"/>
      <c r="D1871" s="27"/>
      <c r="E1871" s="27"/>
      <c r="F1871" s="25"/>
      <c r="G1871" s="25"/>
      <c r="H1871" s="39"/>
      <c r="I1871" s="45"/>
      <c r="J1871" s="45"/>
      <c r="K1871" s="45"/>
    </row>
    <row r="1872" spans="1:11" ht="18.75">
      <c r="A1872" s="49">
        <v>1</v>
      </c>
      <c r="B1872" s="21" t="s">
        <v>1738</v>
      </c>
      <c r="C1872" s="26">
        <v>0.01</v>
      </c>
      <c r="D1872" s="26"/>
      <c r="E1872" s="27">
        <f>SUM(C1872:D1872)</f>
        <v>0.01</v>
      </c>
      <c r="F1872" s="24">
        <v>51.37</v>
      </c>
      <c r="G1872" s="24">
        <v>0</v>
      </c>
      <c r="H1872" s="39">
        <f>SUM(F1872:G1872)</f>
        <v>51.37</v>
      </c>
      <c r="I1872" s="44">
        <v>0.01</v>
      </c>
      <c r="J1872" s="44"/>
      <c r="K1872" s="45">
        <f>SUM(I1872:J1872)</f>
        <v>0.01</v>
      </c>
    </row>
    <row r="1873" spans="1:11" s="1" customFormat="1" ht="18.75">
      <c r="A1873" s="1">
        <v>2</v>
      </c>
      <c r="B1873" s="21" t="s">
        <v>1739</v>
      </c>
      <c r="C1873" s="26">
        <v>192.48</v>
      </c>
      <c r="D1873" s="26"/>
      <c r="E1873" s="27">
        <f>SUM(C1873:D1873)</f>
        <v>192.48</v>
      </c>
      <c r="F1873" s="24">
        <v>154.93</v>
      </c>
      <c r="G1873" s="24">
        <v>0</v>
      </c>
      <c r="H1873" s="39">
        <f>SUM(F1873:G1873)</f>
        <v>154.93</v>
      </c>
      <c r="I1873" s="48">
        <v>144.69</v>
      </c>
      <c r="J1873" s="45"/>
      <c r="K1873" s="45">
        <f>SUM(I1873:J1873)</f>
        <v>144.69</v>
      </c>
    </row>
    <row r="1874" spans="1:11" ht="18.75">
      <c r="A1874" s="49">
        <v>3</v>
      </c>
      <c r="B1874" s="21" t="s">
        <v>1740</v>
      </c>
      <c r="C1874" s="26">
        <v>178.65</v>
      </c>
      <c r="D1874" s="26"/>
      <c r="E1874" s="27">
        <f>SUM(C1874:D1874)</f>
        <v>178.65</v>
      </c>
      <c r="F1874" s="24">
        <v>148.65</v>
      </c>
      <c r="G1874" s="24">
        <v>0</v>
      </c>
      <c r="H1874" s="39">
        <f>SUM(F1874:G1874)</f>
        <v>148.65</v>
      </c>
      <c r="I1874" s="44">
        <v>156.56</v>
      </c>
      <c r="J1874" s="44"/>
      <c r="K1874" s="45">
        <f>SUM(I1874:J1874)</f>
        <v>156.56</v>
      </c>
    </row>
    <row r="1875" spans="1:11" ht="18.75">
      <c r="B1875" s="19" t="s">
        <v>176</v>
      </c>
      <c r="C1875" s="27">
        <f>SUM(C1872:C1874)</f>
        <v>371.14</v>
      </c>
      <c r="D1875" s="26"/>
      <c r="E1875" s="27">
        <f>SUM(C1875:D1875)</f>
        <v>371.14</v>
      </c>
      <c r="F1875" s="25">
        <v>354.95</v>
      </c>
      <c r="G1875" s="25">
        <v>0</v>
      </c>
      <c r="H1875" s="39">
        <f>SUM(F1875:G1875)</f>
        <v>354.95</v>
      </c>
      <c r="I1875" s="45">
        <f>SUM(I1872:I1874)</f>
        <v>301.26</v>
      </c>
      <c r="J1875" s="44"/>
      <c r="K1875" s="45">
        <f>SUM(I1875:J1875)</f>
        <v>301.26</v>
      </c>
    </row>
    <row r="1876" spans="1:11" s="1" customFormat="1" ht="18.75">
      <c r="A1876" s="1">
        <v>9</v>
      </c>
      <c r="B1876" s="19" t="s">
        <v>1167</v>
      </c>
      <c r="C1876" s="27"/>
      <c r="D1876" s="27"/>
      <c r="E1876" s="27"/>
      <c r="F1876" s="25"/>
      <c r="G1876" s="25"/>
      <c r="H1876" s="39"/>
      <c r="I1876" s="45"/>
      <c r="J1876" s="45"/>
      <c r="K1876" s="45"/>
    </row>
    <row r="1877" spans="1:11" ht="18.75">
      <c r="A1877" s="49">
        <v>1</v>
      </c>
      <c r="B1877" s="21" t="s">
        <v>1741</v>
      </c>
      <c r="C1877" s="26">
        <v>0.01</v>
      </c>
      <c r="D1877" s="26"/>
      <c r="E1877" s="27">
        <f>SUM(C1877:D1877)</f>
        <v>0.01</v>
      </c>
      <c r="F1877" s="24">
        <v>0.01</v>
      </c>
      <c r="G1877" s="24">
        <v>0</v>
      </c>
      <c r="H1877" s="39">
        <f>SUM(F1877:G1877)</f>
        <v>0.01</v>
      </c>
      <c r="I1877" s="44">
        <v>0.01</v>
      </c>
      <c r="J1877" s="44"/>
      <c r="K1877" s="45">
        <f>SUM(I1877:J1877)</f>
        <v>0.01</v>
      </c>
    </row>
    <row r="1878" spans="1:11" ht="18.75">
      <c r="A1878" s="49">
        <v>2</v>
      </c>
      <c r="B1878" s="21" t="s">
        <v>1742</v>
      </c>
      <c r="C1878" s="26">
        <v>13400.01</v>
      </c>
      <c r="D1878" s="26"/>
      <c r="E1878" s="27">
        <f>SUM(C1878:D1878)</f>
        <v>13400.01</v>
      </c>
      <c r="F1878" s="24">
        <v>1000.01</v>
      </c>
      <c r="G1878" s="24">
        <v>0</v>
      </c>
      <c r="H1878" s="39">
        <f>SUM(F1878:G1878)</f>
        <v>1000.01</v>
      </c>
      <c r="I1878" s="44">
        <v>0.02</v>
      </c>
      <c r="J1878" s="44"/>
      <c r="K1878" s="45">
        <f>SUM(I1878:J1878)</f>
        <v>0.02</v>
      </c>
    </row>
    <row r="1879" spans="1:11" s="1" customFormat="1" ht="18.75">
      <c r="A1879" s="49">
        <v>3</v>
      </c>
      <c r="B1879" s="21" t="s">
        <v>1743</v>
      </c>
      <c r="C1879" s="26">
        <v>635.01</v>
      </c>
      <c r="D1879" s="26"/>
      <c r="E1879" s="27">
        <f>SUM(C1879:D1879)</f>
        <v>635.01</v>
      </c>
      <c r="F1879" s="24">
        <v>0.02</v>
      </c>
      <c r="G1879" s="24">
        <v>0</v>
      </c>
      <c r="H1879" s="39">
        <f>SUM(F1879:G1879)</f>
        <v>0.02</v>
      </c>
      <c r="I1879" s="48">
        <v>0.02</v>
      </c>
      <c r="J1879" s="45"/>
      <c r="K1879" s="45">
        <f>SUM(I1879:J1879)</f>
        <v>0.02</v>
      </c>
    </row>
    <row r="1880" spans="1:11" ht="18.75">
      <c r="B1880" s="19" t="s">
        <v>124</v>
      </c>
      <c r="C1880" s="27">
        <f>SUM(C1877:C1879)</f>
        <v>14035.03</v>
      </c>
      <c r="D1880" s="26"/>
      <c r="E1880" s="27">
        <f>SUM(C1880:D1880)</f>
        <v>14035.03</v>
      </c>
      <c r="F1880" s="25">
        <v>1000.04</v>
      </c>
      <c r="G1880" s="25">
        <v>0</v>
      </c>
      <c r="H1880" s="39">
        <f>SUM(F1880:G1880)</f>
        <v>1000.04</v>
      </c>
      <c r="I1880" s="45">
        <f>SUM(I1877:I1879)</f>
        <v>0.05</v>
      </c>
      <c r="J1880" s="44"/>
      <c r="K1880" s="45">
        <f>SUM(I1880:J1880)</f>
        <v>0.05</v>
      </c>
    </row>
    <row r="1881" spans="1:11" s="1" customFormat="1" ht="18.75">
      <c r="A1881" s="1">
        <v>10</v>
      </c>
      <c r="B1881" s="19" t="s">
        <v>1744</v>
      </c>
      <c r="C1881" s="27"/>
      <c r="D1881" s="27"/>
      <c r="E1881" s="27"/>
      <c r="F1881" s="25"/>
      <c r="G1881" s="25"/>
      <c r="H1881" s="39"/>
      <c r="I1881" s="45"/>
      <c r="J1881" s="45"/>
      <c r="K1881" s="45"/>
    </row>
    <row r="1882" spans="1:11" s="1" customFormat="1" ht="18.75">
      <c r="A1882" s="49">
        <v>1</v>
      </c>
      <c r="B1882" s="21" t="s">
        <v>1745</v>
      </c>
      <c r="C1882" s="26">
        <v>0.01</v>
      </c>
      <c r="D1882" s="26">
        <v>0.01</v>
      </c>
      <c r="E1882" s="27">
        <f>SUM(C1882:D1882)</f>
        <v>0.02</v>
      </c>
      <c r="F1882" s="24">
        <v>0.01</v>
      </c>
      <c r="G1882" s="24">
        <v>0.01</v>
      </c>
      <c r="H1882" s="39">
        <f>SUM(F1882:G1882)</f>
        <v>0.02</v>
      </c>
      <c r="I1882" s="48">
        <v>0.01</v>
      </c>
      <c r="J1882" s="48">
        <v>0.01</v>
      </c>
      <c r="K1882" s="45">
        <f>SUM(I1882:J1882)</f>
        <v>0.02</v>
      </c>
    </row>
    <row r="1883" spans="1:11" ht="18.75">
      <c r="B1883" s="21" t="s">
        <v>177</v>
      </c>
      <c r="C1883" s="27">
        <f>SUM(C1882)</f>
        <v>0.01</v>
      </c>
      <c r="D1883" s="26">
        <v>0.01</v>
      </c>
      <c r="E1883" s="27">
        <f>SUM(C1883:D1883)</f>
        <v>0.02</v>
      </c>
      <c r="F1883" s="25">
        <v>0.01</v>
      </c>
      <c r="G1883" s="25">
        <v>0.01</v>
      </c>
      <c r="H1883" s="39">
        <f>SUM(F1883:G1883)</f>
        <v>0.02</v>
      </c>
      <c r="I1883" s="45">
        <f>SUM(I1882)</f>
        <v>0.01</v>
      </c>
      <c r="J1883" s="45">
        <f>SUM(J1882)</f>
        <v>0.01</v>
      </c>
      <c r="K1883" s="45">
        <f>SUM(I1883:J1883)</f>
        <v>0.02</v>
      </c>
    </row>
    <row r="1884" spans="1:11" s="1" customFormat="1" ht="18.75">
      <c r="A1884" s="1">
        <v>11</v>
      </c>
      <c r="B1884" s="19" t="s">
        <v>1746</v>
      </c>
      <c r="C1884" s="27"/>
      <c r="D1884" s="27"/>
      <c r="E1884" s="27"/>
      <c r="F1884" s="25"/>
      <c r="G1884" s="25"/>
      <c r="H1884" s="39"/>
      <c r="I1884" s="45"/>
      <c r="J1884" s="45"/>
      <c r="K1884" s="45"/>
    </row>
    <row r="1885" spans="1:11" s="1" customFormat="1" ht="18.75">
      <c r="A1885" s="49">
        <v>1</v>
      </c>
      <c r="B1885" s="21" t="s">
        <v>1747</v>
      </c>
      <c r="C1885" s="26">
        <v>1230</v>
      </c>
      <c r="D1885" s="26"/>
      <c r="E1885" s="27">
        <f>SUM(C1885:D1885)</f>
        <v>1230</v>
      </c>
      <c r="F1885" s="24">
        <v>1800.16</v>
      </c>
      <c r="G1885" s="24">
        <v>0</v>
      </c>
      <c r="H1885" s="39">
        <f>SUM(F1885:G1885)</f>
        <v>1800.16</v>
      </c>
      <c r="I1885" s="48">
        <v>500</v>
      </c>
      <c r="J1885" s="45"/>
      <c r="K1885" s="45">
        <f>SUM(I1885:J1885)</f>
        <v>500</v>
      </c>
    </row>
    <row r="1886" spans="1:11" ht="18.75">
      <c r="B1886" s="19" t="s">
        <v>178</v>
      </c>
      <c r="C1886" s="27">
        <f>SUM(C1885)</f>
        <v>1230</v>
      </c>
      <c r="D1886" s="26"/>
      <c r="E1886" s="27">
        <f>SUM(C1886:D1886)</f>
        <v>1230</v>
      </c>
      <c r="F1886" s="25">
        <v>1800.16</v>
      </c>
      <c r="G1886" s="25">
        <v>0</v>
      </c>
      <c r="H1886" s="39">
        <f>SUM(F1886:G1886)</f>
        <v>1800.16</v>
      </c>
      <c r="I1886" s="44">
        <f>SUM(I1885)</f>
        <v>500</v>
      </c>
      <c r="J1886" s="44"/>
      <c r="K1886" s="45">
        <f>SUM(I1886:J1886)</f>
        <v>500</v>
      </c>
    </row>
    <row r="1887" spans="1:11" ht="18.75">
      <c r="A1887" s="1">
        <v>12</v>
      </c>
      <c r="B1887" s="19" t="s">
        <v>1799</v>
      </c>
      <c r="C1887" s="27"/>
      <c r="D1887" s="26"/>
      <c r="E1887" s="27"/>
      <c r="F1887" s="25"/>
      <c r="G1887" s="25"/>
      <c r="H1887" s="39"/>
      <c r="I1887" s="44"/>
      <c r="J1887" s="44"/>
      <c r="K1887" s="45"/>
    </row>
    <row r="1888" spans="1:11" s="49" customFormat="1" ht="18.75">
      <c r="A1888" s="49">
        <v>1</v>
      </c>
      <c r="B1888" s="21" t="s">
        <v>1800</v>
      </c>
      <c r="C1888" s="26"/>
      <c r="D1888" s="26"/>
      <c r="E1888" s="26"/>
      <c r="F1888" s="24"/>
      <c r="G1888" s="24"/>
      <c r="H1888" s="47"/>
      <c r="I1888" s="48">
        <v>20000</v>
      </c>
      <c r="J1888" s="48"/>
      <c r="K1888" s="48">
        <f>SUM(I1888:J1888)</f>
        <v>20000</v>
      </c>
    </row>
    <row r="1889" spans="1:11" ht="18.75">
      <c r="B1889" s="19" t="s">
        <v>1801</v>
      </c>
      <c r="C1889" s="27"/>
      <c r="D1889" s="26"/>
      <c r="E1889" s="27"/>
      <c r="F1889" s="25"/>
      <c r="G1889" s="25"/>
      <c r="H1889" s="39"/>
      <c r="I1889" s="45">
        <f>SUM(I1888)</f>
        <v>20000</v>
      </c>
      <c r="J1889" s="44"/>
      <c r="K1889" s="45">
        <f>SUM(I1889:J1889)</f>
        <v>20000</v>
      </c>
    </row>
    <row r="1890" spans="1:11" s="1" customFormat="1" ht="18.75">
      <c r="A1890" s="1">
        <v>13</v>
      </c>
      <c r="B1890" s="19" t="s">
        <v>537</v>
      </c>
      <c r="C1890" s="27"/>
      <c r="D1890" s="27"/>
      <c r="E1890" s="27"/>
      <c r="F1890" s="25"/>
      <c r="G1890" s="25"/>
      <c r="H1890" s="39"/>
      <c r="I1890" s="45"/>
      <c r="J1890" s="45"/>
      <c r="K1890" s="45"/>
    </row>
    <row r="1891" spans="1:11" ht="18.75">
      <c r="A1891" s="49">
        <v>1</v>
      </c>
      <c r="B1891" s="21" t="s">
        <v>1748</v>
      </c>
      <c r="C1891" s="26">
        <v>2228.91</v>
      </c>
      <c r="D1891" s="26"/>
      <c r="E1891" s="27">
        <f>SUM(C1891:D1891)</f>
        <v>2228.91</v>
      </c>
      <c r="F1891" s="24">
        <v>2132.9</v>
      </c>
      <c r="G1891" s="24">
        <v>0</v>
      </c>
      <c r="H1891" s="39">
        <f>SUM(F1891:G1891)</f>
        <v>2132.9</v>
      </c>
      <c r="I1891" s="44">
        <v>2200.63</v>
      </c>
      <c r="J1891" s="44"/>
      <c r="K1891" s="45">
        <f t="shared" ref="K1891:K1896" si="237">SUM(I1891:J1891)</f>
        <v>2200.63</v>
      </c>
    </row>
    <row r="1892" spans="1:11" ht="18.75">
      <c r="A1892" s="49">
        <v>2</v>
      </c>
      <c r="B1892" s="21" t="s">
        <v>1749</v>
      </c>
      <c r="C1892" s="26">
        <v>441.3</v>
      </c>
      <c r="D1892" s="26"/>
      <c r="E1892" s="27">
        <f>SUM(C1892:D1892)</f>
        <v>441.3</v>
      </c>
      <c r="F1892" s="24">
        <v>220.66</v>
      </c>
      <c r="G1892" s="24">
        <v>0</v>
      </c>
      <c r="H1892" s="39">
        <f>SUM(F1892:G1892)</f>
        <v>220.66</v>
      </c>
      <c r="I1892" s="44">
        <v>400</v>
      </c>
      <c r="J1892" s="44"/>
      <c r="K1892" s="45">
        <f t="shared" si="237"/>
        <v>400</v>
      </c>
    </row>
    <row r="1893" spans="1:11" ht="18.75">
      <c r="A1893" s="49">
        <v>3</v>
      </c>
      <c r="B1893" s="21" t="s">
        <v>1802</v>
      </c>
      <c r="C1893" s="26"/>
      <c r="D1893" s="26"/>
      <c r="E1893" s="27"/>
      <c r="F1893" s="24"/>
      <c r="G1893" s="24"/>
      <c r="H1893" s="39"/>
      <c r="I1893" s="44">
        <v>1500</v>
      </c>
      <c r="J1893" s="44"/>
      <c r="K1893" s="45">
        <f t="shared" si="237"/>
        <v>1500</v>
      </c>
    </row>
    <row r="1894" spans="1:11" ht="18.75">
      <c r="A1894" s="49">
        <v>4</v>
      </c>
      <c r="B1894" s="21" t="s">
        <v>1750</v>
      </c>
      <c r="C1894" s="26">
        <v>21000</v>
      </c>
      <c r="D1894" s="26"/>
      <c r="E1894" s="27">
        <f>SUM(C1894:D1894)</f>
        <v>21000</v>
      </c>
      <c r="F1894" s="24">
        <v>21000</v>
      </c>
      <c r="G1894" s="24">
        <v>0</v>
      </c>
      <c r="H1894" s="39">
        <f>SUM(F1894:G1894)</f>
        <v>21000</v>
      </c>
      <c r="I1894" s="44">
        <v>20000.009999999998</v>
      </c>
      <c r="J1894" s="44"/>
      <c r="K1894" s="45">
        <f t="shared" si="237"/>
        <v>20000.009999999998</v>
      </c>
    </row>
    <row r="1895" spans="1:11" s="1" customFormat="1" ht="18.75">
      <c r="A1895" s="49">
        <v>5</v>
      </c>
      <c r="B1895" s="21" t="s">
        <v>1751</v>
      </c>
      <c r="C1895" s="26">
        <v>100.04</v>
      </c>
      <c r="D1895" s="26"/>
      <c r="E1895" s="27">
        <f>SUM(C1895:D1895)</f>
        <v>100.04</v>
      </c>
      <c r="F1895" s="24">
        <v>25.04</v>
      </c>
      <c r="G1895" s="24">
        <v>0</v>
      </c>
      <c r="H1895" s="39">
        <f>SUM(F1895:G1895)</f>
        <v>25.04</v>
      </c>
      <c r="I1895" s="48">
        <v>625.03</v>
      </c>
      <c r="J1895" s="45"/>
      <c r="K1895" s="45">
        <f t="shared" si="237"/>
        <v>625.03</v>
      </c>
    </row>
    <row r="1896" spans="1:11" ht="18.75">
      <c r="B1896" s="19" t="s">
        <v>44</v>
      </c>
      <c r="C1896" s="27">
        <f>SUM(C1891:C1895)</f>
        <v>23770.25</v>
      </c>
      <c r="D1896" s="26"/>
      <c r="E1896" s="27">
        <f>SUM(C1896:D1896)</f>
        <v>23770.25</v>
      </c>
      <c r="F1896" s="25">
        <v>23378.6</v>
      </c>
      <c r="G1896" s="25">
        <v>0</v>
      </c>
      <c r="H1896" s="39">
        <f>SUM(F1896:G1896)</f>
        <v>23378.6</v>
      </c>
      <c r="I1896" s="45">
        <f>SUM(I1891:I1895)</f>
        <v>24725.67</v>
      </c>
      <c r="J1896" s="44"/>
      <c r="K1896" s="45">
        <f t="shared" si="237"/>
        <v>24725.67</v>
      </c>
    </row>
    <row r="1897" spans="1:11" s="1" customFormat="1" ht="18.75">
      <c r="A1897" s="1">
        <v>14</v>
      </c>
      <c r="B1897" s="19" t="s">
        <v>1752</v>
      </c>
      <c r="C1897" s="27"/>
      <c r="D1897" s="27"/>
      <c r="E1897" s="27"/>
      <c r="F1897" s="25"/>
      <c r="G1897" s="25"/>
      <c r="H1897" s="39"/>
      <c r="I1897" s="45"/>
      <c r="J1897" s="45"/>
      <c r="K1897" s="45"/>
    </row>
    <row r="1898" spans="1:11" ht="18.75">
      <c r="A1898" s="49">
        <v>1</v>
      </c>
      <c r="B1898" s="21" t="s">
        <v>1753</v>
      </c>
      <c r="C1898" s="26">
        <v>16</v>
      </c>
      <c r="D1898" s="26"/>
      <c r="E1898" s="27">
        <f>SUM(C1898:D1898)</f>
        <v>16</v>
      </c>
      <c r="F1898" s="24">
        <v>16.010000000000002</v>
      </c>
      <c r="G1898" s="24">
        <v>0</v>
      </c>
      <c r="H1898" s="39">
        <f>SUM(F1898:G1898)</f>
        <v>16.010000000000002</v>
      </c>
      <c r="I1898" s="44">
        <v>21</v>
      </c>
      <c r="J1898" s="44"/>
      <c r="K1898" s="45">
        <f>SUM(I1898:J1898)</f>
        <v>21</v>
      </c>
    </row>
    <row r="1899" spans="1:11" ht="18.75">
      <c r="A1899" s="49">
        <v>2</v>
      </c>
      <c r="B1899" s="21" t="s">
        <v>1754</v>
      </c>
      <c r="C1899" s="26">
        <v>2276.4699999999998</v>
      </c>
      <c r="D1899" s="26"/>
      <c r="E1899" s="27">
        <f>SUM(C1899:D1899)</f>
        <v>2276.4699999999998</v>
      </c>
      <c r="F1899" s="24">
        <v>3725</v>
      </c>
      <c r="G1899" s="24">
        <v>0</v>
      </c>
      <c r="H1899" s="39">
        <f>SUM(F1899:G1899)</f>
        <v>3725</v>
      </c>
      <c r="I1899" s="44">
        <v>3459.68</v>
      </c>
      <c r="J1899" s="44"/>
      <c r="K1899" s="45">
        <f>SUM(I1899:J1899)</f>
        <v>3459.68</v>
      </c>
    </row>
    <row r="1900" spans="1:11" s="1" customFormat="1" ht="18.75">
      <c r="B1900" s="19" t="s">
        <v>179</v>
      </c>
      <c r="C1900" s="27">
        <f>SUM(C1898:C1899)</f>
        <v>2292.4699999999998</v>
      </c>
      <c r="D1900" s="26"/>
      <c r="E1900" s="27">
        <f>SUM(C1900:D1900)</f>
        <v>2292.4699999999998</v>
      </c>
      <c r="F1900" s="25">
        <v>3741.01</v>
      </c>
      <c r="G1900" s="25">
        <v>0</v>
      </c>
      <c r="H1900" s="39">
        <f>SUM(F1900:G1900)</f>
        <v>3741.01</v>
      </c>
      <c r="I1900" s="45">
        <f>SUM(I1898:I1899)</f>
        <v>3480.68</v>
      </c>
      <c r="J1900" s="45"/>
      <c r="K1900" s="45">
        <f>SUM(I1900:J1900)</f>
        <v>3480.68</v>
      </c>
    </row>
    <row r="1901" spans="1:11" s="1" customFormat="1" ht="18.75">
      <c r="A1901" s="1">
        <v>15</v>
      </c>
      <c r="B1901" s="19" t="s">
        <v>1803</v>
      </c>
      <c r="C1901" s="27"/>
      <c r="D1901" s="26"/>
      <c r="E1901" s="27"/>
      <c r="F1901" s="25"/>
      <c r="G1901" s="25"/>
      <c r="H1901" s="39"/>
      <c r="I1901" s="45"/>
      <c r="J1901" s="45"/>
      <c r="K1901" s="45"/>
    </row>
    <row r="1902" spans="1:11" s="49" customFormat="1" ht="18.75">
      <c r="A1902" s="1">
        <v>1</v>
      </c>
      <c r="B1902" s="21" t="s">
        <v>1805</v>
      </c>
      <c r="C1902" s="26"/>
      <c r="D1902" s="26"/>
      <c r="E1902" s="26"/>
      <c r="F1902" s="24"/>
      <c r="G1902" s="24"/>
      <c r="H1902" s="47"/>
      <c r="I1902" s="48">
        <v>5</v>
      </c>
      <c r="J1902" s="48"/>
      <c r="K1902" s="48">
        <f>SUM(I1902:J1902)</f>
        <v>5</v>
      </c>
    </row>
    <row r="1903" spans="1:11" s="1" customFormat="1" ht="18.75">
      <c r="B1903" s="19" t="s">
        <v>1804</v>
      </c>
      <c r="C1903" s="27"/>
      <c r="D1903" s="26"/>
      <c r="E1903" s="27"/>
      <c r="F1903" s="25"/>
      <c r="G1903" s="25"/>
      <c r="H1903" s="39"/>
      <c r="I1903" s="45">
        <f>SUM(I1902)</f>
        <v>5</v>
      </c>
      <c r="J1903" s="45"/>
      <c r="K1903" s="45">
        <f>SUM(I1903:J1903)</f>
        <v>5</v>
      </c>
    </row>
    <row r="1904" spans="1:11" s="1" customFormat="1" ht="18.75">
      <c r="A1904" s="1">
        <v>16</v>
      </c>
      <c r="B1904" s="19" t="s">
        <v>1806</v>
      </c>
      <c r="C1904" s="27"/>
      <c r="D1904" s="26"/>
      <c r="E1904" s="27"/>
      <c r="F1904" s="25"/>
      <c r="G1904" s="25"/>
      <c r="H1904" s="39"/>
      <c r="I1904" s="45"/>
      <c r="J1904" s="45"/>
      <c r="K1904" s="45"/>
    </row>
    <row r="1905" spans="1:11" s="1" customFormat="1" ht="18.75">
      <c r="A1905" s="49">
        <v>1</v>
      </c>
      <c r="B1905" s="21" t="s">
        <v>1807</v>
      </c>
      <c r="C1905" s="27"/>
      <c r="D1905" s="26"/>
      <c r="E1905" s="27"/>
      <c r="F1905" s="25"/>
      <c r="G1905" s="25"/>
      <c r="H1905" s="39"/>
      <c r="I1905" s="45">
        <v>24</v>
      </c>
      <c r="J1905" s="45"/>
      <c r="K1905" s="45">
        <f>SUM(I1905:J1905)</f>
        <v>24</v>
      </c>
    </row>
    <row r="1906" spans="1:11" s="1" customFormat="1" ht="18.75">
      <c r="B1906" s="19" t="s">
        <v>1808</v>
      </c>
      <c r="C1906" s="27"/>
      <c r="D1906" s="26"/>
      <c r="E1906" s="27"/>
      <c r="F1906" s="25"/>
      <c r="G1906" s="25"/>
      <c r="H1906" s="39"/>
      <c r="I1906" s="45">
        <f>SUM(I1905)</f>
        <v>24</v>
      </c>
      <c r="J1906" s="45"/>
      <c r="K1906" s="45">
        <f>SUM(I1906:J1906)</f>
        <v>24</v>
      </c>
    </row>
    <row r="1907" spans="1:11" s="1" customFormat="1" ht="18.75">
      <c r="A1907" s="1">
        <v>17</v>
      </c>
      <c r="B1907" s="19" t="s">
        <v>1755</v>
      </c>
      <c r="C1907" s="27"/>
      <c r="D1907" s="27"/>
      <c r="E1907" s="27"/>
      <c r="F1907" s="25"/>
      <c r="G1907" s="25"/>
      <c r="H1907" s="39"/>
      <c r="I1907" s="45"/>
      <c r="J1907" s="45"/>
      <c r="K1907" s="45"/>
    </row>
    <row r="1908" spans="1:11" ht="18.75">
      <c r="A1908" s="49">
        <v>1</v>
      </c>
      <c r="B1908" s="21" t="s">
        <v>1756</v>
      </c>
      <c r="C1908" s="26">
        <v>1908.49</v>
      </c>
      <c r="D1908" s="26"/>
      <c r="E1908" s="27">
        <f>SUM(C1908:D1908)</f>
        <v>1908.49</v>
      </c>
      <c r="F1908" s="24">
        <v>1157.75</v>
      </c>
      <c r="G1908" s="24">
        <v>0</v>
      </c>
      <c r="H1908" s="39">
        <f>SUM(F1908:G1908)</f>
        <v>1157.75</v>
      </c>
      <c r="I1908" s="44">
        <v>1224</v>
      </c>
      <c r="J1908" s="44"/>
      <c r="K1908" s="45">
        <f>SUM(I1908:J1908)</f>
        <v>1224</v>
      </c>
    </row>
    <row r="1909" spans="1:11" ht="18.75">
      <c r="B1909" s="19" t="s">
        <v>180</v>
      </c>
      <c r="C1909" s="27">
        <f>SUM(C1908)</f>
        <v>1908.49</v>
      </c>
      <c r="D1909" s="26"/>
      <c r="E1909" s="27">
        <f>SUM(C1909:D1909)</f>
        <v>1908.49</v>
      </c>
      <c r="F1909" s="25">
        <v>1157.75</v>
      </c>
      <c r="G1909" s="25">
        <v>0</v>
      </c>
      <c r="H1909" s="39">
        <f>SUM(F1909:G1909)</f>
        <v>1157.75</v>
      </c>
      <c r="I1909" s="44">
        <f>SUM(I1908)</f>
        <v>1224</v>
      </c>
      <c r="J1909" s="44"/>
      <c r="K1909" s="45">
        <f>SUM(I1909:J1909)</f>
        <v>1224</v>
      </c>
    </row>
    <row r="1910" spans="1:11" ht="18.75">
      <c r="A1910" s="1">
        <v>18</v>
      </c>
      <c r="B1910" s="19" t="s">
        <v>1809</v>
      </c>
      <c r="C1910" s="27"/>
      <c r="D1910" s="26"/>
      <c r="E1910" s="27"/>
      <c r="F1910" s="25"/>
      <c r="G1910" s="25"/>
      <c r="H1910" s="39"/>
      <c r="I1910" s="44"/>
      <c r="J1910" s="44"/>
      <c r="K1910" s="45"/>
    </row>
    <row r="1911" spans="1:11" ht="18.75">
      <c r="A1911" s="49">
        <v>1</v>
      </c>
      <c r="B1911" s="21" t="s">
        <v>1810</v>
      </c>
      <c r="C1911" s="27"/>
      <c r="D1911" s="26"/>
      <c r="E1911" s="27"/>
      <c r="F1911" s="25"/>
      <c r="G1911" s="25"/>
      <c r="H1911" s="39"/>
      <c r="I1911" s="44">
        <v>50</v>
      </c>
      <c r="J1911" s="44"/>
      <c r="K1911" s="45">
        <f>SUM(I1911:J1911)</f>
        <v>50</v>
      </c>
    </row>
    <row r="1912" spans="1:11" ht="18.75">
      <c r="B1912" s="19" t="s">
        <v>1811</v>
      </c>
      <c r="C1912" s="27"/>
      <c r="D1912" s="26"/>
      <c r="E1912" s="27"/>
      <c r="F1912" s="25"/>
      <c r="G1912" s="25"/>
      <c r="H1912" s="39"/>
      <c r="I1912" s="45">
        <f>SUM(I1911)</f>
        <v>50</v>
      </c>
      <c r="J1912" s="44"/>
      <c r="K1912" s="45">
        <f>SUM(I1912:J1912)</f>
        <v>50</v>
      </c>
    </row>
    <row r="1913" spans="1:11" ht="18.75">
      <c r="A1913" s="49">
        <v>19</v>
      </c>
      <c r="B1913" s="19" t="s">
        <v>1812</v>
      </c>
      <c r="C1913" s="27"/>
      <c r="D1913" s="26"/>
      <c r="E1913" s="27"/>
      <c r="F1913" s="25"/>
      <c r="G1913" s="25"/>
      <c r="H1913" s="39"/>
      <c r="I1913" s="44"/>
      <c r="J1913" s="44"/>
      <c r="K1913" s="45"/>
    </row>
    <row r="1914" spans="1:11" ht="18.75">
      <c r="A1914" s="49">
        <v>1</v>
      </c>
      <c r="B1914" s="21" t="s">
        <v>1813</v>
      </c>
      <c r="C1914" s="27"/>
      <c r="D1914" s="26"/>
      <c r="E1914" s="27"/>
      <c r="F1914" s="25"/>
      <c r="G1914" s="25"/>
      <c r="H1914" s="39"/>
      <c r="I1914" s="44">
        <v>400</v>
      </c>
      <c r="J1914" s="44"/>
      <c r="K1914" s="45">
        <f>SUM(I1914:J1914)</f>
        <v>400</v>
      </c>
    </row>
    <row r="1915" spans="1:11" ht="18.75">
      <c r="B1915" s="19" t="s">
        <v>1814</v>
      </c>
      <c r="C1915" s="27"/>
      <c r="D1915" s="26"/>
      <c r="E1915" s="27"/>
      <c r="F1915" s="25"/>
      <c r="G1915" s="25"/>
      <c r="H1915" s="39"/>
      <c r="I1915" s="45">
        <f>SUM(I1914)</f>
        <v>400</v>
      </c>
      <c r="J1915" s="44"/>
      <c r="K1915" s="45">
        <f>SUM(I1915:J1915)</f>
        <v>400</v>
      </c>
    </row>
    <row r="1916" spans="1:11" ht="18.75">
      <c r="A1916" s="49">
        <v>20</v>
      </c>
      <c r="B1916" s="19" t="s">
        <v>1815</v>
      </c>
      <c r="C1916" s="27"/>
      <c r="D1916" s="26"/>
      <c r="E1916" s="27"/>
      <c r="F1916" s="25"/>
      <c r="G1916" s="25"/>
      <c r="H1916" s="39"/>
      <c r="I1916" s="44"/>
      <c r="J1916" s="44"/>
      <c r="K1916" s="45"/>
    </row>
    <row r="1917" spans="1:11" ht="18.75">
      <c r="B1917" s="21" t="s">
        <v>1817</v>
      </c>
      <c r="C1917" s="27"/>
      <c r="D1917" s="26"/>
      <c r="E1917" s="27"/>
      <c r="F1917" s="25"/>
      <c r="G1917" s="25"/>
      <c r="H1917" s="39"/>
      <c r="I1917" s="44">
        <v>15</v>
      </c>
      <c r="J1917" s="44"/>
      <c r="K1917" s="45">
        <f>SUM(I1917:J1917)</f>
        <v>15</v>
      </c>
    </row>
    <row r="1918" spans="1:11" ht="18.75">
      <c r="B1918" s="19" t="s">
        <v>1816</v>
      </c>
      <c r="C1918" s="27"/>
      <c r="D1918" s="26"/>
      <c r="E1918" s="27"/>
      <c r="F1918" s="25"/>
      <c r="G1918" s="25"/>
      <c r="H1918" s="39"/>
      <c r="I1918" s="45">
        <f>SUM(I1917)</f>
        <v>15</v>
      </c>
      <c r="J1918" s="44"/>
      <c r="K1918" s="45">
        <f>SUM(I1918:J1918)</f>
        <v>15</v>
      </c>
    </row>
    <row r="1919" spans="1:11" s="1" customFormat="1" ht="18.75">
      <c r="A1919" s="1">
        <v>21</v>
      </c>
      <c r="B1919" s="19" t="s">
        <v>1757</v>
      </c>
      <c r="C1919" s="27"/>
      <c r="D1919" s="27"/>
      <c r="E1919" s="27"/>
      <c r="F1919" s="25"/>
      <c r="G1919" s="25"/>
      <c r="H1919" s="39"/>
      <c r="I1919" s="45"/>
      <c r="J1919" s="45"/>
      <c r="K1919" s="45"/>
    </row>
    <row r="1920" spans="1:11" s="1" customFormat="1" ht="18.75">
      <c r="A1920" s="1">
        <v>1</v>
      </c>
      <c r="B1920" s="21" t="s">
        <v>1758</v>
      </c>
      <c r="C1920" s="26"/>
      <c r="D1920" s="26"/>
      <c r="E1920" s="26"/>
      <c r="F1920" s="24">
        <v>0.01</v>
      </c>
      <c r="G1920" s="24">
        <v>0</v>
      </c>
      <c r="H1920" s="39">
        <f t="shared" ref="H1920:H1926" si="238">SUM(F1920:G1920)</f>
        <v>0.01</v>
      </c>
      <c r="I1920" s="45"/>
      <c r="J1920" s="45"/>
      <c r="K1920" s="45"/>
    </row>
    <row r="1921" spans="1:11" ht="18.75">
      <c r="B1921" s="19" t="s">
        <v>151</v>
      </c>
      <c r="C1921" s="27"/>
      <c r="D1921" s="27"/>
      <c r="E1921" s="27"/>
      <c r="F1921" s="25">
        <v>0.01</v>
      </c>
      <c r="G1921" s="25">
        <v>0</v>
      </c>
      <c r="H1921" s="39">
        <f t="shared" si="238"/>
        <v>0.01</v>
      </c>
      <c r="I1921" s="44"/>
      <c r="J1921" s="44"/>
      <c r="K1921" s="45"/>
    </row>
    <row r="1922" spans="1:11" s="1" customFormat="1" ht="18.75">
      <c r="A1922" s="1">
        <v>22</v>
      </c>
      <c r="B1922" s="19" t="s">
        <v>623</v>
      </c>
      <c r="C1922" s="27"/>
      <c r="D1922" s="27"/>
      <c r="E1922" s="27"/>
      <c r="F1922" s="25"/>
      <c r="G1922" s="25"/>
      <c r="H1922" s="39">
        <f t="shared" si="238"/>
        <v>0</v>
      </c>
      <c r="I1922" s="45"/>
      <c r="J1922" s="45"/>
      <c r="K1922" s="45"/>
    </row>
    <row r="1923" spans="1:11" ht="18.75">
      <c r="A1923" s="49">
        <v>1</v>
      </c>
      <c r="B1923" s="21" t="s">
        <v>1759</v>
      </c>
      <c r="C1923" s="26">
        <v>53448</v>
      </c>
      <c r="D1923" s="26"/>
      <c r="E1923" s="27">
        <f>SUM(C1923:D1923)</f>
        <v>53448</v>
      </c>
      <c r="F1923" s="24">
        <v>72500</v>
      </c>
      <c r="G1923" s="24">
        <v>0</v>
      </c>
      <c r="H1923" s="39">
        <f t="shared" si="238"/>
        <v>72500</v>
      </c>
      <c r="I1923" s="44">
        <v>82200</v>
      </c>
      <c r="J1923" s="44"/>
      <c r="K1923" s="45">
        <f>SUM(I1923:J1923)</f>
        <v>82200</v>
      </c>
    </row>
    <row r="1924" spans="1:11" ht="18.75">
      <c r="A1924" s="49">
        <v>2</v>
      </c>
      <c r="B1924" s="21" t="s">
        <v>1760</v>
      </c>
      <c r="C1924" s="26"/>
      <c r="D1924" s="26"/>
      <c r="E1924" s="26"/>
      <c r="F1924" s="24">
        <v>0.01</v>
      </c>
      <c r="G1924" s="24">
        <v>0</v>
      </c>
      <c r="H1924" s="39">
        <f t="shared" si="238"/>
        <v>0.01</v>
      </c>
      <c r="I1924" s="44">
        <v>0.01</v>
      </c>
      <c r="J1924" s="44"/>
      <c r="K1924" s="45">
        <f>SUM(I1924:J1924)</f>
        <v>0.01</v>
      </c>
    </row>
    <row r="1925" spans="1:11" ht="18.75">
      <c r="A1925" s="49">
        <v>3</v>
      </c>
      <c r="B1925" s="21" t="s">
        <v>1761</v>
      </c>
      <c r="C1925" s="26">
        <v>1500</v>
      </c>
      <c r="D1925" s="26"/>
      <c r="E1925" s="27">
        <f>SUM(C1925:D1925)</f>
        <v>1500</v>
      </c>
      <c r="F1925" s="24">
        <v>2600</v>
      </c>
      <c r="G1925" s="24">
        <v>0</v>
      </c>
      <c r="H1925" s="39">
        <f t="shared" si="238"/>
        <v>2600</v>
      </c>
      <c r="I1925" s="44">
        <v>4800</v>
      </c>
      <c r="J1925" s="44"/>
      <c r="K1925" s="45">
        <f>SUM(I1925:J1925)</f>
        <v>4800</v>
      </c>
    </row>
    <row r="1926" spans="1:11" s="1" customFormat="1" ht="18.75">
      <c r="B1926" s="19" t="s">
        <v>15</v>
      </c>
      <c r="C1926" s="27">
        <f>SUM(C1923:C1925)</f>
        <v>54948</v>
      </c>
      <c r="D1926" s="26"/>
      <c r="E1926" s="27">
        <f>SUM(C1926:D1926)</f>
        <v>54948</v>
      </c>
      <c r="F1926" s="25">
        <v>75100.009999999995</v>
      </c>
      <c r="G1926" s="25">
        <v>0</v>
      </c>
      <c r="H1926" s="39">
        <f t="shared" si="238"/>
        <v>75100.009999999995</v>
      </c>
      <c r="I1926" s="45">
        <f>SUM(I1923:I1925)</f>
        <v>87000.01</v>
      </c>
      <c r="J1926" s="45"/>
      <c r="K1926" s="45">
        <f>SUM(I1926:J1926)</f>
        <v>87000.01</v>
      </c>
    </row>
    <row r="1927" spans="1:11" s="1" customFormat="1" ht="18.75">
      <c r="A1927" s="1">
        <v>23</v>
      </c>
      <c r="B1927" s="19" t="s">
        <v>1762</v>
      </c>
      <c r="C1927" s="27"/>
      <c r="D1927" s="27"/>
      <c r="E1927" s="27"/>
      <c r="F1927" s="25"/>
      <c r="G1927" s="25"/>
      <c r="H1927" s="39"/>
      <c r="I1927" s="45"/>
      <c r="J1927" s="45"/>
      <c r="K1927" s="45"/>
    </row>
    <row r="1928" spans="1:11" ht="18.75">
      <c r="A1928" s="49">
        <v>1</v>
      </c>
      <c r="B1928" s="21" t="s">
        <v>1763</v>
      </c>
      <c r="C1928" s="26">
        <v>0</v>
      </c>
      <c r="D1928" s="26"/>
      <c r="E1928" s="26">
        <f>SUM(C1928:D1928)</f>
        <v>0</v>
      </c>
      <c r="F1928" s="24">
        <v>16</v>
      </c>
      <c r="G1928" s="24">
        <v>0</v>
      </c>
      <c r="H1928" s="39">
        <f>SUM(F1928:G1928)</f>
        <v>16</v>
      </c>
      <c r="I1928" s="44">
        <v>16</v>
      </c>
      <c r="J1928" s="44"/>
      <c r="K1928" s="45">
        <f>SUM(I1928:J1928)</f>
        <v>16</v>
      </c>
    </row>
    <row r="1929" spans="1:11" ht="18.75">
      <c r="A1929" s="49">
        <v>2</v>
      </c>
      <c r="B1929" s="21" t="s">
        <v>1764</v>
      </c>
      <c r="C1929" s="26"/>
      <c r="D1929" s="26"/>
      <c r="E1929" s="26"/>
      <c r="F1929" s="24">
        <v>100.01</v>
      </c>
      <c r="G1929" s="24">
        <v>0</v>
      </c>
      <c r="H1929" s="39">
        <f>SUM(F1929:G1929)</f>
        <v>100.01</v>
      </c>
      <c r="I1929" s="44">
        <v>100.01</v>
      </c>
      <c r="J1929" s="44"/>
      <c r="K1929" s="45">
        <f>SUM(I1929:J1929)</f>
        <v>100.01</v>
      </c>
    </row>
    <row r="1930" spans="1:11" ht="18.75">
      <c r="B1930" s="19" t="s">
        <v>181</v>
      </c>
      <c r="C1930" s="27">
        <f>SUM(C1928:C1929)</f>
        <v>0</v>
      </c>
      <c r="D1930" s="27"/>
      <c r="E1930" s="27">
        <f>SUM(C1930:D1930)</f>
        <v>0</v>
      </c>
      <c r="F1930" s="25">
        <v>116.01</v>
      </c>
      <c r="G1930" s="25">
        <v>0</v>
      </c>
      <c r="H1930" s="39">
        <f>SUM(F1930:G1930)</f>
        <v>116.01</v>
      </c>
      <c r="I1930" s="45">
        <f>SUM(I1928:I1929)</f>
        <v>116.01</v>
      </c>
      <c r="J1930" s="44"/>
      <c r="K1930" s="45">
        <f>SUM(I1930:J1930)</f>
        <v>116.01</v>
      </c>
    </row>
    <row r="1931" spans="1:11" s="1" customFormat="1" ht="18.75">
      <c r="A1931" s="1">
        <v>24</v>
      </c>
      <c r="B1931" s="19" t="s">
        <v>1373</v>
      </c>
      <c r="C1931" s="27"/>
      <c r="D1931" s="27"/>
      <c r="E1931" s="27"/>
      <c r="F1931" s="25"/>
      <c r="G1931" s="25"/>
      <c r="H1931" s="39"/>
      <c r="I1931" s="45"/>
      <c r="J1931" s="45"/>
      <c r="K1931" s="45"/>
    </row>
    <row r="1932" spans="1:11" s="1" customFormat="1" ht="18.75">
      <c r="A1932" s="1">
        <v>1</v>
      </c>
      <c r="B1932" s="21" t="s">
        <v>1765</v>
      </c>
      <c r="C1932" s="26">
        <v>0</v>
      </c>
      <c r="D1932" s="26"/>
      <c r="E1932" s="26">
        <f>SUM(C1932:D1932)</f>
        <v>0</v>
      </c>
      <c r="F1932" s="24">
        <v>60</v>
      </c>
      <c r="G1932" s="24">
        <v>0</v>
      </c>
      <c r="H1932" s="39">
        <f t="shared" ref="H1932:H1945" si="239">SUM(F1932:G1932)</f>
        <v>60</v>
      </c>
      <c r="I1932" s="48">
        <v>43.6</v>
      </c>
      <c r="J1932" s="45"/>
      <c r="K1932" s="45">
        <f>SUM(I1932:J1932)</f>
        <v>43.6</v>
      </c>
    </row>
    <row r="1933" spans="1:11" s="1" customFormat="1" ht="18.75">
      <c r="B1933" s="19" t="s">
        <v>182</v>
      </c>
      <c r="C1933" s="27">
        <f>SUM(C1932)</f>
        <v>0</v>
      </c>
      <c r="D1933" s="27"/>
      <c r="E1933" s="27">
        <f>SUM(C1933:D1933)</f>
        <v>0</v>
      </c>
      <c r="F1933" s="25">
        <v>60</v>
      </c>
      <c r="G1933" s="25">
        <v>0</v>
      </c>
      <c r="H1933" s="39">
        <f t="shared" si="239"/>
        <v>60</v>
      </c>
      <c r="I1933" s="45">
        <f>SUM(I1932)</f>
        <v>43.6</v>
      </c>
      <c r="J1933" s="45"/>
      <c r="K1933" s="45">
        <f>SUM(I1933:J1933)</f>
        <v>43.6</v>
      </c>
    </row>
    <row r="1934" spans="1:11" s="1" customFormat="1" ht="18.75">
      <c r="A1934" s="1">
        <v>25</v>
      </c>
      <c r="B1934" s="19" t="s">
        <v>301</v>
      </c>
      <c r="C1934" s="27"/>
      <c r="D1934" s="27"/>
      <c r="E1934" s="27"/>
      <c r="F1934" s="25"/>
      <c r="G1934" s="25"/>
      <c r="H1934" s="39">
        <f t="shared" si="239"/>
        <v>0</v>
      </c>
      <c r="I1934" s="45"/>
      <c r="J1934" s="45"/>
      <c r="K1934" s="45"/>
    </row>
    <row r="1935" spans="1:11" ht="18.75">
      <c r="A1935" s="49">
        <v>1</v>
      </c>
      <c r="B1935" s="21" t="s">
        <v>1766</v>
      </c>
      <c r="C1935" s="26"/>
      <c r="D1935" s="26">
        <v>92950</v>
      </c>
      <c r="E1935" s="27">
        <f>SUM(C1935:D1935)</f>
        <v>92950</v>
      </c>
      <c r="F1935" s="24">
        <v>0</v>
      </c>
      <c r="G1935" s="24">
        <v>0.12</v>
      </c>
      <c r="H1935" s="39">
        <f t="shared" si="239"/>
        <v>0.12</v>
      </c>
      <c r="I1935" s="48">
        <v>0</v>
      </c>
      <c r="J1935" s="44">
        <v>159030.12</v>
      </c>
      <c r="K1935" s="45">
        <f t="shared" ref="K1935:K1942" si="240">SUM(I1935:J1935)</f>
        <v>159030.12</v>
      </c>
    </row>
    <row r="1936" spans="1:11" s="1" customFormat="1" ht="18.75">
      <c r="A1936" s="49">
        <v>2</v>
      </c>
      <c r="B1936" s="21" t="s">
        <v>1767</v>
      </c>
      <c r="C1936" s="27"/>
      <c r="D1936" s="27"/>
      <c r="E1936" s="27"/>
      <c r="F1936" s="24">
        <v>0</v>
      </c>
      <c r="G1936" s="24">
        <v>154030.54</v>
      </c>
      <c r="H1936" s="39">
        <f t="shared" si="239"/>
        <v>154030.54</v>
      </c>
      <c r="I1936" s="48">
        <v>262551.3</v>
      </c>
      <c r="J1936" s="45"/>
      <c r="K1936" s="45">
        <f t="shared" si="240"/>
        <v>262551.3</v>
      </c>
    </row>
    <row r="1937" spans="1:11" ht="18.75">
      <c r="A1937" s="49">
        <v>3</v>
      </c>
      <c r="B1937" s="21" t="s">
        <v>1768</v>
      </c>
      <c r="C1937" s="26">
        <v>208400</v>
      </c>
      <c r="D1937" s="26"/>
      <c r="E1937" s="27">
        <f>SUM(C1937:D1937)</f>
        <v>208400</v>
      </c>
      <c r="F1937" s="24">
        <v>229240</v>
      </c>
      <c r="G1937" s="24">
        <v>0</v>
      </c>
      <c r="H1937" s="39">
        <f t="shared" si="239"/>
        <v>229240</v>
      </c>
      <c r="I1937" s="48"/>
      <c r="J1937" s="44">
        <v>165</v>
      </c>
      <c r="K1937" s="45">
        <f t="shared" si="240"/>
        <v>165</v>
      </c>
    </row>
    <row r="1938" spans="1:11" ht="18.75">
      <c r="A1938" s="49">
        <v>4</v>
      </c>
      <c r="B1938" s="21" t="s">
        <v>1769</v>
      </c>
      <c r="C1938" s="26"/>
      <c r="D1938" s="26">
        <v>165</v>
      </c>
      <c r="E1938" s="27">
        <f>SUM(C1938:D1938)</f>
        <v>165</v>
      </c>
      <c r="F1938" s="24">
        <v>0</v>
      </c>
      <c r="G1938" s="24">
        <v>165</v>
      </c>
      <c r="H1938" s="39">
        <f t="shared" si="239"/>
        <v>165</v>
      </c>
      <c r="I1938" s="48">
        <v>0.03</v>
      </c>
      <c r="J1938" s="44"/>
      <c r="K1938" s="45">
        <f t="shared" si="240"/>
        <v>0.03</v>
      </c>
    </row>
    <row r="1939" spans="1:11" s="1" customFormat="1" ht="18.75">
      <c r="A1939" s="49">
        <v>5</v>
      </c>
      <c r="B1939" s="21" t="s">
        <v>1770</v>
      </c>
      <c r="C1939" s="26">
        <v>3000.03</v>
      </c>
      <c r="D1939" s="26"/>
      <c r="E1939" s="27">
        <f>SUM(C1939:D1939)</f>
        <v>3000.03</v>
      </c>
      <c r="F1939" s="24">
        <v>5000.03</v>
      </c>
      <c r="G1939" s="24">
        <v>0</v>
      </c>
      <c r="H1939" s="39">
        <f t="shared" si="239"/>
        <v>5000.03</v>
      </c>
      <c r="I1939" s="48">
        <v>400</v>
      </c>
      <c r="J1939" s="45"/>
      <c r="K1939" s="45">
        <f t="shared" si="240"/>
        <v>400</v>
      </c>
    </row>
    <row r="1940" spans="1:11" ht="18.75">
      <c r="A1940" s="49">
        <v>6</v>
      </c>
      <c r="B1940" s="21" t="s">
        <v>1771</v>
      </c>
      <c r="C1940" s="26">
        <v>56910.05</v>
      </c>
      <c r="D1940" s="26"/>
      <c r="E1940" s="27">
        <f>SUM(C1940:D1940)</f>
        <v>56910.05</v>
      </c>
      <c r="F1940" s="24">
        <v>65312.05</v>
      </c>
      <c r="G1940" s="24">
        <v>0</v>
      </c>
      <c r="H1940" s="39">
        <f t="shared" si="239"/>
        <v>65312.05</v>
      </c>
      <c r="I1940" s="48">
        <v>0.03</v>
      </c>
      <c r="J1940" s="44"/>
      <c r="K1940" s="45">
        <f t="shared" si="240"/>
        <v>0.03</v>
      </c>
    </row>
    <row r="1941" spans="1:11" ht="18.75">
      <c r="A1941" s="49">
        <v>7</v>
      </c>
      <c r="B1941" s="21" t="s">
        <v>1772</v>
      </c>
      <c r="C1941" s="26"/>
      <c r="D1941" s="26"/>
      <c r="E1941" s="26"/>
      <c r="F1941" s="24">
        <v>10000</v>
      </c>
      <c r="G1941" s="24">
        <v>0</v>
      </c>
      <c r="H1941" s="39">
        <f t="shared" si="239"/>
        <v>10000</v>
      </c>
      <c r="I1941" s="48">
        <v>72988.039999999994</v>
      </c>
      <c r="J1941" s="44"/>
      <c r="K1941" s="45">
        <f t="shared" si="240"/>
        <v>72988.039999999994</v>
      </c>
    </row>
    <row r="1942" spans="1:11" s="1" customFormat="1" ht="18.75">
      <c r="A1942" s="49">
        <v>8</v>
      </c>
      <c r="B1942" s="21" t="s">
        <v>1773</v>
      </c>
      <c r="C1942" s="27"/>
      <c r="D1942" s="27"/>
      <c r="E1942" s="27"/>
      <c r="F1942" s="24">
        <v>0.01</v>
      </c>
      <c r="G1942" s="24">
        <v>0</v>
      </c>
      <c r="H1942" s="39">
        <f t="shared" si="239"/>
        <v>0.01</v>
      </c>
      <c r="I1942" s="48">
        <v>10000</v>
      </c>
      <c r="J1942" s="45"/>
      <c r="K1942" s="45">
        <f t="shared" si="240"/>
        <v>10000</v>
      </c>
    </row>
    <row r="1943" spans="1:11" ht="18.75">
      <c r="A1943" s="49">
        <v>9</v>
      </c>
      <c r="B1943" s="21" t="s">
        <v>1774</v>
      </c>
      <c r="C1943" s="26">
        <v>0.01</v>
      </c>
      <c r="D1943" s="26"/>
      <c r="E1943" s="27">
        <f>SUM(C1943:D1943)</f>
        <v>0.01</v>
      </c>
      <c r="F1943" s="24">
        <v>0.01</v>
      </c>
      <c r="G1943" s="24">
        <v>0</v>
      </c>
      <c r="H1943" s="39">
        <f t="shared" si="239"/>
        <v>0.01</v>
      </c>
      <c r="I1943" s="48"/>
      <c r="J1943" s="44"/>
      <c r="K1943" s="45"/>
    </row>
    <row r="1944" spans="1:11" ht="18.75">
      <c r="A1944" s="49">
        <v>10</v>
      </c>
      <c r="B1944" s="21" t="s">
        <v>1818</v>
      </c>
      <c r="C1944" s="26">
        <v>0.01</v>
      </c>
      <c r="D1944" s="26"/>
      <c r="E1944" s="27">
        <f>SUM(C1944:D1944)</f>
        <v>0.01</v>
      </c>
      <c r="F1944" s="24">
        <v>0.06</v>
      </c>
      <c r="G1944" s="24">
        <v>0</v>
      </c>
      <c r="H1944" s="39">
        <f t="shared" si="239"/>
        <v>0.06</v>
      </c>
      <c r="I1944" s="48">
        <v>600</v>
      </c>
      <c r="J1944" s="44"/>
      <c r="K1944" s="45">
        <f>SUM(I1944:J1944)</f>
        <v>600</v>
      </c>
    </row>
    <row r="1945" spans="1:11" ht="18.75">
      <c r="B1945" s="19" t="s">
        <v>16</v>
      </c>
      <c r="C1945" s="27">
        <f>SUM(C1935:C1944)</f>
        <v>268310.10000000003</v>
      </c>
      <c r="D1945" s="27">
        <f>SUM(D1935:D1944)</f>
        <v>93115</v>
      </c>
      <c r="E1945" s="27">
        <f>SUM(C1945:D1945)</f>
        <v>361425.10000000003</v>
      </c>
      <c r="F1945" s="25">
        <v>309552.15999999997</v>
      </c>
      <c r="G1945" s="25">
        <v>154195.66</v>
      </c>
      <c r="H1945" s="39">
        <f t="shared" si="239"/>
        <v>463747.81999999995</v>
      </c>
      <c r="I1945" s="45">
        <f>SUM(I1935:I1944)</f>
        <v>346539.4</v>
      </c>
      <c r="J1945" s="45">
        <f>SUM(J1935:J1944)</f>
        <v>159195.12</v>
      </c>
      <c r="K1945" s="45">
        <f>SUM(I1945:J1945)</f>
        <v>505734.52</v>
      </c>
    </row>
    <row r="1946" spans="1:11" s="1" customFormat="1" ht="18.75">
      <c r="A1946" s="1">
        <v>26</v>
      </c>
      <c r="B1946" s="19" t="s">
        <v>304</v>
      </c>
      <c r="C1946" s="27"/>
      <c r="D1946" s="27"/>
      <c r="E1946" s="27"/>
      <c r="F1946" s="25"/>
      <c r="G1946" s="25"/>
      <c r="H1946" s="39"/>
      <c r="I1946" s="45"/>
      <c r="J1946" s="45"/>
      <c r="K1946" s="45"/>
    </row>
    <row r="1947" spans="1:11" s="1" customFormat="1" ht="18.75">
      <c r="A1947" s="49">
        <v>1</v>
      </c>
      <c r="B1947" s="21" t="s">
        <v>1775</v>
      </c>
      <c r="C1947" s="26">
        <v>13437</v>
      </c>
      <c r="D1947" s="26">
        <v>26875</v>
      </c>
      <c r="E1947" s="26">
        <f>SUM(C1947:D1947)</f>
        <v>40312</v>
      </c>
      <c r="F1947" s="24">
        <v>21755.23</v>
      </c>
      <c r="G1947" s="24">
        <v>0.03</v>
      </c>
      <c r="H1947" s="39">
        <f>SUM(F1947:G1947)</f>
        <v>21755.26</v>
      </c>
      <c r="I1947" s="48">
        <v>3660</v>
      </c>
      <c r="J1947" s="48">
        <v>6100</v>
      </c>
      <c r="K1947" s="45">
        <f>SUM(I1947:J1947)</f>
        <v>9760</v>
      </c>
    </row>
    <row r="1948" spans="1:11" ht="18.75">
      <c r="A1948" s="49">
        <v>2</v>
      </c>
      <c r="B1948" s="21" t="s">
        <v>1776</v>
      </c>
      <c r="C1948" s="26">
        <v>0.03</v>
      </c>
      <c r="D1948" s="26">
        <v>0.03</v>
      </c>
      <c r="E1948" s="26"/>
      <c r="F1948" s="24">
        <v>0</v>
      </c>
      <c r="G1948" s="24">
        <v>0.03</v>
      </c>
      <c r="H1948" s="39">
        <f>SUM(F1948:G1948)</f>
        <v>0.03</v>
      </c>
      <c r="I1948" s="44">
        <v>10000</v>
      </c>
      <c r="J1948" s="44"/>
      <c r="K1948" s="45">
        <f>SUM(I1948:J1948)</f>
        <v>10000</v>
      </c>
    </row>
    <row r="1949" spans="1:11" ht="18.75">
      <c r="A1949" s="49">
        <v>3</v>
      </c>
      <c r="B1949" s="50" t="s">
        <v>1798</v>
      </c>
      <c r="C1949" s="26">
        <v>4500</v>
      </c>
      <c r="D1949" s="26"/>
      <c r="E1949" s="26"/>
      <c r="F1949" s="24">
        <v>4500</v>
      </c>
      <c r="G1949" s="24">
        <v>0</v>
      </c>
      <c r="H1949" s="39">
        <f>SUM(F1949:G1949)</f>
        <v>4500</v>
      </c>
      <c r="I1949" s="44">
        <v>500</v>
      </c>
      <c r="J1949" s="44"/>
      <c r="K1949" s="45">
        <f>SUM(I1949:J1949)</f>
        <v>500</v>
      </c>
    </row>
    <row r="1950" spans="1:11" ht="18.75">
      <c r="A1950" s="49">
        <v>4</v>
      </c>
      <c r="B1950" s="21" t="s">
        <v>1777</v>
      </c>
      <c r="C1950" s="26">
        <v>0.08</v>
      </c>
      <c r="D1950" s="26">
        <v>40000.160000000003</v>
      </c>
      <c r="E1950" s="26"/>
      <c r="F1950" s="24">
        <v>54000.06</v>
      </c>
      <c r="G1950" s="24">
        <v>39200.160000000003</v>
      </c>
      <c r="H1950" s="39">
        <f>SUM(F1950:G1950)</f>
        <v>93200.22</v>
      </c>
      <c r="I1950" s="44">
        <v>18000.07</v>
      </c>
      <c r="J1950" s="44">
        <v>29400.17</v>
      </c>
      <c r="K1950" s="45">
        <f>SUM(I1950:J1950)</f>
        <v>47400.24</v>
      </c>
    </row>
    <row r="1951" spans="1:11" s="1" customFormat="1" ht="18.75">
      <c r="B1951" s="19" t="s">
        <v>183</v>
      </c>
      <c r="C1951" s="27">
        <f t="shared" ref="C1951:H1951" si="241">SUM(C1947:C1950)</f>
        <v>17937.11</v>
      </c>
      <c r="D1951" s="27">
        <f t="shared" si="241"/>
        <v>66875.19</v>
      </c>
      <c r="E1951" s="27">
        <f t="shared" si="241"/>
        <v>40312</v>
      </c>
      <c r="F1951" s="27">
        <f t="shared" si="241"/>
        <v>80255.289999999994</v>
      </c>
      <c r="G1951" s="27">
        <f t="shared" si="241"/>
        <v>39200.22</v>
      </c>
      <c r="H1951" s="41">
        <f t="shared" si="241"/>
        <v>119455.51</v>
      </c>
      <c r="I1951" s="45">
        <f>SUM(I1947:I1950)</f>
        <v>32160.07</v>
      </c>
      <c r="J1951" s="45">
        <f>SUM(J1947:J1950)</f>
        <v>35500.17</v>
      </c>
      <c r="K1951" s="45">
        <f>SUM(I1951:J1951)</f>
        <v>67660.239999999991</v>
      </c>
    </row>
    <row r="1952" spans="1:11" s="156" customFormat="1" ht="18.75" customHeight="1">
      <c r="B1952" s="145" t="s">
        <v>184</v>
      </c>
      <c r="C1952" s="162">
        <f t="shared" ref="C1952:H1952" si="242">C1951+C1945+C1933+C1930+C1926+C1921+C1909+C1900+C1896+C1886+C1883+C1880+C1875+C1870+C1864+C1858+C1855+C1851+C1847+C1918+C1915+C1912+C1906+C1903+C1889+C1861</f>
        <v>387468.00000000006</v>
      </c>
      <c r="D1952" s="162">
        <f t="shared" si="242"/>
        <v>159990.20000000001</v>
      </c>
      <c r="E1952" s="162">
        <f t="shared" si="242"/>
        <v>502957.90000000008</v>
      </c>
      <c r="F1952" s="162">
        <f t="shared" si="242"/>
        <v>507493.41000000003</v>
      </c>
      <c r="G1952" s="162">
        <f t="shared" si="242"/>
        <v>193395.89</v>
      </c>
      <c r="H1952" s="162">
        <f t="shared" si="242"/>
        <v>700889.3</v>
      </c>
      <c r="I1952" s="162">
        <f>I1951+I1945+I1933+I1930+I1926+I1921+I1909+I1900+I1896+I1886+I1883+I1880+I1875+I1870+I1864+I1858+I1855+I1851+I1847+I1918+I1915+I1912+I1906+I1903+I1889+I1861</f>
        <v>524314.37000000011</v>
      </c>
      <c r="J1952" s="162">
        <f t="shared" ref="J1952:K1952" si="243">J1951+J1945+J1933+J1930+J1926+J1921+J1909+J1900+J1896+J1886+J1883+J1880+J1875+J1870+J1864+J1858+J1855+J1851+J1847+J1918+J1915+J1912+J1906+J1903+J1889+J1861</f>
        <v>194695.3</v>
      </c>
      <c r="K1952" s="162">
        <f t="shared" si="243"/>
        <v>719009.67000000027</v>
      </c>
    </row>
    <row r="1953" spans="1:11" s="93" customFormat="1" ht="18.75">
      <c r="B1953" s="100"/>
      <c r="C1953" s="101"/>
      <c r="D1953" s="101"/>
      <c r="E1953" s="101"/>
      <c r="F1953" s="101"/>
      <c r="G1953" s="101"/>
      <c r="H1953" s="96"/>
      <c r="I1953" s="97"/>
      <c r="J1953" s="97"/>
      <c r="K1953" s="98"/>
    </row>
    <row r="1954" spans="1:11" s="156" customFormat="1" ht="18.75">
      <c r="A1954" s="144">
        <v>12</v>
      </c>
      <c r="B1954" s="145" t="s">
        <v>1778</v>
      </c>
      <c r="C1954" s="164"/>
      <c r="D1954" s="164"/>
      <c r="E1954" s="164"/>
      <c r="F1954" s="164"/>
      <c r="G1954" s="164"/>
      <c r="H1954" s="162"/>
      <c r="I1954" s="165"/>
      <c r="J1954" s="165"/>
      <c r="K1954" s="161"/>
    </row>
    <row r="1955" spans="1:11" s="1" customFormat="1" ht="18.75">
      <c r="A1955" s="1">
        <v>1</v>
      </c>
      <c r="B1955" s="19" t="s">
        <v>1779</v>
      </c>
      <c r="C1955" s="27"/>
      <c r="D1955" s="27"/>
      <c r="E1955" s="27"/>
      <c r="F1955" s="25"/>
      <c r="G1955" s="25"/>
      <c r="H1955" s="39"/>
      <c r="I1955" s="45"/>
      <c r="J1955" s="45"/>
      <c r="K1955" s="45"/>
    </row>
    <row r="1956" spans="1:11" ht="18.75">
      <c r="A1956" s="49">
        <v>1</v>
      </c>
      <c r="B1956" s="21" t="s">
        <v>1780</v>
      </c>
      <c r="C1956" s="22">
        <v>2550</v>
      </c>
      <c r="D1956" s="22"/>
      <c r="E1956" s="23">
        <f>SUM(C1956:D1956)</f>
        <v>2550</v>
      </c>
      <c r="F1956" s="24">
        <v>2825</v>
      </c>
      <c r="G1956" s="24">
        <v>0</v>
      </c>
      <c r="H1956" s="39">
        <f>SUM(F1956:G1956)</f>
        <v>2825</v>
      </c>
      <c r="I1956" s="44">
        <v>700</v>
      </c>
      <c r="J1956" s="44"/>
      <c r="K1956" s="45">
        <f>SUM(I1956:J1956)</f>
        <v>700</v>
      </c>
    </row>
    <row r="1957" spans="1:11" ht="18.75">
      <c r="B1957" s="19" t="s">
        <v>21</v>
      </c>
      <c r="C1957" s="23">
        <f>SUM(C1956)</f>
        <v>2550</v>
      </c>
      <c r="D1957" s="22"/>
      <c r="E1957" s="23">
        <f>SUM(C1957:D1957)</f>
        <v>2550</v>
      </c>
      <c r="F1957" s="25">
        <v>2825</v>
      </c>
      <c r="G1957" s="25">
        <v>0</v>
      </c>
      <c r="H1957" s="39">
        <f>SUM(F1957:G1957)</f>
        <v>2825</v>
      </c>
      <c r="I1957" s="44">
        <f>SUM(I1956)</f>
        <v>700</v>
      </c>
      <c r="J1957" s="44"/>
      <c r="K1957" s="45">
        <f>SUM(I1957:J1957)</f>
        <v>700</v>
      </c>
    </row>
    <row r="1958" spans="1:11" s="1" customFormat="1" ht="18.75">
      <c r="A1958" s="1">
        <v>2</v>
      </c>
      <c r="B1958" s="19" t="s">
        <v>847</v>
      </c>
      <c r="C1958" s="27"/>
      <c r="D1958" s="27"/>
      <c r="E1958" s="27"/>
      <c r="F1958" s="25"/>
      <c r="G1958" s="25"/>
      <c r="H1958" s="39"/>
      <c r="I1958" s="45"/>
      <c r="J1958" s="45"/>
      <c r="K1958" s="45"/>
    </row>
    <row r="1959" spans="1:11" ht="18.75">
      <c r="A1959" s="49">
        <v>1</v>
      </c>
      <c r="B1959" s="21" t="s">
        <v>1781</v>
      </c>
      <c r="C1959" s="22">
        <v>5000</v>
      </c>
      <c r="D1959" s="22"/>
      <c r="E1959" s="23">
        <f>SUM(C1959:D1959)</f>
        <v>5000</v>
      </c>
      <c r="F1959" s="24">
        <v>5000</v>
      </c>
      <c r="G1959" s="24">
        <v>0</v>
      </c>
      <c r="H1959" s="39">
        <f>SUM(F1959:G1959)</f>
        <v>5000</v>
      </c>
      <c r="I1959" s="44">
        <v>6000</v>
      </c>
      <c r="J1959" s="44"/>
      <c r="K1959" s="45">
        <f>SUM(I1959:J1959)</f>
        <v>6000</v>
      </c>
    </row>
    <row r="1960" spans="1:11" ht="18.75">
      <c r="B1960" s="19" t="s">
        <v>185</v>
      </c>
      <c r="C1960" s="23">
        <f>SUM(C1959)</f>
        <v>5000</v>
      </c>
      <c r="D1960" s="22"/>
      <c r="E1960" s="23">
        <f>SUM(C1960:D1960)</f>
        <v>5000</v>
      </c>
      <c r="F1960" s="25">
        <v>5000</v>
      </c>
      <c r="G1960" s="25">
        <v>0</v>
      </c>
      <c r="H1960" s="39">
        <f>SUM(F1960:G1960)</f>
        <v>5000</v>
      </c>
      <c r="I1960" s="44">
        <f>SUM(I1959)</f>
        <v>6000</v>
      </c>
      <c r="J1960" s="44"/>
      <c r="K1960" s="45">
        <f>SUM(I1960:J1960)</f>
        <v>6000</v>
      </c>
    </row>
    <row r="1961" spans="1:11" s="1" customFormat="1" ht="18.75">
      <c r="A1961" s="1">
        <v>3</v>
      </c>
      <c r="B1961" s="19" t="s">
        <v>1782</v>
      </c>
      <c r="C1961" s="27"/>
      <c r="D1961" s="27"/>
      <c r="E1961" s="27"/>
      <c r="F1961" s="25"/>
      <c r="G1961" s="25"/>
      <c r="H1961" s="39"/>
      <c r="I1961" s="45"/>
      <c r="J1961" s="45"/>
      <c r="K1961" s="45"/>
    </row>
    <row r="1962" spans="1:11" s="1" customFormat="1" ht="18.75">
      <c r="A1962" s="49">
        <v>1</v>
      </c>
      <c r="B1962" s="21" t="s">
        <v>1819</v>
      </c>
      <c r="C1962" s="27"/>
      <c r="D1962" s="27"/>
      <c r="E1962" s="27"/>
      <c r="F1962" s="25"/>
      <c r="G1962" s="25"/>
      <c r="H1962" s="39"/>
      <c r="I1962" s="44">
        <v>0.04</v>
      </c>
      <c r="J1962" s="45"/>
      <c r="K1962" s="45">
        <f>SUM(I1962:J1962)</f>
        <v>0.04</v>
      </c>
    </row>
    <row r="1963" spans="1:11" ht="18.75">
      <c r="A1963" s="49">
        <v>2</v>
      </c>
      <c r="B1963" s="21" t="s">
        <v>1783</v>
      </c>
      <c r="C1963" s="22">
        <v>128</v>
      </c>
      <c r="D1963" s="22"/>
      <c r="E1963" s="23">
        <f>SUM(C1963:D1963)</f>
        <v>128</v>
      </c>
      <c r="F1963" s="24">
        <v>337.02</v>
      </c>
      <c r="G1963" s="24">
        <v>0</v>
      </c>
      <c r="H1963" s="39">
        <f>SUM(F1963:G1963)</f>
        <v>337.02</v>
      </c>
      <c r="I1963" s="44">
        <v>196.27</v>
      </c>
      <c r="J1963" s="44"/>
      <c r="K1963" s="45">
        <f>SUM(I1963:J1963)</f>
        <v>196.27</v>
      </c>
    </row>
    <row r="1964" spans="1:11" ht="18.75">
      <c r="B1964" s="19" t="s">
        <v>186</v>
      </c>
      <c r="C1964" s="23">
        <f>SUM(C1963)</f>
        <v>128</v>
      </c>
      <c r="D1964" s="22"/>
      <c r="E1964" s="23">
        <f>SUM(C1964:D1964)</f>
        <v>128</v>
      </c>
      <c r="F1964" s="25">
        <v>337.02</v>
      </c>
      <c r="G1964" s="25">
        <v>0</v>
      </c>
      <c r="H1964" s="39">
        <f>SUM(F1964:G1964)</f>
        <v>337.02</v>
      </c>
      <c r="I1964" s="45">
        <f>SUM(I1962:I1963)</f>
        <v>196.31</v>
      </c>
      <c r="J1964" s="44"/>
      <c r="K1964" s="45">
        <f>SUM(I1964:J1964)</f>
        <v>196.31</v>
      </c>
    </row>
    <row r="1965" spans="1:11" s="1" customFormat="1" ht="18.75">
      <c r="A1965" s="1">
        <v>4</v>
      </c>
      <c r="B1965" s="19" t="s">
        <v>1784</v>
      </c>
      <c r="C1965" s="27"/>
      <c r="D1965" s="27"/>
      <c r="E1965" s="27"/>
      <c r="F1965" s="25"/>
      <c r="G1965" s="25"/>
      <c r="H1965" s="39"/>
      <c r="I1965" s="45"/>
      <c r="J1965" s="45"/>
      <c r="K1965" s="45"/>
    </row>
    <row r="1966" spans="1:11" ht="18.75">
      <c r="A1966" s="49">
        <v>1</v>
      </c>
      <c r="B1966" s="21" t="s">
        <v>1785</v>
      </c>
      <c r="C1966" s="22">
        <v>40</v>
      </c>
      <c r="D1966" s="22"/>
      <c r="E1966" s="23">
        <f>SUM(C1966:D1966)</f>
        <v>40</v>
      </c>
      <c r="F1966" s="24">
        <v>32.090000000000003</v>
      </c>
      <c r="G1966" s="24">
        <v>0</v>
      </c>
      <c r="H1966" s="39">
        <f>SUM(F1966:G1966)</f>
        <v>32.090000000000003</v>
      </c>
      <c r="I1966" s="44">
        <v>92.17</v>
      </c>
      <c r="J1966" s="44"/>
      <c r="K1966" s="45">
        <f>SUM(I1966:J1966)</f>
        <v>92.17</v>
      </c>
    </row>
    <row r="1967" spans="1:11" s="1" customFormat="1" ht="18.75">
      <c r="B1967" s="19" t="s">
        <v>187</v>
      </c>
      <c r="C1967" s="23">
        <f>SUM(C1966)</f>
        <v>40</v>
      </c>
      <c r="D1967" s="22"/>
      <c r="E1967" s="23">
        <f>SUM(C1967:D1967)</f>
        <v>40</v>
      </c>
      <c r="F1967" s="25">
        <v>32.090000000000003</v>
      </c>
      <c r="G1967" s="25">
        <v>0</v>
      </c>
      <c r="H1967" s="39">
        <f>SUM(F1967:G1967)</f>
        <v>32.090000000000003</v>
      </c>
      <c r="I1967" s="45">
        <f>SUM(I1966)</f>
        <v>92.17</v>
      </c>
      <c r="J1967" s="45"/>
      <c r="K1967" s="45">
        <f>SUM(I1967:J1967)</f>
        <v>92.17</v>
      </c>
    </row>
    <row r="1968" spans="1:11" s="144" customFormat="1" ht="18.75">
      <c r="B1968" s="145" t="s">
        <v>188</v>
      </c>
      <c r="C1968" s="146">
        <f t="shared" ref="C1968:H1968" si="244">C1967+C1964+C1960+C1957</f>
        <v>7718</v>
      </c>
      <c r="D1968" s="146">
        <f t="shared" si="244"/>
        <v>0</v>
      </c>
      <c r="E1968" s="146">
        <f t="shared" si="244"/>
        <v>7718</v>
      </c>
      <c r="F1968" s="146">
        <f t="shared" si="244"/>
        <v>8194.11</v>
      </c>
      <c r="G1968" s="146">
        <f t="shared" si="244"/>
        <v>0</v>
      </c>
      <c r="H1968" s="146">
        <f t="shared" si="244"/>
        <v>8194.11</v>
      </c>
      <c r="I1968" s="146">
        <f>I1967+I1964+I1960+I1957</f>
        <v>6988.48</v>
      </c>
      <c r="J1968" s="146">
        <f t="shared" ref="J1968:K1968" si="245">J1967+J1964+J1960+J1957</f>
        <v>0</v>
      </c>
      <c r="K1968" s="146">
        <f t="shared" si="245"/>
        <v>6988.48</v>
      </c>
    </row>
    <row r="1969" spans="1:11" s="99" customFormat="1" ht="12.75" customHeight="1">
      <c r="B1969" s="94"/>
      <c r="C1969" s="95"/>
      <c r="D1969" s="95"/>
      <c r="E1969" s="95"/>
      <c r="F1969" s="95"/>
      <c r="G1969" s="95"/>
      <c r="H1969" s="96"/>
      <c r="I1969" s="98"/>
      <c r="J1969" s="98"/>
      <c r="K1969" s="98"/>
    </row>
    <row r="1970" spans="1:11" s="144" customFormat="1" ht="18.75">
      <c r="A1970" s="144">
        <v>13</v>
      </c>
      <c r="B1970" s="145" t="s">
        <v>1820</v>
      </c>
      <c r="C1970" s="159"/>
      <c r="D1970" s="159"/>
      <c r="E1970" s="159"/>
      <c r="F1970" s="159"/>
      <c r="G1970" s="159"/>
      <c r="H1970" s="162"/>
      <c r="I1970" s="161"/>
      <c r="J1970" s="161"/>
      <c r="K1970" s="161"/>
    </row>
    <row r="1971" spans="1:11" s="1" customFormat="1" ht="18.75">
      <c r="A1971" s="1">
        <v>1</v>
      </c>
      <c r="B1971" s="19" t="s">
        <v>1726</v>
      </c>
      <c r="C1971" s="27"/>
      <c r="D1971" s="27"/>
      <c r="E1971" s="27"/>
      <c r="F1971" s="25"/>
      <c r="G1971" s="25"/>
      <c r="H1971" s="39"/>
      <c r="I1971" s="45"/>
      <c r="J1971" s="45"/>
      <c r="K1971" s="45"/>
    </row>
    <row r="1972" spans="1:11" ht="18.75">
      <c r="A1972" s="49">
        <v>1</v>
      </c>
      <c r="B1972" s="21" t="s">
        <v>1821</v>
      </c>
      <c r="C1972" s="26">
        <v>33500</v>
      </c>
      <c r="D1972" s="26">
        <v>100500</v>
      </c>
      <c r="E1972" s="27">
        <f>SUM(C1972:D1972)</f>
        <v>134000</v>
      </c>
      <c r="F1972" s="24">
        <v>49400</v>
      </c>
      <c r="G1972" s="24">
        <v>148100</v>
      </c>
      <c r="H1972" s="39">
        <f>SUM(F1972:G1972)</f>
        <v>197500</v>
      </c>
      <c r="I1972" s="44">
        <v>51800</v>
      </c>
      <c r="J1972" s="44">
        <v>155600</v>
      </c>
      <c r="K1972" s="45">
        <f>SUM(I1972:J1972)</f>
        <v>207400</v>
      </c>
    </row>
    <row r="1973" spans="1:11" s="1" customFormat="1" ht="18.75">
      <c r="A1973" s="1">
        <v>2</v>
      </c>
      <c r="B1973" s="21" t="s">
        <v>1822</v>
      </c>
      <c r="C1973" s="26"/>
      <c r="D1973" s="26">
        <v>42.03</v>
      </c>
      <c r="E1973" s="27">
        <f>SUM(C1973:D1973)</f>
        <v>42.03</v>
      </c>
      <c r="F1973" s="24">
        <v>0</v>
      </c>
      <c r="G1973" s="24">
        <v>0.04</v>
      </c>
      <c r="H1973" s="39">
        <f>SUM(F1973:G1973)</f>
        <v>0.04</v>
      </c>
      <c r="I1973" s="45"/>
      <c r="J1973" s="48">
        <v>21</v>
      </c>
      <c r="K1973" s="45">
        <f>SUM(I1973:J1973)</f>
        <v>21</v>
      </c>
    </row>
    <row r="1974" spans="1:11" s="1" customFormat="1" ht="18.75">
      <c r="B1974" s="19" t="s">
        <v>174</v>
      </c>
      <c r="C1974" s="27">
        <f>SUM(C1972:C1973)</f>
        <v>33500</v>
      </c>
      <c r="D1974" s="27">
        <f>SUM(D1972:D1973)</f>
        <v>100542.03</v>
      </c>
      <c r="E1974" s="27">
        <f>SUM(C1974:D1974)</f>
        <v>134042.03</v>
      </c>
      <c r="F1974" s="25">
        <v>49400</v>
      </c>
      <c r="G1974" s="25">
        <v>148100.04</v>
      </c>
      <c r="H1974" s="39">
        <f>SUM(F1974:G1974)</f>
        <v>197500.04</v>
      </c>
      <c r="I1974" s="45">
        <f>SUM(I1972:I1973)</f>
        <v>51800</v>
      </c>
      <c r="J1974" s="45">
        <f>SUM(J1972:J1973)</f>
        <v>155621</v>
      </c>
      <c r="K1974" s="45">
        <f>SUM(I1974:J1974)</f>
        <v>207421</v>
      </c>
    </row>
    <row r="1975" spans="1:11" s="1" customFormat="1" ht="18.75">
      <c r="A1975" s="1">
        <v>2</v>
      </c>
      <c r="B1975" s="19" t="s">
        <v>1345</v>
      </c>
      <c r="C1975" s="27"/>
      <c r="D1975" s="27"/>
      <c r="E1975" s="27"/>
      <c r="F1975" s="25"/>
      <c r="G1975" s="25"/>
      <c r="H1975" s="39"/>
      <c r="I1975" s="45"/>
      <c r="J1975" s="45"/>
      <c r="K1975" s="45"/>
    </row>
    <row r="1976" spans="1:11" ht="18.75">
      <c r="A1976" s="1">
        <v>1</v>
      </c>
      <c r="B1976" s="21" t="s">
        <v>1823</v>
      </c>
      <c r="C1976" s="26"/>
      <c r="D1976" s="26"/>
      <c r="E1976" s="26"/>
      <c r="F1976" s="24">
        <v>0.01</v>
      </c>
      <c r="G1976" s="24">
        <v>0</v>
      </c>
      <c r="H1976" s="39">
        <f>SUM(F1976:G1976)</f>
        <v>0.01</v>
      </c>
      <c r="I1976" s="44">
        <v>0.01</v>
      </c>
      <c r="J1976" s="44"/>
      <c r="K1976" s="45">
        <f>SUM(I1976:J1976)</f>
        <v>0.01</v>
      </c>
    </row>
    <row r="1977" spans="1:11" ht="18.75">
      <c r="B1977" s="19" t="s">
        <v>156</v>
      </c>
      <c r="C1977" s="26"/>
      <c r="D1977" s="26"/>
      <c r="E1977" s="26"/>
      <c r="F1977" s="25">
        <v>0.01</v>
      </c>
      <c r="G1977" s="25">
        <v>0</v>
      </c>
      <c r="H1977" s="39">
        <f>SUM(F1977:G1977)</f>
        <v>0.01</v>
      </c>
      <c r="I1977" s="44">
        <f>SUM(I1976)</f>
        <v>0.01</v>
      </c>
      <c r="J1977" s="44"/>
      <c r="K1977" s="45">
        <f>SUM(I1977:J1977)</f>
        <v>0.01</v>
      </c>
    </row>
    <row r="1978" spans="1:11" s="1" customFormat="1" ht="18.75">
      <c r="A1978" s="1">
        <v>3</v>
      </c>
      <c r="B1978" s="19" t="s">
        <v>1125</v>
      </c>
      <c r="C1978" s="27"/>
      <c r="D1978" s="27"/>
      <c r="E1978" s="27"/>
      <c r="F1978" s="25"/>
      <c r="G1978" s="25"/>
      <c r="H1978" s="39"/>
      <c r="I1978" s="45"/>
      <c r="J1978" s="45"/>
      <c r="K1978" s="45"/>
    </row>
    <row r="1979" spans="1:11" s="1" customFormat="1" ht="18.75">
      <c r="A1979" s="1">
        <v>1</v>
      </c>
      <c r="B1979" s="21" t="s">
        <v>1824</v>
      </c>
      <c r="C1979" s="26">
        <v>2019.54</v>
      </c>
      <c r="D1979" s="26"/>
      <c r="E1979" s="27">
        <f>SUM(C1979:D1979)</f>
        <v>2019.54</v>
      </c>
      <c r="F1979" s="24">
        <v>1500</v>
      </c>
      <c r="G1979" s="24">
        <v>0</v>
      </c>
      <c r="H1979" s="39">
        <f>SUM(F1979:G1979)</f>
        <v>1500</v>
      </c>
      <c r="I1979" s="45">
        <v>1056.93</v>
      </c>
      <c r="J1979" s="45"/>
      <c r="K1979" s="45">
        <f>SUM(I1979:J1979)</f>
        <v>1056.93</v>
      </c>
    </row>
    <row r="1980" spans="1:11" ht="18.75">
      <c r="B1980" s="19" t="s">
        <v>123</v>
      </c>
      <c r="C1980" s="27">
        <f>SUM(C1979)</f>
        <v>2019.54</v>
      </c>
      <c r="D1980" s="26"/>
      <c r="E1980" s="27">
        <f>SUM(C1980:D1980)</f>
        <v>2019.54</v>
      </c>
      <c r="F1980" s="25">
        <v>1500</v>
      </c>
      <c r="G1980" s="25">
        <v>0</v>
      </c>
      <c r="H1980" s="39">
        <f>SUM(F1980:G1980)</f>
        <v>1500</v>
      </c>
      <c r="I1980" s="44">
        <f>SUM(I1979)</f>
        <v>1056.93</v>
      </c>
      <c r="J1980" s="44"/>
      <c r="K1980" s="45">
        <f>SUM(I1980:J1980)</f>
        <v>1056.93</v>
      </c>
    </row>
    <row r="1981" spans="1:11" ht="18.75">
      <c r="A1981" s="1">
        <v>4</v>
      </c>
      <c r="B1981" s="19" t="s">
        <v>1744</v>
      </c>
      <c r="C1981" s="26"/>
      <c r="D1981" s="26"/>
      <c r="E1981" s="26"/>
      <c r="F1981" s="24"/>
      <c r="G1981" s="24"/>
      <c r="H1981" s="39"/>
      <c r="I1981" s="44"/>
      <c r="J1981" s="44"/>
      <c r="K1981" s="45"/>
    </row>
    <row r="1982" spans="1:11" s="1" customFormat="1" ht="18.75">
      <c r="A1982" s="1">
        <v>1</v>
      </c>
      <c r="B1982" s="21" t="s">
        <v>1825</v>
      </c>
      <c r="C1982" s="26">
        <v>100</v>
      </c>
      <c r="D1982" s="26"/>
      <c r="E1982" s="27">
        <f>SUM(C1982:D1982)</f>
        <v>100</v>
      </c>
      <c r="F1982" s="24">
        <v>80.91</v>
      </c>
      <c r="G1982" s="24">
        <v>0</v>
      </c>
      <c r="H1982" s="39">
        <f>SUM(F1982:G1982)</f>
        <v>80.91</v>
      </c>
      <c r="I1982" s="48">
        <v>240.17</v>
      </c>
      <c r="J1982" s="45"/>
      <c r="K1982" s="45">
        <f>SUM(I1982:J1982)</f>
        <v>240.17</v>
      </c>
    </row>
    <row r="1983" spans="1:11" ht="18.75">
      <c r="B1983" s="19" t="s">
        <v>177</v>
      </c>
      <c r="C1983" s="27">
        <f>SUM(C1982)</f>
        <v>100</v>
      </c>
      <c r="D1983" s="26"/>
      <c r="E1983" s="27">
        <f>SUM(C1983:D1983)</f>
        <v>100</v>
      </c>
      <c r="F1983" s="25">
        <v>80.91</v>
      </c>
      <c r="G1983" s="25">
        <v>0</v>
      </c>
      <c r="H1983" s="39">
        <f>SUM(F1983:G1983)</f>
        <v>80.91</v>
      </c>
      <c r="I1983" s="45">
        <f>SUM(I1982)</f>
        <v>240.17</v>
      </c>
      <c r="J1983" s="44"/>
      <c r="K1983" s="45">
        <f>SUM(I1983:J1983)</f>
        <v>240.17</v>
      </c>
    </row>
    <row r="1984" spans="1:11" s="156" customFormat="1" ht="18.75">
      <c r="B1984" s="145" t="s">
        <v>189</v>
      </c>
      <c r="C1984" s="146">
        <f t="shared" ref="C1984:H1984" si="246">C1983+C1980+C1977+C1974</f>
        <v>35619.54</v>
      </c>
      <c r="D1984" s="146">
        <f t="shared" si="246"/>
        <v>100542.03</v>
      </c>
      <c r="E1984" s="146">
        <f t="shared" si="246"/>
        <v>136161.57</v>
      </c>
      <c r="F1984" s="146">
        <f t="shared" si="246"/>
        <v>50980.92</v>
      </c>
      <c r="G1984" s="146">
        <f t="shared" si="246"/>
        <v>148100.04</v>
      </c>
      <c r="H1984" s="146">
        <f t="shared" si="246"/>
        <v>199080.96000000002</v>
      </c>
      <c r="I1984" s="146">
        <f>I1983+I1980+I1977+I1974</f>
        <v>53097.11</v>
      </c>
      <c r="J1984" s="146">
        <f t="shared" ref="J1984:K1984" si="247">J1983+J1980+J1977+J1974</f>
        <v>155621</v>
      </c>
      <c r="K1984" s="146">
        <f t="shared" si="247"/>
        <v>208718.11</v>
      </c>
    </row>
    <row r="1985" spans="1:11" s="93" customFormat="1" ht="12" customHeight="1">
      <c r="B1985" s="94"/>
      <c r="C1985" s="102"/>
      <c r="D1985" s="102"/>
      <c r="E1985" s="102"/>
      <c r="F1985" s="102"/>
      <c r="G1985" s="102"/>
      <c r="H1985" s="102"/>
      <c r="I1985" s="102"/>
      <c r="J1985" s="102"/>
      <c r="K1985" s="102"/>
    </row>
    <row r="1986" spans="1:11" s="156" customFormat="1" ht="18.75">
      <c r="A1986" s="156">
        <v>14</v>
      </c>
      <c r="B1986" s="145" t="s">
        <v>1867</v>
      </c>
      <c r="C1986" s="146"/>
      <c r="D1986" s="146"/>
      <c r="E1986" s="146"/>
      <c r="F1986" s="146"/>
      <c r="G1986" s="146"/>
      <c r="H1986" s="146"/>
      <c r="I1986" s="146"/>
      <c r="J1986" s="146"/>
      <c r="K1986" s="146"/>
    </row>
    <row r="1987" spans="1:11" s="91" customFormat="1" ht="18.75">
      <c r="A1987" s="91">
        <v>1</v>
      </c>
      <c r="B1987" s="33" t="s">
        <v>1868</v>
      </c>
      <c r="C1987" s="39"/>
      <c r="D1987" s="39"/>
      <c r="E1987" s="39"/>
      <c r="F1987" s="39"/>
      <c r="G1987" s="39"/>
      <c r="H1987" s="39"/>
      <c r="I1987" s="39"/>
      <c r="J1987" s="39"/>
      <c r="K1987" s="39"/>
    </row>
    <row r="1988" spans="1:11" s="91" customFormat="1" ht="18.75">
      <c r="A1988" s="91">
        <v>1</v>
      </c>
      <c r="B1988" s="34" t="s">
        <v>1869</v>
      </c>
      <c r="C1988" s="47"/>
      <c r="D1988" s="47"/>
      <c r="E1988" s="47"/>
      <c r="F1988" s="47"/>
      <c r="G1988" s="47"/>
      <c r="H1988" s="47"/>
      <c r="I1988" s="47">
        <v>0.04</v>
      </c>
      <c r="J1988" s="47">
        <v>0.05</v>
      </c>
      <c r="K1988" s="47">
        <f>SUM(I1988:J1988)</f>
        <v>0.09</v>
      </c>
    </row>
    <row r="1989" spans="1:11" s="91" customFormat="1" ht="18.75">
      <c r="B1989" s="33" t="s">
        <v>1870</v>
      </c>
      <c r="C1989" s="39"/>
      <c r="D1989" s="39"/>
      <c r="E1989" s="39"/>
      <c r="F1989" s="39"/>
      <c r="G1989" s="39"/>
      <c r="H1989" s="39"/>
      <c r="I1989" s="39">
        <f>SUM(I1988)</f>
        <v>0.04</v>
      </c>
      <c r="J1989" s="39">
        <f>SUM(J1988)</f>
        <v>0.05</v>
      </c>
      <c r="K1989" s="39">
        <f>SUM(I1989:J1989)</f>
        <v>0.09</v>
      </c>
    </row>
    <row r="1990" spans="1:11" s="144" customFormat="1" ht="15" customHeight="1">
      <c r="B1990" s="145" t="s">
        <v>1871</v>
      </c>
      <c r="C1990" s="159"/>
      <c r="D1990" s="159"/>
      <c r="E1990" s="159"/>
      <c r="F1990" s="159"/>
      <c r="G1990" s="161">
        <f t="shared" ref="G1990:H1990" si="248">G1989</f>
        <v>0</v>
      </c>
      <c r="H1990" s="161">
        <f t="shared" si="248"/>
        <v>0</v>
      </c>
      <c r="I1990" s="161">
        <f>I1989</f>
        <v>0.04</v>
      </c>
      <c r="J1990" s="161">
        <f t="shared" ref="J1990:K1990" si="249">J1989</f>
        <v>0.05</v>
      </c>
      <c r="K1990" s="161">
        <f t="shared" si="249"/>
        <v>0.09</v>
      </c>
    </row>
    <row r="1991" spans="1:11" s="99" customFormat="1" ht="15" customHeight="1">
      <c r="B1991" s="94"/>
      <c r="C1991" s="101"/>
      <c r="D1991" s="101"/>
      <c r="E1991" s="101"/>
      <c r="F1991" s="101"/>
      <c r="G1991" s="101"/>
      <c r="H1991" s="96"/>
      <c r="I1991" s="98"/>
      <c r="J1991" s="98"/>
      <c r="K1991" s="98"/>
    </row>
    <row r="1992" spans="1:11" s="156" customFormat="1" ht="93.75">
      <c r="A1992" s="151">
        <v>15</v>
      </c>
      <c r="B1992" s="157" t="s">
        <v>1826</v>
      </c>
      <c r="C1992" s="164"/>
      <c r="D1992" s="164"/>
      <c r="E1992" s="164"/>
      <c r="F1992" s="166"/>
      <c r="G1992" s="166"/>
      <c r="H1992" s="146"/>
      <c r="I1992" s="165"/>
      <c r="J1992" s="165"/>
      <c r="K1992" s="161"/>
    </row>
    <row r="1993" spans="1:11" s="1" customFormat="1" ht="18.75">
      <c r="A1993" s="1">
        <v>1</v>
      </c>
      <c r="B1993" s="19" t="s">
        <v>527</v>
      </c>
      <c r="C1993" s="27"/>
      <c r="D1993" s="27"/>
      <c r="E1993" s="27"/>
      <c r="F1993" s="25"/>
      <c r="G1993" s="25"/>
      <c r="H1993" s="39"/>
      <c r="I1993" s="45"/>
      <c r="J1993" s="45"/>
      <c r="K1993" s="45"/>
    </row>
    <row r="1994" spans="1:11" s="1" customFormat="1" ht="18.75">
      <c r="A1994" s="49">
        <v>1</v>
      </c>
      <c r="B1994" s="21" t="s">
        <v>1827</v>
      </c>
      <c r="C1994" s="27">
        <v>0</v>
      </c>
      <c r="D1994" s="27"/>
      <c r="E1994" s="27">
        <f>SUM(C1994:D1994)</f>
        <v>0</v>
      </c>
      <c r="F1994" s="24">
        <v>13.08</v>
      </c>
      <c r="G1994" s="24">
        <v>0</v>
      </c>
      <c r="H1994" s="39">
        <f>SUM(F1994:G1994)</f>
        <v>13.08</v>
      </c>
      <c r="I1994" s="48">
        <v>29.09</v>
      </c>
      <c r="J1994" s="48"/>
      <c r="K1994" s="45">
        <f>SUM(I1994:J1994)</f>
        <v>29.09</v>
      </c>
    </row>
    <row r="1995" spans="1:11" ht="18.75">
      <c r="B1995" s="19" t="s">
        <v>10</v>
      </c>
      <c r="C1995" s="26">
        <f>SUM(C1994)</f>
        <v>0</v>
      </c>
      <c r="D1995" s="26"/>
      <c r="E1995" s="26">
        <f>SUM(C1995:D1995)</f>
        <v>0</v>
      </c>
      <c r="F1995" s="25">
        <v>13.08</v>
      </c>
      <c r="G1995" s="25">
        <v>0</v>
      </c>
      <c r="H1995" s="39">
        <f t="shared" ref="H1995:H2043" si="250">SUM(F1995:G1995)</f>
        <v>13.08</v>
      </c>
      <c r="I1995" s="45">
        <f>SUM(I1994)</f>
        <v>29.09</v>
      </c>
      <c r="J1995" s="44"/>
      <c r="K1995" s="45">
        <f>SUM(I1995:J1995)</f>
        <v>29.09</v>
      </c>
    </row>
    <row r="1996" spans="1:11" s="1" customFormat="1" ht="18.75">
      <c r="A1996" s="1">
        <v>2</v>
      </c>
      <c r="B1996" s="19" t="s">
        <v>1782</v>
      </c>
      <c r="C1996" s="27"/>
      <c r="D1996" s="27"/>
      <c r="E1996" s="27"/>
      <c r="F1996" s="25"/>
      <c r="G1996" s="25"/>
      <c r="H1996" s="39"/>
      <c r="I1996" s="45"/>
      <c r="J1996" s="45"/>
      <c r="K1996" s="45"/>
    </row>
    <row r="1997" spans="1:11" ht="18.75">
      <c r="A1997" s="49">
        <v>1</v>
      </c>
      <c r="B1997" s="21" t="s">
        <v>1828</v>
      </c>
      <c r="C1997" s="26"/>
      <c r="D1997" s="26"/>
      <c r="E1997" s="26"/>
      <c r="F1997" s="24">
        <v>250</v>
      </c>
      <c r="G1997" s="24">
        <v>0</v>
      </c>
      <c r="H1997" s="39">
        <f t="shared" si="250"/>
        <v>250</v>
      </c>
      <c r="I1997" s="44">
        <v>142</v>
      </c>
      <c r="J1997" s="44"/>
      <c r="K1997" s="45">
        <f>SUM(I1997:J1997)</f>
        <v>142</v>
      </c>
    </row>
    <row r="1998" spans="1:11" ht="18.75">
      <c r="A1998" s="49">
        <v>2</v>
      </c>
      <c r="B1998" s="21" t="s">
        <v>1829</v>
      </c>
      <c r="C1998" s="26">
        <v>132.01</v>
      </c>
      <c r="D1998" s="26"/>
      <c r="E1998" s="27">
        <f>SUM(C1998:D1998)</f>
        <v>132.01</v>
      </c>
      <c r="F1998" s="24">
        <v>132.01</v>
      </c>
      <c r="G1998" s="24">
        <v>0</v>
      </c>
      <c r="H1998" s="39">
        <f t="shared" si="250"/>
        <v>132.01</v>
      </c>
      <c r="I1998" s="44">
        <v>109.01</v>
      </c>
      <c r="J1998" s="44"/>
      <c r="K1998" s="45">
        <f>SUM(I1998:J1998)</f>
        <v>109.01</v>
      </c>
    </row>
    <row r="1999" spans="1:11" ht="18.75">
      <c r="B1999" s="19" t="s">
        <v>186</v>
      </c>
      <c r="C1999" s="27">
        <f>SUM(C1998)</f>
        <v>132.01</v>
      </c>
      <c r="D1999" s="26"/>
      <c r="E1999" s="27">
        <f>SUM(C1999:D1999)</f>
        <v>132.01</v>
      </c>
      <c r="F1999" s="25">
        <v>382.01</v>
      </c>
      <c r="G1999" s="25">
        <v>0</v>
      </c>
      <c r="H1999" s="39">
        <f t="shared" si="250"/>
        <v>382.01</v>
      </c>
      <c r="I1999" s="45">
        <f>SUM(I1997:I1998)</f>
        <v>251.01</v>
      </c>
      <c r="J1999" s="44"/>
      <c r="K1999" s="45">
        <f>SUM(I1999:J1999)</f>
        <v>251.01</v>
      </c>
    </row>
    <row r="2000" spans="1:11" s="1" customFormat="1" ht="18.75">
      <c r="A2000" s="1">
        <v>3</v>
      </c>
      <c r="B2000" s="19" t="s">
        <v>1830</v>
      </c>
      <c r="C2000" s="27"/>
      <c r="D2000" s="27"/>
      <c r="E2000" s="27"/>
      <c r="F2000" s="25"/>
      <c r="G2000" s="25"/>
      <c r="H2000" s="39"/>
      <c r="I2000" s="45"/>
      <c r="J2000" s="45"/>
      <c r="K2000" s="45"/>
    </row>
    <row r="2001" spans="1:11" ht="18.75">
      <c r="A2001" s="49">
        <v>1</v>
      </c>
      <c r="B2001" s="21" t="s">
        <v>1831</v>
      </c>
      <c r="C2001" s="26">
        <v>72.55</v>
      </c>
      <c r="D2001" s="26"/>
      <c r="E2001" s="27">
        <f t="shared" ref="E2001:E2007" si="251">SUM(C2001:D2001)</f>
        <v>72.55</v>
      </c>
      <c r="F2001" s="24">
        <v>60</v>
      </c>
      <c r="G2001" s="24">
        <v>0</v>
      </c>
      <c r="H2001" s="39">
        <f t="shared" si="250"/>
        <v>60</v>
      </c>
      <c r="I2001" s="48">
        <v>70</v>
      </c>
      <c r="J2001" s="48"/>
      <c r="K2001" s="45">
        <f t="shared" ref="K2001:K2025" si="252">SUM(I2001:J2001)</f>
        <v>70</v>
      </c>
    </row>
    <row r="2002" spans="1:11" ht="18.75">
      <c r="A2002" s="49">
        <v>2</v>
      </c>
      <c r="B2002" s="21" t="s">
        <v>1832</v>
      </c>
      <c r="C2002" s="26">
        <v>673.05</v>
      </c>
      <c r="D2002" s="26">
        <v>613.32000000000005</v>
      </c>
      <c r="E2002" s="27">
        <f t="shared" si="251"/>
        <v>1286.3699999999999</v>
      </c>
      <c r="F2002" s="24">
        <v>1330.11</v>
      </c>
      <c r="G2002" s="24">
        <v>1293.42</v>
      </c>
      <c r="H2002" s="39">
        <f t="shared" si="250"/>
        <v>2623.5299999999997</v>
      </c>
      <c r="I2002" s="48">
        <v>2855.35</v>
      </c>
      <c r="J2002" s="48">
        <v>1524.61</v>
      </c>
      <c r="K2002" s="45">
        <f t="shared" si="252"/>
        <v>4379.96</v>
      </c>
    </row>
    <row r="2003" spans="1:11" s="1" customFormat="1" ht="18.75">
      <c r="A2003" s="49">
        <v>3</v>
      </c>
      <c r="B2003" s="21" t="s">
        <v>1833</v>
      </c>
      <c r="C2003" s="26">
        <v>0.01</v>
      </c>
      <c r="D2003" s="26"/>
      <c r="E2003" s="27">
        <f t="shared" si="251"/>
        <v>0.01</v>
      </c>
      <c r="F2003" s="24">
        <v>0.01</v>
      </c>
      <c r="G2003" s="24">
        <v>0</v>
      </c>
      <c r="H2003" s="39">
        <f t="shared" si="250"/>
        <v>0.01</v>
      </c>
      <c r="I2003" s="48">
        <v>0.01</v>
      </c>
      <c r="J2003" s="48"/>
      <c r="K2003" s="45">
        <f t="shared" si="252"/>
        <v>0.01</v>
      </c>
    </row>
    <row r="2004" spans="1:11" ht="18.75">
      <c r="A2004" s="49">
        <v>4</v>
      </c>
      <c r="B2004" s="21" t="s">
        <v>1834</v>
      </c>
      <c r="C2004" s="26">
        <v>1090</v>
      </c>
      <c r="D2004" s="26"/>
      <c r="E2004" s="27">
        <f t="shared" si="251"/>
        <v>1090</v>
      </c>
      <c r="F2004" s="24">
        <v>1061</v>
      </c>
      <c r="G2004" s="24">
        <v>0</v>
      </c>
      <c r="H2004" s="39">
        <f t="shared" si="250"/>
        <v>1061</v>
      </c>
      <c r="I2004" s="48">
        <v>1117.0999999999999</v>
      </c>
      <c r="J2004" s="48"/>
      <c r="K2004" s="45">
        <f t="shared" si="252"/>
        <v>1117.0999999999999</v>
      </c>
    </row>
    <row r="2005" spans="1:11" ht="18.75">
      <c r="A2005" s="49">
        <v>5</v>
      </c>
      <c r="B2005" s="21" t="s">
        <v>1835</v>
      </c>
      <c r="C2005" s="26">
        <v>148.02000000000001</v>
      </c>
      <c r="D2005" s="26">
        <v>222.02</v>
      </c>
      <c r="E2005" s="27">
        <f t="shared" si="251"/>
        <v>370.04</v>
      </c>
      <c r="F2005" s="24">
        <v>162.81</v>
      </c>
      <c r="G2005" s="24">
        <v>244.22</v>
      </c>
      <c r="H2005" s="39">
        <f t="shared" si="250"/>
        <v>407.03</v>
      </c>
      <c r="I2005" s="48">
        <v>3000</v>
      </c>
      <c r="J2005" s="48"/>
      <c r="K2005" s="45">
        <f t="shared" si="252"/>
        <v>3000</v>
      </c>
    </row>
    <row r="2006" spans="1:11" s="1" customFormat="1" ht="18.75">
      <c r="A2006" s="49">
        <v>6</v>
      </c>
      <c r="B2006" s="21" t="s">
        <v>1836</v>
      </c>
      <c r="C2006" s="26">
        <v>153.51</v>
      </c>
      <c r="D2006" s="26"/>
      <c r="E2006" s="27">
        <f t="shared" si="251"/>
        <v>153.51</v>
      </c>
      <c r="F2006" s="24">
        <v>153.51</v>
      </c>
      <c r="G2006" s="24">
        <v>0</v>
      </c>
      <c r="H2006" s="39">
        <f t="shared" si="250"/>
        <v>153.51</v>
      </c>
      <c r="I2006" s="48">
        <v>139.1</v>
      </c>
      <c r="J2006" s="48">
        <v>208.65</v>
      </c>
      <c r="K2006" s="45">
        <f t="shared" si="252"/>
        <v>347.75</v>
      </c>
    </row>
    <row r="2007" spans="1:11" ht="18.75">
      <c r="A2007" s="49">
        <v>7</v>
      </c>
      <c r="B2007" s="21" t="s">
        <v>1837</v>
      </c>
      <c r="C2007" s="26">
        <v>200</v>
      </c>
      <c r="D2007" s="26"/>
      <c r="E2007" s="27">
        <f t="shared" si="251"/>
        <v>200</v>
      </c>
      <c r="F2007" s="24">
        <v>220</v>
      </c>
      <c r="G2007" s="24">
        <v>0</v>
      </c>
      <c r="H2007" s="39">
        <f t="shared" si="250"/>
        <v>220</v>
      </c>
      <c r="I2007" s="48">
        <v>128.08000000000001</v>
      </c>
      <c r="J2007" s="48"/>
      <c r="K2007" s="45">
        <f t="shared" si="252"/>
        <v>128.08000000000001</v>
      </c>
    </row>
    <row r="2008" spans="1:11" ht="18.75">
      <c r="A2008" s="49">
        <v>8</v>
      </c>
      <c r="B2008" s="21" t="s">
        <v>1838</v>
      </c>
      <c r="C2008" s="26">
        <v>79</v>
      </c>
      <c r="D2008" s="26">
        <v>36</v>
      </c>
      <c r="E2008" s="27">
        <f>SUM(C2008:D2008)</f>
        <v>115</v>
      </c>
      <c r="F2008" s="24"/>
      <c r="G2008" s="24"/>
      <c r="H2008" s="39"/>
      <c r="I2008" s="48">
        <v>242</v>
      </c>
      <c r="J2008" s="48"/>
      <c r="K2008" s="45">
        <f t="shared" si="252"/>
        <v>242</v>
      </c>
    </row>
    <row r="2009" spans="1:11" ht="18.75">
      <c r="A2009" s="49">
        <v>9</v>
      </c>
      <c r="B2009" s="21" t="s">
        <v>1839</v>
      </c>
      <c r="C2009" s="26">
        <v>110.01</v>
      </c>
      <c r="D2009" s="26"/>
      <c r="E2009" s="27">
        <f>SUM(C2009:D2009)</f>
        <v>110.01</v>
      </c>
      <c r="F2009" s="24">
        <v>170.01</v>
      </c>
      <c r="G2009" s="24">
        <v>0</v>
      </c>
      <c r="H2009" s="39">
        <f t="shared" si="250"/>
        <v>170.01</v>
      </c>
      <c r="I2009" s="48">
        <v>210.02</v>
      </c>
      <c r="J2009" s="48"/>
      <c r="K2009" s="45">
        <f t="shared" si="252"/>
        <v>210.02</v>
      </c>
    </row>
    <row r="2010" spans="1:11" s="1" customFormat="1" ht="18.75">
      <c r="A2010" s="49">
        <v>10</v>
      </c>
      <c r="B2010" s="21" t="s">
        <v>1840</v>
      </c>
      <c r="C2010" s="26">
        <v>150.01</v>
      </c>
      <c r="D2010" s="26"/>
      <c r="E2010" s="27">
        <f>SUM(C2010:D2010)</f>
        <v>150.01</v>
      </c>
      <c r="F2010" s="24">
        <v>165.01</v>
      </c>
      <c r="G2010" s="24">
        <v>0</v>
      </c>
      <c r="H2010" s="39">
        <f t="shared" si="250"/>
        <v>165.01</v>
      </c>
      <c r="I2010" s="48">
        <v>181.51</v>
      </c>
      <c r="J2010" s="48"/>
      <c r="K2010" s="45">
        <f t="shared" si="252"/>
        <v>181.51</v>
      </c>
    </row>
    <row r="2011" spans="1:11" s="1" customFormat="1" ht="18.75">
      <c r="A2011" s="49">
        <v>11</v>
      </c>
      <c r="B2011" s="21" t="s">
        <v>1841</v>
      </c>
      <c r="C2011" s="26">
        <v>3676.86</v>
      </c>
      <c r="D2011" s="26"/>
      <c r="E2011" s="27">
        <f t="shared" ref="E2011:E2025" si="253">SUM(C2011:D2011)</f>
        <v>3676.86</v>
      </c>
      <c r="F2011" s="24">
        <v>6508.35</v>
      </c>
      <c r="G2011" s="24">
        <v>0</v>
      </c>
      <c r="H2011" s="39">
        <f t="shared" si="250"/>
        <v>6508.35</v>
      </c>
      <c r="I2011" s="48">
        <v>11709.37</v>
      </c>
      <c r="J2011" s="48"/>
      <c r="K2011" s="45">
        <f t="shared" si="252"/>
        <v>11709.37</v>
      </c>
    </row>
    <row r="2012" spans="1:11" ht="18.75">
      <c r="A2012" s="49">
        <v>12</v>
      </c>
      <c r="B2012" s="21" t="s">
        <v>1842</v>
      </c>
      <c r="C2012" s="26">
        <v>0.01</v>
      </c>
      <c r="D2012" s="26"/>
      <c r="E2012" s="27">
        <f t="shared" si="253"/>
        <v>0.01</v>
      </c>
      <c r="F2012" s="24">
        <v>300</v>
      </c>
      <c r="G2012" s="24">
        <v>0</v>
      </c>
      <c r="H2012" s="39">
        <f t="shared" si="250"/>
        <v>300</v>
      </c>
      <c r="I2012" s="48">
        <v>350</v>
      </c>
      <c r="J2012" s="48"/>
      <c r="K2012" s="45">
        <f t="shared" si="252"/>
        <v>350</v>
      </c>
    </row>
    <row r="2013" spans="1:11" ht="18.75">
      <c r="A2013" s="49">
        <v>13</v>
      </c>
      <c r="B2013" s="21" t="s">
        <v>1843</v>
      </c>
      <c r="C2013" s="26">
        <v>20</v>
      </c>
      <c r="D2013" s="26"/>
      <c r="E2013" s="27">
        <f t="shared" si="253"/>
        <v>20</v>
      </c>
      <c r="F2013" s="24">
        <v>20</v>
      </c>
      <c r="G2013" s="24">
        <v>0</v>
      </c>
      <c r="H2013" s="39">
        <f t="shared" si="250"/>
        <v>20</v>
      </c>
      <c r="I2013" s="48">
        <v>25</v>
      </c>
      <c r="J2013" s="48"/>
      <c r="K2013" s="45">
        <f t="shared" si="252"/>
        <v>25</v>
      </c>
    </row>
    <row r="2014" spans="1:11" ht="18.75">
      <c r="A2014" s="49">
        <v>14</v>
      </c>
      <c r="B2014" s="21" t="s">
        <v>1844</v>
      </c>
      <c r="C2014" s="26">
        <v>574.91999999999996</v>
      </c>
      <c r="D2014" s="26"/>
      <c r="E2014" s="27">
        <f t="shared" si="253"/>
        <v>574.91999999999996</v>
      </c>
      <c r="F2014" s="24">
        <v>7780.58</v>
      </c>
      <c r="G2014" s="24">
        <v>0</v>
      </c>
      <c r="H2014" s="39">
        <f t="shared" si="250"/>
        <v>7780.58</v>
      </c>
      <c r="I2014" s="48">
        <v>2924.63</v>
      </c>
      <c r="J2014" s="48"/>
      <c r="K2014" s="45">
        <f t="shared" si="252"/>
        <v>2924.63</v>
      </c>
    </row>
    <row r="2015" spans="1:11" ht="18.75">
      <c r="A2015" s="49">
        <v>15</v>
      </c>
      <c r="B2015" s="21" t="s">
        <v>1845</v>
      </c>
      <c r="C2015" s="26">
        <v>5.0199999999999996</v>
      </c>
      <c r="D2015" s="26"/>
      <c r="E2015" s="27">
        <f t="shared" si="253"/>
        <v>5.0199999999999996</v>
      </c>
      <c r="F2015" s="24">
        <v>5.52</v>
      </c>
      <c r="G2015" s="24">
        <v>0</v>
      </c>
      <c r="H2015" s="39">
        <f t="shared" si="250"/>
        <v>5.52</v>
      </c>
      <c r="I2015" s="48">
        <v>6.07</v>
      </c>
      <c r="J2015" s="48"/>
      <c r="K2015" s="45">
        <f t="shared" si="252"/>
        <v>6.07</v>
      </c>
    </row>
    <row r="2016" spans="1:11" ht="18.75">
      <c r="A2016" s="49">
        <v>16</v>
      </c>
      <c r="B2016" s="21" t="s">
        <v>1846</v>
      </c>
      <c r="C2016" s="26">
        <v>246.82</v>
      </c>
      <c r="D2016" s="26"/>
      <c r="E2016" s="27">
        <f t="shared" si="253"/>
        <v>246.82</v>
      </c>
      <c r="F2016" s="24">
        <v>264.76</v>
      </c>
      <c r="G2016" s="24">
        <v>0</v>
      </c>
      <c r="H2016" s="39">
        <f t="shared" si="250"/>
        <v>264.76</v>
      </c>
      <c r="I2016" s="48">
        <v>820.68</v>
      </c>
      <c r="J2016" s="48"/>
      <c r="K2016" s="45">
        <f t="shared" si="252"/>
        <v>820.68</v>
      </c>
    </row>
    <row r="2017" spans="1:11" s="1" customFormat="1" ht="18.75">
      <c r="A2017" s="49">
        <v>17</v>
      </c>
      <c r="B2017" s="21" t="s">
        <v>1847</v>
      </c>
      <c r="C2017" s="26">
        <v>2608.7800000000002</v>
      </c>
      <c r="D2017" s="26"/>
      <c r="E2017" s="27">
        <f t="shared" si="253"/>
        <v>2608.7800000000002</v>
      </c>
      <c r="F2017" s="24">
        <v>10176.83</v>
      </c>
      <c r="G2017" s="24">
        <v>0</v>
      </c>
      <c r="H2017" s="39">
        <f t="shared" si="250"/>
        <v>10176.83</v>
      </c>
      <c r="I2017" s="48">
        <v>16392.189999999999</v>
      </c>
      <c r="J2017" s="48"/>
      <c r="K2017" s="45">
        <f t="shared" si="252"/>
        <v>16392.189999999999</v>
      </c>
    </row>
    <row r="2018" spans="1:11" ht="18.75">
      <c r="A2018" s="49">
        <v>18</v>
      </c>
      <c r="B2018" s="21" t="s">
        <v>1848</v>
      </c>
      <c r="C2018" s="26">
        <v>275</v>
      </c>
      <c r="D2018" s="26"/>
      <c r="E2018" s="27">
        <f t="shared" si="253"/>
        <v>275</v>
      </c>
      <c r="F2018" s="24">
        <v>275</v>
      </c>
      <c r="G2018" s="24">
        <v>0</v>
      </c>
      <c r="H2018" s="39">
        <f t="shared" si="250"/>
        <v>275</v>
      </c>
      <c r="I2018" s="48">
        <v>837</v>
      </c>
      <c r="J2018" s="48"/>
      <c r="K2018" s="45">
        <f t="shared" si="252"/>
        <v>837</v>
      </c>
    </row>
    <row r="2019" spans="1:11" ht="18.75">
      <c r="A2019" s="49">
        <v>19</v>
      </c>
      <c r="B2019" s="21" t="s">
        <v>1849</v>
      </c>
      <c r="C2019" s="26">
        <v>50</v>
      </c>
      <c r="D2019" s="26"/>
      <c r="E2019" s="27">
        <f t="shared" si="253"/>
        <v>50</v>
      </c>
      <c r="F2019" s="24">
        <v>400</v>
      </c>
      <c r="G2019" s="24">
        <v>0</v>
      </c>
      <c r="H2019" s="39">
        <f t="shared" si="250"/>
        <v>400</v>
      </c>
      <c r="I2019" s="48">
        <v>1000</v>
      </c>
      <c r="J2019" s="48"/>
      <c r="K2019" s="45">
        <f t="shared" si="252"/>
        <v>1000</v>
      </c>
    </row>
    <row r="2020" spans="1:11" ht="18.75">
      <c r="A2020" s="49">
        <v>20</v>
      </c>
      <c r="B2020" s="21" t="s">
        <v>1872</v>
      </c>
      <c r="C2020" s="26"/>
      <c r="D2020" s="26"/>
      <c r="E2020" s="27"/>
      <c r="F2020" s="24"/>
      <c r="G2020" s="24"/>
      <c r="H2020" s="39"/>
      <c r="I2020" s="48">
        <v>1000</v>
      </c>
      <c r="J2020" s="48"/>
      <c r="K2020" s="45">
        <f t="shared" si="252"/>
        <v>1000</v>
      </c>
    </row>
    <row r="2021" spans="1:11" ht="18.75">
      <c r="A2021" s="49">
        <v>21</v>
      </c>
      <c r="B2021" s="21" t="s">
        <v>1850</v>
      </c>
      <c r="C2021" s="26">
        <v>16</v>
      </c>
      <c r="D2021" s="26">
        <v>24</v>
      </c>
      <c r="E2021" s="27">
        <f t="shared" si="253"/>
        <v>40</v>
      </c>
      <c r="F2021" s="24">
        <v>16</v>
      </c>
      <c r="G2021" s="24">
        <v>24</v>
      </c>
      <c r="H2021" s="39">
        <f t="shared" si="250"/>
        <v>40</v>
      </c>
      <c r="I2021" s="48">
        <v>32.56</v>
      </c>
      <c r="J2021" s="48">
        <v>48.84</v>
      </c>
      <c r="K2021" s="45">
        <f t="shared" si="252"/>
        <v>81.400000000000006</v>
      </c>
    </row>
    <row r="2022" spans="1:11" s="1" customFormat="1" ht="18.75">
      <c r="A2022" s="49">
        <v>22</v>
      </c>
      <c r="B2022" s="21" t="s">
        <v>1851</v>
      </c>
      <c r="C2022" s="26">
        <v>300</v>
      </c>
      <c r="D2022" s="26"/>
      <c r="E2022" s="27">
        <f t="shared" si="253"/>
        <v>300</v>
      </c>
      <c r="F2022" s="24">
        <v>200</v>
      </c>
      <c r="G2022" s="24">
        <v>0</v>
      </c>
      <c r="H2022" s="39">
        <f t="shared" si="250"/>
        <v>200</v>
      </c>
      <c r="I2022" s="48">
        <v>220</v>
      </c>
      <c r="J2022" s="48"/>
      <c r="K2022" s="45">
        <f t="shared" si="252"/>
        <v>220</v>
      </c>
    </row>
    <row r="2023" spans="1:11" ht="18.75">
      <c r="A2023" s="49">
        <v>23</v>
      </c>
      <c r="B2023" s="21" t="s">
        <v>1852</v>
      </c>
      <c r="C2023" s="26">
        <v>355.41</v>
      </c>
      <c r="D2023" s="26"/>
      <c r="E2023" s="27">
        <f t="shared" si="253"/>
        <v>355.41</v>
      </c>
      <c r="F2023" s="24">
        <v>450.61</v>
      </c>
      <c r="G2023" s="24">
        <v>0</v>
      </c>
      <c r="H2023" s="39">
        <f t="shared" si="250"/>
        <v>450.61</v>
      </c>
      <c r="I2023" s="48">
        <v>3570.22</v>
      </c>
      <c r="J2023" s="48"/>
      <c r="K2023" s="45">
        <f t="shared" si="252"/>
        <v>3570.22</v>
      </c>
    </row>
    <row r="2024" spans="1:11" ht="18.75">
      <c r="A2024" s="49">
        <v>24</v>
      </c>
      <c r="B2024" s="21" t="s">
        <v>1853</v>
      </c>
      <c r="C2024" s="26">
        <v>426.35</v>
      </c>
      <c r="D2024" s="26"/>
      <c r="E2024" s="27">
        <f t="shared" si="253"/>
        <v>426.35</v>
      </c>
      <c r="F2024" s="24">
        <v>169.4</v>
      </c>
      <c r="G2024" s="24">
        <v>0</v>
      </c>
      <c r="H2024" s="39">
        <f t="shared" si="250"/>
        <v>169.4</v>
      </c>
      <c r="I2024" s="48">
        <v>129.79</v>
      </c>
      <c r="J2024" s="48"/>
      <c r="K2024" s="45">
        <f t="shared" si="252"/>
        <v>129.79</v>
      </c>
    </row>
    <row r="2025" spans="1:11" ht="18.75">
      <c r="A2025" s="49">
        <v>25</v>
      </c>
      <c r="B2025" s="21" t="s">
        <v>1854</v>
      </c>
      <c r="C2025" s="26">
        <v>441.23</v>
      </c>
      <c r="D2025" s="26">
        <v>486.76</v>
      </c>
      <c r="E2025" s="27">
        <f t="shared" si="253"/>
        <v>927.99</v>
      </c>
      <c r="F2025" s="24">
        <v>3666.99</v>
      </c>
      <c r="G2025" s="24">
        <v>2024.11</v>
      </c>
      <c r="H2025" s="39">
        <f t="shared" si="250"/>
        <v>5691.0999999999995</v>
      </c>
      <c r="I2025" s="92">
        <v>4863.0200000000004</v>
      </c>
      <c r="J2025" s="49">
        <v>2184.09</v>
      </c>
      <c r="K2025" s="45">
        <f t="shared" si="252"/>
        <v>7047.1100000000006</v>
      </c>
    </row>
    <row r="2026" spans="1:11" ht="18.75">
      <c r="A2026" s="49">
        <v>26</v>
      </c>
      <c r="B2026" s="21" t="s">
        <v>1855</v>
      </c>
      <c r="C2026" s="26">
        <v>516.04</v>
      </c>
      <c r="D2026" s="26">
        <v>430.03</v>
      </c>
      <c r="E2026" s="27">
        <f>SUM(C2026:D2026)</f>
        <v>946.06999999999994</v>
      </c>
      <c r="F2026" s="24"/>
      <c r="G2026" s="24"/>
      <c r="H2026" s="39"/>
      <c r="I2026" s="48"/>
      <c r="J2026" s="48"/>
      <c r="K2026" s="45"/>
    </row>
    <row r="2027" spans="1:11" ht="18.75">
      <c r="A2027" s="49">
        <v>27</v>
      </c>
      <c r="B2027" s="21" t="s">
        <v>1856</v>
      </c>
      <c r="C2027" s="26">
        <v>350.03</v>
      </c>
      <c r="D2027" s="26"/>
      <c r="E2027" s="27">
        <f>SUM(C2027:D2027)</f>
        <v>350.03</v>
      </c>
      <c r="F2027" s="24">
        <v>350.03</v>
      </c>
      <c r="G2027" s="24">
        <v>0</v>
      </c>
      <c r="H2027" s="39">
        <f t="shared" si="250"/>
        <v>350.03</v>
      </c>
      <c r="I2027" s="48">
        <v>500.03</v>
      </c>
      <c r="J2027" s="48"/>
      <c r="K2027" s="45">
        <f>SUM(I2027:J2027)</f>
        <v>500.03</v>
      </c>
    </row>
    <row r="2028" spans="1:11" ht="18.75">
      <c r="A2028" s="49">
        <v>28</v>
      </c>
      <c r="B2028" s="21" t="s">
        <v>1873</v>
      </c>
      <c r="C2028" s="26"/>
      <c r="D2028" s="26"/>
      <c r="E2028" s="27"/>
      <c r="F2028" s="24"/>
      <c r="G2028" s="24"/>
      <c r="H2028" s="39"/>
      <c r="I2028" s="48">
        <v>0.06</v>
      </c>
      <c r="J2028" s="48"/>
      <c r="K2028" s="45">
        <f>SUM(I2028:J2028)</f>
        <v>0.06</v>
      </c>
    </row>
    <row r="2029" spans="1:11" ht="18.75">
      <c r="A2029" s="49">
        <v>29</v>
      </c>
      <c r="B2029" s="21" t="s">
        <v>1857</v>
      </c>
      <c r="C2029" s="26">
        <v>522.17999999999995</v>
      </c>
      <c r="D2029" s="26"/>
      <c r="E2029" s="27">
        <f>SUM(C2029:D2029)</f>
        <v>522.17999999999995</v>
      </c>
      <c r="F2029" s="24">
        <v>522.17999999999995</v>
      </c>
      <c r="G2029" s="24">
        <v>0</v>
      </c>
      <c r="H2029" s="39">
        <f t="shared" si="250"/>
        <v>522.17999999999995</v>
      </c>
      <c r="I2029" s="48">
        <v>520.21</v>
      </c>
      <c r="J2029" s="48"/>
      <c r="K2029" s="45">
        <f>SUM(I2029:J2029)</f>
        <v>520.21</v>
      </c>
    </row>
    <row r="2030" spans="1:11" ht="18.75">
      <c r="A2030" s="49">
        <v>30</v>
      </c>
      <c r="B2030" s="21" t="s">
        <v>1858</v>
      </c>
      <c r="C2030" s="26">
        <v>342.4</v>
      </c>
      <c r="D2030" s="26">
        <v>262.10000000000002</v>
      </c>
      <c r="E2030" s="27">
        <f>SUM(C2030:D2030)</f>
        <v>604.5</v>
      </c>
      <c r="F2030" s="24"/>
      <c r="G2030" s="24"/>
      <c r="H2030" s="39"/>
      <c r="I2030" s="48"/>
      <c r="J2030" s="48"/>
      <c r="K2030" s="45"/>
    </row>
    <row r="2031" spans="1:11" ht="18.75">
      <c r="A2031" s="49">
        <v>31</v>
      </c>
      <c r="B2031" s="21" t="s">
        <v>1874</v>
      </c>
      <c r="C2031" s="26"/>
      <c r="D2031" s="26"/>
      <c r="E2031" s="27"/>
      <c r="F2031" s="24"/>
      <c r="G2031" s="24"/>
      <c r="H2031" s="39"/>
      <c r="I2031" s="48">
        <v>0.03</v>
      </c>
      <c r="J2031" s="48"/>
      <c r="K2031" s="45">
        <f>SUM(I2031:J2031)</f>
        <v>0.03</v>
      </c>
    </row>
    <row r="2032" spans="1:11" ht="18.75">
      <c r="A2032" s="49">
        <v>32</v>
      </c>
      <c r="B2032" s="21" t="s">
        <v>1875</v>
      </c>
      <c r="C2032" s="26"/>
      <c r="D2032" s="26"/>
      <c r="E2032" s="27"/>
      <c r="F2032" s="24"/>
      <c r="G2032" s="24"/>
      <c r="H2032" s="39"/>
      <c r="I2032" s="48">
        <v>0.03</v>
      </c>
      <c r="J2032" s="48"/>
      <c r="K2032" s="45">
        <f>SUM(I2032:J2032)</f>
        <v>0.03</v>
      </c>
    </row>
    <row r="2033" spans="1:11" ht="18.75">
      <c r="A2033" s="49">
        <v>33</v>
      </c>
      <c r="B2033" s="21" t="s">
        <v>1859</v>
      </c>
      <c r="C2033" s="26">
        <v>1206</v>
      </c>
      <c r="D2033" s="26"/>
      <c r="E2033" s="27">
        <f>SUM(C2033:D2033)</f>
        <v>1206</v>
      </c>
      <c r="F2033" s="24">
        <v>1060.01</v>
      </c>
      <c r="G2033" s="24">
        <v>0</v>
      </c>
      <c r="H2033" s="39">
        <f t="shared" si="250"/>
        <v>1060.01</v>
      </c>
      <c r="I2033" s="48">
        <v>660</v>
      </c>
      <c r="J2033" s="48"/>
      <c r="K2033" s="45">
        <f>SUM(I2033:J2033)</f>
        <v>660</v>
      </c>
    </row>
    <row r="2034" spans="1:11" ht="18.75">
      <c r="A2034" s="49">
        <v>34</v>
      </c>
      <c r="B2034" s="21" t="s">
        <v>1860</v>
      </c>
      <c r="C2034" s="26"/>
      <c r="D2034" s="26"/>
      <c r="E2034" s="26"/>
      <c r="F2034" s="24">
        <v>0</v>
      </c>
      <c r="G2034" s="24">
        <v>0</v>
      </c>
      <c r="H2034" s="39">
        <f t="shared" si="250"/>
        <v>0</v>
      </c>
      <c r="I2034" s="48"/>
      <c r="J2034" s="48"/>
      <c r="K2034" s="45"/>
    </row>
    <row r="2035" spans="1:11" ht="18.75">
      <c r="A2035" s="49">
        <v>35</v>
      </c>
      <c r="B2035" s="21" t="s">
        <v>1861</v>
      </c>
      <c r="C2035" s="26">
        <v>72</v>
      </c>
      <c r="D2035" s="26">
        <v>48</v>
      </c>
      <c r="E2035" s="27">
        <f t="shared" ref="E2035:E2043" si="254">SUM(C2035:D2035)</f>
        <v>120</v>
      </c>
      <c r="F2035" s="24"/>
      <c r="G2035" s="24"/>
      <c r="H2035" s="39"/>
      <c r="I2035" s="48"/>
      <c r="J2035" s="48"/>
      <c r="K2035" s="45"/>
    </row>
    <row r="2036" spans="1:11" ht="18.75">
      <c r="A2036" s="49">
        <v>36</v>
      </c>
      <c r="B2036" s="21" t="s">
        <v>1862</v>
      </c>
      <c r="C2036" s="26">
        <v>92</v>
      </c>
      <c r="D2036" s="26">
        <v>138</v>
      </c>
      <c r="E2036" s="27">
        <f t="shared" si="254"/>
        <v>230</v>
      </c>
      <c r="F2036" s="24">
        <v>0.03</v>
      </c>
      <c r="G2036" s="24">
        <v>0.02</v>
      </c>
      <c r="H2036" s="39">
        <f t="shared" si="250"/>
        <v>0.05</v>
      </c>
      <c r="I2036" s="48">
        <v>9.69</v>
      </c>
      <c r="J2036" s="48">
        <v>14.54</v>
      </c>
      <c r="K2036" s="45">
        <f t="shared" ref="K2036:K2043" si="255">SUM(I2036:J2036)</f>
        <v>24.229999999999997</v>
      </c>
    </row>
    <row r="2037" spans="1:11" ht="18.75">
      <c r="A2037" s="49">
        <v>37</v>
      </c>
      <c r="B2037" s="21" t="s">
        <v>1863</v>
      </c>
      <c r="C2037" s="26">
        <v>0.02</v>
      </c>
      <c r="D2037" s="26"/>
      <c r="E2037" s="27">
        <f t="shared" si="254"/>
        <v>0.02</v>
      </c>
      <c r="F2037" s="24">
        <v>0.02</v>
      </c>
      <c r="G2037" s="24">
        <v>0</v>
      </c>
      <c r="H2037" s="39">
        <f t="shared" si="250"/>
        <v>0.02</v>
      </c>
      <c r="I2037" s="48">
        <v>0.02</v>
      </c>
      <c r="J2037" s="48"/>
      <c r="K2037" s="45">
        <f t="shared" si="255"/>
        <v>0.02</v>
      </c>
    </row>
    <row r="2038" spans="1:11" ht="18.75">
      <c r="A2038" s="49">
        <v>38</v>
      </c>
      <c r="B2038" s="90" t="s">
        <v>1864</v>
      </c>
      <c r="C2038" s="26">
        <v>0.01</v>
      </c>
      <c r="D2038" s="26"/>
      <c r="E2038" s="27">
        <f t="shared" si="254"/>
        <v>0.01</v>
      </c>
      <c r="F2038" s="24">
        <v>0.01</v>
      </c>
      <c r="G2038" s="24">
        <v>0</v>
      </c>
      <c r="H2038" s="39">
        <f t="shared" si="250"/>
        <v>0.01</v>
      </c>
      <c r="I2038" s="48">
        <v>0.01</v>
      </c>
      <c r="J2038" s="48"/>
      <c r="K2038" s="45">
        <f t="shared" si="255"/>
        <v>0.01</v>
      </c>
    </row>
    <row r="2039" spans="1:11" ht="18.75">
      <c r="A2039" s="49">
        <v>39</v>
      </c>
      <c r="B2039" s="90" t="s">
        <v>1876</v>
      </c>
      <c r="C2039" s="26"/>
      <c r="D2039" s="26"/>
      <c r="E2039" s="27"/>
      <c r="F2039" s="24"/>
      <c r="G2039" s="24"/>
      <c r="H2039" s="39"/>
      <c r="I2039" s="48">
        <v>0.06</v>
      </c>
      <c r="J2039" s="48"/>
      <c r="K2039" s="45">
        <f t="shared" si="255"/>
        <v>0.06</v>
      </c>
    </row>
    <row r="2040" spans="1:11" ht="18.75">
      <c r="A2040" s="49">
        <v>40</v>
      </c>
      <c r="B2040" s="21" t="s">
        <v>1865</v>
      </c>
      <c r="C2040" s="26">
        <v>140</v>
      </c>
      <c r="D2040" s="26"/>
      <c r="E2040" s="27">
        <f t="shared" si="254"/>
        <v>140</v>
      </c>
      <c r="F2040" s="24">
        <v>125.01</v>
      </c>
      <c r="G2040" s="24">
        <v>0</v>
      </c>
      <c r="H2040" s="39">
        <f t="shared" si="250"/>
        <v>125.01</v>
      </c>
      <c r="I2040" s="48">
        <v>160.01</v>
      </c>
      <c r="J2040" s="48"/>
      <c r="K2040" s="45">
        <f t="shared" si="255"/>
        <v>160.01</v>
      </c>
    </row>
    <row r="2041" spans="1:11" ht="18.75">
      <c r="A2041" s="49">
        <v>41</v>
      </c>
      <c r="B2041" s="21" t="s">
        <v>1866</v>
      </c>
      <c r="C2041" s="26">
        <v>45.13</v>
      </c>
      <c r="D2041" s="26"/>
      <c r="E2041" s="27">
        <f t="shared" si="254"/>
        <v>45.13</v>
      </c>
      <c r="F2041" s="24">
        <v>98.13</v>
      </c>
      <c r="G2041" s="24">
        <v>0</v>
      </c>
      <c r="H2041" s="39">
        <f t="shared" si="250"/>
        <v>98.13</v>
      </c>
      <c r="I2041" s="48">
        <v>123.61</v>
      </c>
      <c r="J2041" s="48"/>
      <c r="K2041" s="45">
        <f t="shared" si="255"/>
        <v>123.61</v>
      </c>
    </row>
    <row r="2042" spans="1:11" ht="18.75">
      <c r="A2042" s="49">
        <v>42</v>
      </c>
      <c r="B2042" s="21" t="s">
        <v>1877</v>
      </c>
      <c r="C2042" s="26"/>
      <c r="D2042" s="26"/>
      <c r="E2042" s="27"/>
      <c r="F2042" s="24"/>
      <c r="G2042" s="24"/>
      <c r="H2042" s="39"/>
      <c r="I2042" s="48">
        <v>0.09</v>
      </c>
      <c r="J2042" s="48"/>
      <c r="K2042" s="45">
        <f t="shared" si="255"/>
        <v>0.09</v>
      </c>
    </row>
    <row r="2043" spans="1:11" ht="18.75">
      <c r="B2043" s="19" t="s">
        <v>190</v>
      </c>
      <c r="C2043" s="27">
        <f>SUM(C2000:C2041)</f>
        <v>14958.370000000003</v>
      </c>
      <c r="D2043" s="27">
        <f>SUM(D2000:D2041)</f>
        <v>2260.23</v>
      </c>
      <c r="E2043" s="27">
        <f t="shared" si="254"/>
        <v>17218.600000000002</v>
      </c>
      <c r="F2043" s="25">
        <f>SUM(F2001:F2041)</f>
        <v>35711.919999999998</v>
      </c>
      <c r="G2043" s="25">
        <f>SUM(G1994:G2041)</f>
        <v>3585.77</v>
      </c>
      <c r="H2043" s="39">
        <f t="shared" si="250"/>
        <v>39297.689999999995</v>
      </c>
      <c r="I2043" s="45">
        <f>SUM(I2001:I2042)</f>
        <v>53797.549999999988</v>
      </c>
      <c r="J2043" s="45">
        <f>SUM(J2001:J2042)</f>
        <v>3980.73</v>
      </c>
      <c r="K2043" s="45">
        <f t="shared" si="255"/>
        <v>57778.279999999992</v>
      </c>
    </row>
    <row r="2044" spans="1:11" s="156" customFormat="1" ht="112.5">
      <c r="B2044" s="157" t="s">
        <v>191</v>
      </c>
      <c r="C2044" s="162">
        <f t="shared" ref="C2044" si="256">SUM(C2043+C1999+C1995)</f>
        <v>15090.380000000003</v>
      </c>
      <c r="D2044" s="162">
        <f t="shared" ref="D2044" si="257">SUM(D2043+D1999+D1995)</f>
        <v>2260.23</v>
      </c>
      <c r="E2044" s="162">
        <f t="shared" ref="E2044" si="258">SUM(E2043+E1999+E1995)</f>
        <v>17350.61</v>
      </c>
      <c r="F2044" s="162">
        <f t="shared" ref="F2044" si="259">SUM(F2043+F1999+F1995)</f>
        <v>36107.01</v>
      </c>
      <c r="G2044" s="162">
        <f t="shared" ref="G2044" si="260">SUM(G2043+G1999+G1995)</f>
        <v>3585.77</v>
      </c>
      <c r="H2044" s="162">
        <f t="shared" ref="H2044" si="261">SUM(H2043+H1999+H1995)</f>
        <v>39692.78</v>
      </c>
      <c r="I2044" s="162">
        <f t="shared" ref="I2044" si="262">SUM(I2043+I1999+I1995)</f>
        <v>54077.649999999987</v>
      </c>
      <c r="J2044" s="162">
        <f t="shared" ref="J2044" si="263">SUM(J2043+J1999+J1995)</f>
        <v>3980.73</v>
      </c>
      <c r="K2044" s="162">
        <f t="shared" ref="K2044" si="264">SUM(K2043+K1999+K1995)</f>
        <v>58058.37999999999</v>
      </c>
    </row>
    <row r="2045" spans="1:11" s="93" customFormat="1" ht="18.75">
      <c r="B2045" s="100"/>
      <c r="C2045" s="101"/>
      <c r="D2045" s="101"/>
      <c r="E2045" s="101"/>
      <c r="F2045" s="101"/>
      <c r="G2045" s="101"/>
      <c r="H2045" s="96"/>
      <c r="I2045" s="97"/>
      <c r="J2045" s="97"/>
      <c r="K2045" s="98"/>
    </row>
    <row r="2046" spans="1:11" s="147" customFormat="1" ht="40.5" customHeight="1">
      <c r="A2046" s="151">
        <v>16</v>
      </c>
      <c r="B2046" s="148" t="s">
        <v>1878</v>
      </c>
      <c r="C2046" s="167"/>
      <c r="D2046" s="167"/>
      <c r="E2046" s="167"/>
      <c r="F2046" s="168"/>
      <c r="G2046" s="168"/>
      <c r="H2046" s="154"/>
      <c r="I2046" s="169"/>
      <c r="J2046" s="169"/>
      <c r="K2046" s="155"/>
    </row>
    <row r="2047" spans="1:11" s="1" customFormat="1" ht="18.75">
      <c r="A2047" s="1">
        <v>1</v>
      </c>
      <c r="B2047" s="19" t="s">
        <v>1879</v>
      </c>
      <c r="C2047" s="27"/>
      <c r="D2047" s="27"/>
      <c r="E2047" s="27"/>
      <c r="F2047" s="25"/>
      <c r="G2047" s="25"/>
      <c r="H2047" s="39"/>
      <c r="I2047" s="45"/>
      <c r="J2047" s="45"/>
      <c r="K2047" s="45"/>
    </row>
    <row r="2048" spans="1:11" ht="18.75">
      <c r="A2048" s="49">
        <v>1</v>
      </c>
      <c r="B2048" s="21" t="s">
        <v>1880</v>
      </c>
      <c r="C2048" s="26">
        <v>238.16</v>
      </c>
      <c r="D2048" s="26"/>
      <c r="E2048" s="27">
        <f>SUM(C2048:D2048)</f>
        <v>238.16</v>
      </c>
      <c r="F2048" s="24">
        <v>230.66</v>
      </c>
      <c r="G2048" s="24">
        <v>0</v>
      </c>
      <c r="H2048" s="39">
        <f>SUM(F2048:G2048)</f>
        <v>230.66</v>
      </c>
      <c r="I2048" s="44">
        <v>281.05</v>
      </c>
      <c r="J2048" s="44"/>
      <c r="K2048" s="45">
        <f>SUM(I2048:J2048)</f>
        <v>281.05</v>
      </c>
    </row>
    <row r="2049" spans="1:11" ht="18.75">
      <c r="B2049" s="19" t="s">
        <v>192</v>
      </c>
      <c r="C2049" s="27">
        <f>SUM(C2048)</f>
        <v>238.16</v>
      </c>
      <c r="D2049" s="26"/>
      <c r="E2049" s="27">
        <f>SUM(C2049:D2049)</f>
        <v>238.16</v>
      </c>
      <c r="F2049" s="25">
        <v>230.66</v>
      </c>
      <c r="G2049" s="25">
        <v>0</v>
      </c>
      <c r="H2049" s="39">
        <f>SUM(F2049:G2049)</f>
        <v>230.66</v>
      </c>
      <c r="I2049" s="45">
        <f>SUM(I2048)</f>
        <v>281.05</v>
      </c>
      <c r="J2049" s="44"/>
      <c r="K2049" s="45">
        <f>SUM(I2049:J2049)</f>
        <v>281.05</v>
      </c>
    </row>
    <row r="2050" spans="1:11" s="1" customFormat="1" ht="18.75">
      <c r="A2050" s="1">
        <v>2</v>
      </c>
      <c r="B2050" s="19" t="s">
        <v>256</v>
      </c>
      <c r="C2050" s="27"/>
      <c r="D2050" s="27"/>
      <c r="E2050" s="27"/>
      <c r="F2050" s="25"/>
      <c r="G2050" s="25"/>
      <c r="H2050" s="39"/>
      <c r="I2050" s="45"/>
      <c r="J2050" s="45"/>
      <c r="K2050" s="45"/>
    </row>
    <row r="2051" spans="1:11" ht="18.75">
      <c r="A2051" s="49">
        <v>1</v>
      </c>
      <c r="B2051" s="21" t="s">
        <v>1881</v>
      </c>
      <c r="C2051" s="26">
        <v>0</v>
      </c>
      <c r="D2051" s="26"/>
      <c r="E2051" s="26">
        <f>SUM(C2051:D2051)</f>
        <v>0</v>
      </c>
      <c r="F2051" s="24">
        <v>0.01</v>
      </c>
      <c r="G2051" s="24">
        <v>0</v>
      </c>
      <c r="H2051" s="39">
        <f t="shared" ref="H2051:H2090" si="265">SUM(F2051:G2051)</f>
        <v>0.01</v>
      </c>
      <c r="I2051" s="44">
        <v>0.01</v>
      </c>
      <c r="J2051" s="44"/>
      <c r="K2051" s="45">
        <f>SUM(I2051:J2051)</f>
        <v>0.01</v>
      </c>
    </row>
    <row r="2052" spans="1:11" ht="18.75">
      <c r="B2052" s="19" t="s">
        <v>4</v>
      </c>
      <c r="C2052" s="27">
        <f>SUM(C2051)</f>
        <v>0</v>
      </c>
      <c r="D2052" s="27"/>
      <c r="E2052" s="27">
        <f>SUM(C2052:D2052)</f>
        <v>0</v>
      </c>
      <c r="F2052" s="25">
        <v>0.01</v>
      </c>
      <c r="G2052" s="25">
        <v>0</v>
      </c>
      <c r="H2052" s="39">
        <f t="shared" si="265"/>
        <v>0.01</v>
      </c>
      <c r="I2052" s="45">
        <f>SUM(I2051)</f>
        <v>0.01</v>
      </c>
      <c r="J2052" s="44"/>
      <c r="K2052" s="45">
        <f>SUM(I2052:J2052)</f>
        <v>0.01</v>
      </c>
    </row>
    <row r="2053" spans="1:11" s="1" customFormat="1" ht="18.75">
      <c r="A2053" s="1">
        <v>3</v>
      </c>
      <c r="B2053" s="19" t="s">
        <v>1882</v>
      </c>
      <c r="C2053" s="27"/>
      <c r="D2053" s="27"/>
      <c r="E2053" s="27"/>
      <c r="F2053" s="25"/>
      <c r="G2053" s="25"/>
      <c r="H2053" s="39"/>
      <c r="I2053" s="45"/>
      <c r="J2053" s="45"/>
      <c r="K2053" s="45"/>
    </row>
    <row r="2054" spans="1:11" ht="18.75">
      <c r="A2054" s="49">
        <v>1</v>
      </c>
      <c r="B2054" s="21" t="s">
        <v>1883</v>
      </c>
      <c r="C2054" s="26">
        <v>327.10000000000002</v>
      </c>
      <c r="D2054" s="26"/>
      <c r="E2054" s="27">
        <f>SUM(C2054:D2054)</f>
        <v>327.10000000000002</v>
      </c>
      <c r="F2054" s="24">
        <v>312.10000000000002</v>
      </c>
      <c r="G2054" s="24">
        <v>0</v>
      </c>
      <c r="H2054" s="39">
        <f t="shared" si="265"/>
        <v>312.10000000000002</v>
      </c>
      <c r="I2054" s="44">
        <v>234.19</v>
      </c>
      <c r="J2054" s="44"/>
      <c r="K2054" s="45">
        <f>SUM(I2054:J2054)</f>
        <v>234.19</v>
      </c>
    </row>
    <row r="2055" spans="1:11" ht="18.75">
      <c r="B2055" s="19" t="s">
        <v>193</v>
      </c>
      <c r="C2055" s="27">
        <f>SUM(C2054)</f>
        <v>327.10000000000002</v>
      </c>
      <c r="D2055" s="26"/>
      <c r="E2055" s="27">
        <f>SUM(C2055:D2055)</f>
        <v>327.10000000000002</v>
      </c>
      <c r="F2055" s="25">
        <v>312.10000000000002</v>
      </c>
      <c r="G2055" s="25">
        <v>0</v>
      </c>
      <c r="H2055" s="39">
        <f t="shared" si="265"/>
        <v>312.10000000000002</v>
      </c>
      <c r="I2055" s="45">
        <f>SUM(I2054)</f>
        <v>234.19</v>
      </c>
      <c r="J2055" s="44"/>
      <c r="K2055" s="45">
        <f>SUM(I2055:J2055)</f>
        <v>234.19</v>
      </c>
    </row>
    <row r="2056" spans="1:11" ht="18.75">
      <c r="A2056" s="49">
        <v>4</v>
      </c>
      <c r="B2056" s="19" t="s">
        <v>2010</v>
      </c>
      <c r="C2056" s="27"/>
      <c r="D2056" s="26"/>
      <c r="E2056" s="27"/>
      <c r="F2056" s="25"/>
      <c r="G2056" s="25"/>
      <c r="H2056" s="39"/>
      <c r="I2056" s="45"/>
      <c r="J2056" s="44"/>
      <c r="K2056" s="45"/>
    </row>
    <row r="2057" spans="1:11" ht="18.75">
      <c r="A2057" s="49">
        <v>1</v>
      </c>
      <c r="B2057" s="21" t="s">
        <v>2011</v>
      </c>
      <c r="C2057" s="27"/>
      <c r="D2057" s="26"/>
      <c r="E2057" s="27"/>
      <c r="F2057" s="25"/>
      <c r="G2057" s="25"/>
      <c r="H2057" s="39"/>
      <c r="I2057" s="48">
        <v>6191</v>
      </c>
      <c r="J2057" s="44"/>
      <c r="K2057" s="45">
        <f>SUM(I2057:J2057)</f>
        <v>6191</v>
      </c>
    </row>
    <row r="2058" spans="1:11" ht="18.75">
      <c r="B2058" s="19" t="s">
        <v>2012</v>
      </c>
      <c r="C2058" s="27"/>
      <c r="D2058" s="26"/>
      <c r="E2058" s="27"/>
      <c r="F2058" s="25"/>
      <c r="G2058" s="25"/>
      <c r="H2058" s="39"/>
      <c r="I2058" s="45">
        <f>SUM(I2057)</f>
        <v>6191</v>
      </c>
      <c r="J2058" s="44"/>
      <c r="K2058" s="45">
        <f>SUM(I2058:J2058)</f>
        <v>6191</v>
      </c>
    </row>
    <row r="2059" spans="1:11" s="1" customFormat="1" ht="18.75">
      <c r="A2059" s="1">
        <v>5</v>
      </c>
      <c r="B2059" s="19" t="s">
        <v>261</v>
      </c>
      <c r="C2059" s="27"/>
      <c r="D2059" s="27"/>
      <c r="E2059" s="27"/>
      <c r="F2059" s="25"/>
      <c r="G2059" s="25"/>
      <c r="H2059" s="39"/>
      <c r="I2059" s="45"/>
      <c r="J2059" s="45"/>
      <c r="K2059" s="45"/>
    </row>
    <row r="2060" spans="1:11" ht="18.75">
      <c r="A2060" s="49">
        <v>1</v>
      </c>
      <c r="B2060" s="21" t="s">
        <v>1884</v>
      </c>
      <c r="C2060" s="22">
        <v>5</v>
      </c>
      <c r="D2060" s="22"/>
      <c r="E2060" s="23">
        <f>SUM(C2060:D2060)</f>
        <v>5</v>
      </c>
      <c r="F2060" s="24">
        <v>5</v>
      </c>
      <c r="G2060" s="24">
        <v>0</v>
      </c>
      <c r="H2060" s="39">
        <f t="shared" si="265"/>
        <v>5</v>
      </c>
      <c r="I2060" s="44">
        <v>5</v>
      </c>
      <c r="J2060" s="44"/>
      <c r="K2060" s="45">
        <f>SUM(I2060:J2060)</f>
        <v>5</v>
      </c>
    </row>
    <row r="2061" spans="1:11" ht="18.75">
      <c r="B2061" s="19" t="s">
        <v>6</v>
      </c>
      <c r="C2061" s="23">
        <v>5</v>
      </c>
      <c r="D2061" s="22"/>
      <c r="E2061" s="23">
        <f>SUM(C2061:D2061)</f>
        <v>5</v>
      </c>
      <c r="F2061" s="25">
        <v>5</v>
      </c>
      <c r="G2061" s="25">
        <v>0</v>
      </c>
      <c r="H2061" s="39">
        <f t="shared" si="265"/>
        <v>5</v>
      </c>
      <c r="I2061" s="45">
        <f>SUM(I2060)</f>
        <v>5</v>
      </c>
      <c r="J2061" s="45"/>
      <c r="K2061" s="45">
        <f>SUM(I2061:J2061)</f>
        <v>5</v>
      </c>
    </row>
    <row r="2062" spans="1:11" s="1" customFormat="1" ht="18.75">
      <c r="A2062" s="1">
        <v>6</v>
      </c>
      <c r="B2062" s="19" t="s">
        <v>1885</v>
      </c>
      <c r="C2062" s="27"/>
      <c r="D2062" s="27"/>
      <c r="E2062" s="27"/>
      <c r="F2062" s="25"/>
      <c r="G2062" s="25"/>
      <c r="H2062" s="39"/>
      <c r="I2062" s="45"/>
      <c r="J2062" s="45"/>
      <c r="K2062" s="45"/>
    </row>
    <row r="2063" spans="1:11" ht="18.75">
      <c r="A2063" s="49">
        <v>1</v>
      </c>
      <c r="B2063" s="21" t="s">
        <v>1886</v>
      </c>
      <c r="C2063" s="26">
        <v>59.49</v>
      </c>
      <c r="D2063" s="26">
        <v>0.02</v>
      </c>
      <c r="E2063" s="27">
        <f>SUM(C2063:D2063)</f>
        <v>59.510000000000005</v>
      </c>
      <c r="F2063" s="24">
        <v>34.979999999999997</v>
      </c>
      <c r="G2063" s="24">
        <v>0.02</v>
      </c>
      <c r="H2063" s="39">
        <f t="shared" si="265"/>
        <v>35</v>
      </c>
      <c r="I2063" s="44">
        <v>74.459999999999994</v>
      </c>
      <c r="J2063" s="44">
        <v>0.02</v>
      </c>
      <c r="K2063" s="45">
        <f>SUM(I2063:J2063)</f>
        <v>74.47999999999999</v>
      </c>
    </row>
    <row r="2064" spans="1:11" ht="18.75">
      <c r="B2064" s="19" t="s">
        <v>7</v>
      </c>
      <c r="C2064" s="27">
        <f>SUM(C2063)</f>
        <v>59.49</v>
      </c>
      <c r="D2064" s="27">
        <f>SUM(D2063)</f>
        <v>0.02</v>
      </c>
      <c r="E2064" s="27">
        <f>SUM(E2063)</f>
        <v>59.510000000000005</v>
      </c>
      <c r="F2064" s="25">
        <v>34.979999999999997</v>
      </c>
      <c r="G2064" s="25">
        <v>0.02</v>
      </c>
      <c r="H2064" s="39">
        <f t="shared" si="265"/>
        <v>35</v>
      </c>
      <c r="I2064" s="45">
        <f>SUM(I2063)</f>
        <v>74.459999999999994</v>
      </c>
      <c r="J2064" s="45">
        <f>SUM(J2063)</f>
        <v>0.02</v>
      </c>
      <c r="K2064" s="45">
        <f>SUM(I2064:J2064)</f>
        <v>74.47999999999999</v>
      </c>
    </row>
    <row r="2065" spans="1:11" ht="18.75">
      <c r="A2065" s="1">
        <v>7</v>
      </c>
      <c r="B2065" s="19" t="s">
        <v>2013</v>
      </c>
      <c r="C2065" s="27"/>
      <c r="D2065" s="27"/>
      <c r="E2065" s="27"/>
      <c r="F2065" s="25"/>
      <c r="G2065" s="25"/>
      <c r="H2065" s="39"/>
      <c r="I2065" s="44"/>
      <c r="J2065" s="44"/>
      <c r="K2065" s="45"/>
    </row>
    <row r="2066" spans="1:11" ht="18.75">
      <c r="A2066" s="49">
        <v>1</v>
      </c>
      <c r="B2066" s="21" t="s">
        <v>2014</v>
      </c>
      <c r="C2066" s="27"/>
      <c r="D2066" s="27"/>
      <c r="E2066" s="27"/>
      <c r="F2066" s="25"/>
      <c r="G2066" s="25"/>
      <c r="H2066" s="39"/>
      <c r="I2066" s="44">
        <v>0.2</v>
      </c>
      <c r="J2066" s="44"/>
      <c r="K2066" s="45">
        <f>SUM(I2066:J2066)</f>
        <v>0.2</v>
      </c>
    </row>
    <row r="2067" spans="1:11" ht="18.75">
      <c r="B2067" s="19" t="s">
        <v>2015</v>
      </c>
      <c r="C2067" s="27"/>
      <c r="D2067" s="27"/>
      <c r="E2067" s="27"/>
      <c r="F2067" s="25"/>
      <c r="G2067" s="25"/>
      <c r="H2067" s="39"/>
      <c r="I2067" s="45">
        <f>SUM(I2066)</f>
        <v>0.2</v>
      </c>
      <c r="J2067" s="44"/>
      <c r="K2067" s="45">
        <f>SUM(I2067:J2067)</f>
        <v>0.2</v>
      </c>
    </row>
    <row r="2068" spans="1:11" s="1" customFormat="1" ht="18.75">
      <c r="A2068" s="1">
        <v>8</v>
      </c>
      <c r="B2068" s="19" t="s">
        <v>1407</v>
      </c>
      <c r="C2068" s="27"/>
      <c r="D2068" s="27"/>
      <c r="E2068" s="27"/>
      <c r="F2068" s="25"/>
      <c r="G2068" s="25"/>
      <c r="H2068" s="39"/>
      <c r="I2068" s="45"/>
      <c r="J2068" s="45"/>
      <c r="K2068" s="45"/>
    </row>
    <row r="2069" spans="1:11" s="1" customFormat="1" ht="18.75">
      <c r="A2069" s="1">
        <v>1</v>
      </c>
      <c r="B2069" s="21" t="s">
        <v>1887</v>
      </c>
      <c r="C2069" s="26">
        <v>1690</v>
      </c>
      <c r="D2069" s="26"/>
      <c r="E2069" s="27">
        <f>SUM(C2069:D2069)</f>
        <v>1690</v>
      </c>
      <c r="F2069" s="24">
        <v>3346.85</v>
      </c>
      <c r="G2069" s="24">
        <v>0</v>
      </c>
      <c r="H2069" s="39">
        <f t="shared" si="265"/>
        <v>3346.85</v>
      </c>
      <c r="I2069" s="48">
        <v>3569.43</v>
      </c>
      <c r="J2069" s="48"/>
      <c r="K2069" s="45">
        <f>SUM(I2069:J2069)</f>
        <v>3569.43</v>
      </c>
    </row>
    <row r="2070" spans="1:11" s="1" customFormat="1" ht="18.75">
      <c r="A2070" s="1">
        <v>2</v>
      </c>
      <c r="B2070" s="21" t="s">
        <v>1888</v>
      </c>
      <c r="C2070" s="26">
        <v>175.01</v>
      </c>
      <c r="D2070" s="26">
        <v>305</v>
      </c>
      <c r="E2070" s="27">
        <f>SUM(C2070:D2070)</f>
        <v>480.01</v>
      </c>
      <c r="F2070" s="24">
        <v>302.2</v>
      </c>
      <c r="G2070" s="24">
        <v>96.25</v>
      </c>
      <c r="H2070" s="39">
        <f t="shared" si="265"/>
        <v>398.45</v>
      </c>
      <c r="I2070" s="48">
        <v>531.11</v>
      </c>
      <c r="J2070" s="48">
        <v>70.61</v>
      </c>
      <c r="K2070" s="45">
        <f>SUM(I2070:J2070)</f>
        <v>601.72</v>
      </c>
    </row>
    <row r="2071" spans="1:11" ht="18.75">
      <c r="B2071" s="19" t="s">
        <v>166</v>
      </c>
      <c r="C2071" s="27">
        <f>SUM(C2069:C2070)</f>
        <v>1865.01</v>
      </c>
      <c r="D2071" s="27">
        <f>SUM(D2069:D2070)</f>
        <v>305</v>
      </c>
      <c r="E2071" s="27">
        <f>SUM(E2069:E2070)</f>
        <v>2170.0100000000002</v>
      </c>
      <c r="F2071" s="25">
        <v>3649.05</v>
      </c>
      <c r="G2071" s="25">
        <v>96.25</v>
      </c>
      <c r="H2071" s="39">
        <f t="shared" si="265"/>
        <v>3745.3</v>
      </c>
      <c r="I2071" s="45">
        <f>SUM(I2069:I2070)</f>
        <v>4100.54</v>
      </c>
      <c r="J2071" s="45">
        <f>SUM(J2069:J2070)</f>
        <v>70.61</v>
      </c>
      <c r="K2071" s="45">
        <f>SUM(I2071:J2071)</f>
        <v>4171.1499999999996</v>
      </c>
    </row>
    <row r="2072" spans="1:11" s="1" customFormat="1" ht="18.75">
      <c r="A2072" s="1">
        <v>9</v>
      </c>
      <c r="B2072" s="19" t="s">
        <v>1409</v>
      </c>
      <c r="C2072" s="27"/>
      <c r="D2072" s="27"/>
      <c r="E2072" s="27"/>
      <c r="F2072" s="25"/>
      <c r="G2072" s="25"/>
      <c r="H2072" s="39"/>
      <c r="I2072" s="45"/>
      <c r="J2072" s="45"/>
      <c r="K2072" s="45"/>
    </row>
    <row r="2073" spans="1:11" ht="18.75">
      <c r="A2073" s="49">
        <v>1</v>
      </c>
      <c r="B2073" s="21" t="s">
        <v>1890</v>
      </c>
      <c r="C2073" s="26">
        <v>166.93</v>
      </c>
      <c r="D2073" s="26"/>
      <c r="E2073" s="27">
        <f>SUM(C2073:D2073)</f>
        <v>166.93</v>
      </c>
      <c r="F2073" s="24">
        <v>176.63</v>
      </c>
      <c r="G2073" s="24">
        <v>0</v>
      </c>
      <c r="H2073" s="39">
        <f t="shared" si="265"/>
        <v>176.63</v>
      </c>
      <c r="I2073" s="44">
        <v>209.44</v>
      </c>
      <c r="J2073" s="44"/>
      <c r="K2073" s="45">
        <f t="shared" ref="K2073:K2078" si="266">SUM(I2073:J2073)</f>
        <v>209.44</v>
      </c>
    </row>
    <row r="2074" spans="1:11" ht="18.75">
      <c r="A2074" s="49">
        <v>2</v>
      </c>
      <c r="B2074" s="21" t="s">
        <v>1889</v>
      </c>
      <c r="C2074" s="26"/>
      <c r="D2074" s="26"/>
      <c r="E2074" s="26"/>
      <c r="F2074" s="24">
        <v>0.02</v>
      </c>
      <c r="G2074" s="24">
        <v>0</v>
      </c>
      <c r="H2074" s="39">
        <f t="shared" si="265"/>
        <v>0.02</v>
      </c>
      <c r="I2074" s="44">
        <v>0.02</v>
      </c>
      <c r="J2074" s="44"/>
      <c r="K2074" s="45">
        <f t="shared" si="266"/>
        <v>0.02</v>
      </c>
    </row>
    <row r="2075" spans="1:11" ht="18.75">
      <c r="A2075" s="49">
        <v>3</v>
      </c>
      <c r="B2075" s="21" t="s">
        <v>1891</v>
      </c>
      <c r="C2075" s="26">
        <v>96.8</v>
      </c>
      <c r="D2075" s="26"/>
      <c r="E2075" s="27">
        <f>SUM(C2075:D2075)</f>
        <v>96.8</v>
      </c>
      <c r="F2075" s="24">
        <v>160.05000000000001</v>
      </c>
      <c r="G2075" s="24">
        <v>0</v>
      </c>
      <c r="H2075" s="39">
        <f t="shared" si="265"/>
        <v>160.05000000000001</v>
      </c>
      <c r="I2075" s="44">
        <v>170.96</v>
      </c>
      <c r="J2075" s="44"/>
      <c r="K2075" s="45">
        <f t="shared" si="266"/>
        <v>170.96</v>
      </c>
    </row>
    <row r="2076" spans="1:11" s="1" customFormat="1" ht="18.75">
      <c r="A2076" s="49">
        <v>4</v>
      </c>
      <c r="B2076" s="21" t="s">
        <v>1892</v>
      </c>
      <c r="C2076" s="27"/>
      <c r="D2076" s="27"/>
      <c r="E2076" s="27"/>
      <c r="F2076" s="24">
        <v>0.01</v>
      </c>
      <c r="G2076" s="24">
        <v>0</v>
      </c>
      <c r="H2076" s="39">
        <f t="shared" si="265"/>
        <v>0.01</v>
      </c>
      <c r="I2076" s="48">
        <v>0.01</v>
      </c>
      <c r="J2076" s="45"/>
      <c r="K2076" s="45">
        <f t="shared" si="266"/>
        <v>0.01</v>
      </c>
    </row>
    <row r="2077" spans="1:11" ht="18.75">
      <c r="A2077" s="49">
        <v>5</v>
      </c>
      <c r="B2077" s="21" t="s">
        <v>194</v>
      </c>
      <c r="C2077" s="26">
        <v>458.56</v>
      </c>
      <c r="D2077" s="26"/>
      <c r="E2077" s="27">
        <f>SUM(C2077:D2077)</f>
        <v>458.56</v>
      </c>
      <c r="F2077" s="24">
        <v>306.22000000000003</v>
      </c>
      <c r="G2077" s="24">
        <v>0</v>
      </c>
      <c r="H2077" s="39">
        <f t="shared" si="265"/>
        <v>306.22000000000003</v>
      </c>
      <c r="I2077" s="44">
        <v>200</v>
      </c>
      <c r="J2077" s="44"/>
      <c r="K2077" s="45">
        <f t="shared" si="266"/>
        <v>200</v>
      </c>
    </row>
    <row r="2078" spans="1:11" ht="18.75">
      <c r="B2078" s="19" t="s">
        <v>195</v>
      </c>
      <c r="C2078" s="27">
        <f>SUM(C2073:C2077)</f>
        <v>722.29</v>
      </c>
      <c r="D2078" s="27">
        <f>SUM(D2073:D2077)</f>
        <v>0</v>
      </c>
      <c r="E2078" s="27">
        <f>SUM(E2073:E2077)</f>
        <v>722.29</v>
      </c>
      <c r="F2078" s="25">
        <v>642.92999999999995</v>
      </c>
      <c r="G2078" s="25">
        <v>0</v>
      </c>
      <c r="H2078" s="39">
        <f t="shared" si="265"/>
        <v>642.92999999999995</v>
      </c>
      <c r="I2078" s="45">
        <f>SUM(I2073:I2077)</f>
        <v>580.43000000000006</v>
      </c>
      <c r="J2078" s="44"/>
      <c r="K2078" s="45">
        <f t="shared" si="266"/>
        <v>580.43000000000006</v>
      </c>
    </row>
    <row r="2079" spans="1:11" s="1" customFormat="1" ht="18.75">
      <c r="A2079" s="1">
        <v>10</v>
      </c>
      <c r="B2079" s="19" t="s">
        <v>1893</v>
      </c>
      <c r="C2079" s="27"/>
      <c r="D2079" s="27"/>
      <c r="E2079" s="27"/>
      <c r="F2079" s="25"/>
      <c r="G2079" s="25"/>
      <c r="H2079" s="39"/>
      <c r="I2079" s="45"/>
      <c r="J2079" s="45"/>
      <c r="K2079" s="45"/>
    </row>
    <row r="2080" spans="1:11" ht="18.75">
      <c r="A2080" s="49">
        <v>1</v>
      </c>
      <c r="B2080" s="21" t="s">
        <v>1894</v>
      </c>
      <c r="C2080" s="26">
        <v>1000</v>
      </c>
      <c r="D2080" s="26"/>
      <c r="E2080" s="27">
        <f>SUM(C2080:D2080)</f>
        <v>1000</v>
      </c>
      <c r="F2080" s="24">
        <v>2850</v>
      </c>
      <c r="G2080" s="24">
        <v>0</v>
      </c>
      <c r="H2080" s="39">
        <f t="shared" si="265"/>
        <v>2850</v>
      </c>
      <c r="I2080" s="44">
        <v>4700</v>
      </c>
      <c r="J2080" s="44"/>
      <c r="K2080" s="45">
        <f>SUM(I2080:J2080)</f>
        <v>4700</v>
      </c>
    </row>
    <row r="2081" spans="1:11" ht="18.75">
      <c r="A2081" s="49">
        <v>2</v>
      </c>
      <c r="B2081" s="21" t="s">
        <v>2016</v>
      </c>
      <c r="C2081" s="26"/>
      <c r="D2081" s="26"/>
      <c r="E2081" s="27"/>
      <c r="F2081" s="24"/>
      <c r="G2081" s="24"/>
      <c r="H2081" s="39"/>
      <c r="I2081" s="44">
        <v>1418.02</v>
      </c>
      <c r="J2081" s="44"/>
      <c r="K2081" s="45">
        <f>SUM(I2081:J2081)</f>
        <v>1418.02</v>
      </c>
    </row>
    <row r="2082" spans="1:11" ht="18.75">
      <c r="B2082" s="19" t="s">
        <v>196</v>
      </c>
      <c r="C2082" s="27">
        <f>SUM(C2080)</f>
        <v>1000</v>
      </c>
      <c r="D2082" s="26"/>
      <c r="E2082" s="27">
        <f>SUM(C2082:D2082)</f>
        <v>1000</v>
      </c>
      <c r="F2082" s="25">
        <v>2850</v>
      </c>
      <c r="G2082" s="25">
        <v>0</v>
      </c>
      <c r="H2082" s="39">
        <f t="shared" si="265"/>
        <v>2850</v>
      </c>
      <c r="I2082" s="45">
        <f>SUM(I2080:I2081)</f>
        <v>6118.02</v>
      </c>
      <c r="J2082" s="44"/>
      <c r="K2082" s="45">
        <f>SUM(I2082:J2082)</f>
        <v>6118.02</v>
      </c>
    </row>
    <row r="2083" spans="1:11" s="1" customFormat="1" ht="18.75">
      <c r="A2083" s="1">
        <v>11</v>
      </c>
      <c r="B2083" s="19" t="s">
        <v>1895</v>
      </c>
      <c r="C2083" s="27"/>
      <c r="D2083" s="27"/>
      <c r="E2083" s="27"/>
      <c r="F2083" s="25"/>
      <c r="G2083" s="25"/>
      <c r="H2083" s="39"/>
      <c r="I2083" s="45"/>
      <c r="J2083" s="45"/>
      <c r="K2083" s="45"/>
    </row>
    <row r="2084" spans="1:11" ht="18.75">
      <c r="A2084" s="49">
        <v>1</v>
      </c>
      <c r="B2084" s="21" t="s">
        <v>1896</v>
      </c>
      <c r="C2084" s="26"/>
      <c r="D2084" s="26">
        <v>0.01</v>
      </c>
      <c r="E2084" s="27">
        <f t="shared" ref="E2084:E2090" si="267">SUM(C2084:D2084)</f>
        <v>0.01</v>
      </c>
      <c r="F2084" s="24">
        <v>0</v>
      </c>
      <c r="G2084" s="24">
        <v>50</v>
      </c>
      <c r="H2084" s="39">
        <f t="shared" si="265"/>
        <v>50</v>
      </c>
      <c r="I2084" s="44">
        <v>0</v>
      </c>
      <c r="J2084" s="44">
        <v>0.01</v>
      </c>
      <c r="K2084" s="45">
        <f t="shared" ref="K2084:K2090" si="268">SUM(I2084:J2084)</f>
        <v>0.01</v>
      </c>
    </row>
    <row r="2085" spans="1:11" ht="18.75">
      <c r="A2085" s="49">
        <v>2</v>
      </c>
      <c r="B2085" s="21" t="s">
        <v>1897</v>
      </c>
      <c r="C2085" s="26">
        <v>212.5</v>
      </c>
      <c r="D2085" s="26"/>
      <c r="E2085" s="27">
        <f t="shared" si="267"/>
        <v>212.5</v>
      </c>
      <c r="F2085" s="24">
        <v>179.05</v>
      </c>
      <c r="G2085" s="24">
        <v>0</v>
      </c>
      <c r="H2085" s="39">
        <f t="shared" si="265"/>
        <v>179.05</v>
      </c>
      <c r="I2085" s="44">
        <v>167.77</v>
      </c>
      <c r="J2085" s="44"/>
      <c r="K2085" s="45">
        <f t="shared" si="268"/>
        <v>167.77</v>
      </c>
    </row>
    <row r="2086" spans="1:11" s="1" customFormat="1" ht="18.75">
      <c r="A2086" s="49">
        <v>3</v>
      </c>
      <c r="B2086" s="21" t="s">
        <v>1898</v>
      </c>
      <c r="C2086" s="26">
        <v>10</v>
      </c>
      <c r="D2086" s="26"/>
      <c r="E2086" s="27">
        <f t="shared" si="267"/>
        <v>10</v>
      </c>
      <c r="F2086" s="24">
        <v>1</v>
      </c>
      <c r="G2086" s="24">
        <v>0</v>
      </c>
      <c r="H2086" s="39">
        <f t="shared" si="265"/>
        <v>1</v>
      </c>
      <c r="I2086" s="45">
        <v>50</v>
      </c>
      <c r="J2086" s="45"/>
      <c r="K2086" s="45">
        <f t="shared" si="268"/>
        <v>50</v>
      </c>
    </row>
    <row r="2087" spans="1:11" ht="18.75">
      <c r="A2087" s="49">
        <v>4</v>
      </c>
      <c r="B2087" s="21" t="s">
        <v>1899</v>
      </c>
      <c r="C2087" s="26">
        <v>25</v>
      </c>
      <c r="D2087" s="26"/>
      <c r="E2087" s="27">
        <f t="shared" si="267"/>
        <v>25</v>
      </c>
      <c r="F2087" s="24">
        <v>26</v>
      </c>
      <c r="G2087" s="24">
        <v>0</v>
      </c>
      <c r="H2087" s="39">
        <f t="shared" si="265"/>
        <v>26</v>
      </c>
      <c r="I2087" s="44">
        <v>32</v>
      </c>
      <c r="J2087" s="44"/>
      <c r="K2087" s="45">
        <f t="shared" si="268"/>
        <v>32</v>
      </c>
    </row>
    <row r="2088" spans="1:11" ht="18.75">
      <c r="A2088" s="49">
        <v>5</v>
      </c>
      <c r="B2088" s="21" t="s">
        <v>1900</v>
      </c>
      <c r="C2088" s="26"/>
      <c r="D2088" s="26">
        <v>418.76</v>
      </c>
      <c r="E2088" s="27">
        <f t="shared" si="267"/>
        <v>418.76</v>
      </c>
      <c r="F2088" s="24">
        <v>0</v>
      </c>
      <c r="G2088" s="24">
        <v>235.83</v>
      </c>
      <c r="H2088" s="39">
        <f t="shared" si="265"/>
        <v>235.83</v>
      </c>
      <c r="I2088" s="44"/>
      <c r="J2088" s="44">
        <v>419.97</v>
      </c>
      <c r="K2088" s="45">
        <f t="shared" si="268"/>
        <v>419.97</v>
      </c>
    </row>
    <row r="2089" spans="1:11" s="1" customFormat="1" ht="18.75">
      <c r="A2089" s="49">
        <v>6</v>
      </c>
      <c r="B2089" s="21" t="s">
        <v>1901</v>
      </c>
      <c r="C2089" s="26"/>
      <c r="D2089" s="26">
        <v>20.010000000000002</v>
      </c>
      <c r="E2089" s="27">
        <f t="shared" si="267"/>
        <v>20.010000000000002</v>
      </c>
      <c r="F2089" s="24">
        <v>0</v>
      </c>
      <c r="G2089" s="24">
        <v>15.01</v>
      </c>
      <c r="H2089" s="39">
        <f t="shared" si="265"/>
        <v>15.01</v>
      </c>
      <c r="I2089" s="45"/>
      <c r="J2089" s="45">
        <v>0.02</v>
      </c>
      <c r="K2089" s="45">
        <f t="shared" si="268"/>
        <v>0.02</v>
      </c>
    </row>
    <row r="2090" spans="1:11" ht="18.75">
      <c r="B2090" s="19" t="s">
        <v>24</v>
      </c>
      <c r="C2090" s="27">
        <f>SUM(C2084:C2089)</f>
        <v>247.5</v>
      </c>
      <c r="D2090" s="27">
        <f>SUM(D2084:D2089)</f>
        <v>438.78</v>
      </c>
      <c r="E2090" s="27">
        <f t="shared" si="267"/>
        <v>686.28</v>
      </c>
      <c r="F2090" s="25">
        <v>206.05</v>
      </c>
      <c r="G2090" s="25">
        <v>300.83999999999997</v>
      </c>
      <c r="H2090" s="39">
        <f t="shared" si="265"/>
        <v>506.89</v>
      </c>
      <c r="I2090" s="45">
        <f>SUM(I2084:I2089)</f>
        <v>249.77</v>
      </c>
      <c r="J2090" s="45">
        <f>SUM(J2084:J2089)</f>
        <v>420</v>
      </c>
      <c r="K2090" s="45">
        <f t="shared" si="268"/>
        <v>669.77</v>
      </c>
    </row>
    <row r="2091" spans="1:11" s="1" customFormat="1" ht="18.75">
      <c r="A2091" s="1">
        <v>12</v>
      </c>
      <c r="B2091" s="19" t="s">
        <v>1345</v>
      </c>
      <c r="C2091" s="27"/>
      <c r="D2091" s="27"/>
      <c r="E2091" s="27"/>
      <c r="F2091" s="25"/>
      <c r="G2091" s="25"/>
      <c r="H2091" s="39"/>
      <c r="I2091" s="45"/>
      <c r="J2091" s="45"/>
      <c r="K2091" s="45"/>
    </row>
    <row r="2092" spans="1:11" ht="18.75">
      <c r="A2092" s="49">
        <v>1</v>
      </c>
      <c r="B2092" s="21" t="s">
        <v>1902</v>
      </c>
      <c r="C2092" s="26">
        <v>110.99</v>
      </c>
      <c r="D2092" s="26"/>
      <c r="E2092" s="27">
        <f>SUM(C2092:D2092)</f>
        <v>110.99</v>
      </c>
      <c r="F2092" s="24">
        <v>10.99</v>
      </c>
      <c r="G2092" s="24">
        <v>0</v>
      </c>
      <c r="H2092" s="39">
        <f>SUM(F2092:G2092)</f>
        <v>10.99</v>
      </c>
      <c r="I2092" s="44">
        <v>0.02</v>
      </c>
      <c r="J2092" s="44"/>
      <c r="K2092" s="45">
        <f>SUM(I2092:J2092)</f>
        <v>0.02</v>
      </c>
    </row>
    <row r="2093" spans="1:11" s="1" customFormat="1" ht="18.75">
      <c r="B2093" s="19" t="s">
        <v>156</v>
      </c>
      <c r="C2093" s="27">
        <f>SUM(C2092)</f>
        <v>110.99</v>
      </c>
      <c r="D2093" s="26"/>
      <c r="E2093" s="27">
        <f>SUM(C2093:D2093)</f>
        <v>110.99</v>
      </c>
      <c r="F2093" s="25">
        <v>10.99</v>
      </c>
      <c r="G2093" s="25">
        <v>0</v>
      </c>
      <c r="H2093" s="39">
        <f t="shared" ref="H2093:H2159" si="269">SUM(F2093:G2093)</f>
        <v>10.99</v>
      </c>
      <c r="I2093" s="45">
        <f>SUM(I2092)</f>
        <v>0.02</v>
      </c>
      <c r="J2093" s="45"/>
      <c r="K2093" s="45">
        <f>SUM(I2093:J2093)</f>
        <v>0.02</v>
      </c>
    </row>
    <row r="2094" spans="1:11" s="1" customFormat="1" ht="18.75">
      <c r="A2094" s="1">
        <v>13</v>
      </c>
      <c r="B2094" s="19" t="s">
        <v>1903</v>
      </c>
      <c r="C2094" s="27"/>
      <c r="D2094" s="27"/>
      <c r="E2094" s="27"/>
      <c r="F2094" s="25"/>
      <c r="G2094" s="25"/>
      <c r="H2094" s="39"/>
      <c r="I2094" s="45"/>
      <c r="J2094" s="45"/>
      <c r="K2094" s="45"/>
    </row>
    <row r="2095" spans="1:11" ht="18.75">
      <c r="A2095" s="49">
        <v>1</v>
      </c>
      <c r="B2095" s="21" t="s">
        <v>1904</v>
      </c>
      <c r="C2095" s="26">
        <v>0</v>
      </c>
      <c r="D2095" s="26"/>
      <c r="E2095" s="26">
        <f>SUM(C2095:D2095)</f>
        <v>0</v>
      </c>
      <c r="F2095" s="24">
        <v>0.03</v>
      </c>
      <c r="G2095" s="24">
        <v>0</v>
      </c>
      <c r="H2095" s="39">
        <f t="shared" si="269"/>
        <v>0.03</v>
      </c>
      <c r="I2095" s="44">
        <v>0.03</v>
      </c>
      <c r="J2095" s="44"/>
      <c r="K2095" s="45">
        <f>SUM(I2095:J2095)</f>
        <v>0.03</v>
      </c>
    </row>
    <row r="2096" spans="1:11" ht="18.75">
      <c r="A2096" s="49">
        <v>2</v>
      </c>
      <c r="B2096" s="21" t="s">
        <v>1905</v>
      </c>
      <c r="C2096" s="26"/>
      <c r="D2096" s="26"/>
      <c r="E2096" s="26"/>
      <c r="F2096" s="24">
        <v>0.03</v>
      </c>
      <c r="G2096" s="24">
        <v>0</v>
      </c>
      <c r="H2096" s="39">
        <f t="shared" si="269"/>
        <v>0.03</v>
      </c>
      <c r="I2096" s="44">
        <v>0.03</v>
      </c>
      <c r="J2096" s="44"/>
      <c r="K2096" s="45">
        <f>SUM(I2096:J2096)</f>
        <v>0.03</v>
      </c>
    </row>
    <row r="2097" spans="1:11" ht="18.75">
      <c r="B2097" s="19" t="s">
        <v>168</v>
      </c>
      <c r="C2097" s="27">
        <f>SUM(C2095:C2096)</f>
        <v>0</v>
      </c>
      <c r="D2097" s="27"/>
      <c r="E2097" s="27">
        <f>SUM(C2097:D2097)</f>
        <v>0</v>
      </c>
      <c r="F2097" s="25">
        <v>0.06</v>
      </c>
      <c r="G2097" s="25">
        <v>0</v>
      </c>
      <c r="H2097" s="39">
        <f t="shared" si="269"/>
        <v>0.06</v>
      </c>
      <c r="I2097" s="44">
        <f>SUM(I2095:I2096)</f>
        <v>0.06</v>
      </c>
      <c r="J2097" s="44"/>
      <c r="K2097" s="45">
        <f>SUM(I2097:J2097)</f>
        <v>0.06</v>
      </c>
    </row>
    <row r="2098" spans="1:11" s="1" customFormat="1" ht="18.75">
      <c r="A2098" s="1">
        <v>14</v>
      </c>
      <c r="B2098" s="19" t="s">
        <v>1906</v>
      </c>
      <c r="C2098" s="27"/>
      <c r="D2098" s="27"/>
      <c r="E2098" s="27"/>
      <c r="F2098" s="25"/>
      <c r="G2098" s="25"/>
      <c r="H2098" s="39"/>
      <c r="I2098" s="45"/>
      <c r="J2098" s="45"/>
      <c r="K2098" s="45"/>
    </row>
    <row r="2099" spans="1:11" ht="18.75">
      <c r="B2099" s="21" t="s">
        <v>1907</v>
      </c>
      <c r="C2099" s="26">
        <v>0</v>
      </c>
      <c r="D2099" s="26"/>
      <c r="E2099" s="26">
        <f>SUM(C2099:D2099)</f>
        <v>0</v>
      </c>
      <c r="F2099" s="24">
        <v>0.04</v>
      </c>
      <c r="G2099" s="24">
        <v>0</v>
      </c>
      <c r="H2099" s="39">
        <f t="shared" si="269"/>
        <v>0.04</v>
      </c>
      <c r="I2099" s="44">
        <v>0.04</v>
      </c>
      <c r="J2099" s="44"/>
      <c r="K2099" s="45">
        <f>SUM(I2099:J2099)</f>
        <v>0.04</v>
      </c>
    </row>
    <row r="2100" spans="1:11" s="1" customFormat="1" ht="18.75">
      <c r="B2100" s="19" t="s">
        <v>124</v>
      </c>
      <c r="C2100" s="27">
        <f>SUM(C2099)</f>
        <v>0</v>
      </c>
      <c r="D2100" s="27"/>
      <c r="E2100" s="27">
        <f>SUM(C2100:D2100)</f>
        <v>0</v>
      </c>
      <c r="F2100" s="25">
        <v>0.04</v>
      </c>
      <c r="G2100" s="25">
        <v>0</v>
      </c>
      <c r="H2100" s="39">
        <f t="shared" si="269"/>
        <v>0.04</v>
      </c>
      <c r="I2100" s="45">
        <f>SUM(I2099)</f>
        <v>0.04</v>
      </c>
      <c r="J2100" s="45"/>
      <c r="K2100" s="45">
        <f>SUM(I2100:J2100)</f>
        <v>0.04</v>
      </c>
    </row>
    <row r="2101" spans="1:11" s="1" customFormat="1" ht="18.75">
      <c r="A2101" s="1">
        <v>15</v>
      </c>
      <c r="B2101" s="19" t="s">
        <v>526</v>
      </c>
      <c r="C2101" s="27"/>
      <c r="D2101" s="27"/>
      <c r="E2101" s="27"/>
      <c r="F2101" s="25"/>
      <c r="G2101" s="25"/>
      <c r="H2101" s="39"/>
      <c r="I2101" s="45"/>
      <c r="J2101" s="45"/>
      <c r="K2101" s="45"/>
    </row>
    <row r="2102" spans="1:11" ht="18.75">
      <c r="A2102" s="49">
        <v>1</v>
      </c>
      <c r="B2102" s="21" t="s">
        <v>1908</v>
      </c>
      <c r="C2102" s="26">
        <v>101.3</v>
      </c>
      <c r="D2102" s="26"/>
      <c r="E2102" s="27">
        <f>SUM(C2102:D2102)</f>
        <v>101.3</v>
      </c>
      <c r="F2102" s="24">
        <v>96.23</v>
      </c>
      <c r="G2102" s="24">
        <v>0</v>
      </c>
      <c r="H2102" s="39">
        <f t="shared" si="269"/>
        <v>96.23</v>
      </c>
      <c r="I2102" s="44">
        <v>120.74</v>
      </c>
      <c r="J2102" s="44"/>
      <c r="K2102" s="45">
        <f>SUM(I2102:J2102)</f>
        <v>120.74</v>
      </c>
    </row>
    <row r="2103" spans="1:11" s="1" customFormat="1" ht="18.75">
      <c r="A2103" s="49">
        <v>2</v>
      </c>
      <c r="B2103" s="21" t="s">
        <v>1909</v>
      </c>
      <c r="C2103" s="26">
        <v>210.31</v>
      </c>
      <c r="D2103" s="26"/>
      <c r="E2103" s="27">
        <f>SUM(C2103:D2103)</f>
        <v>210.31</v>
      </c>
      <c r="F2103" s="24">
        <v>195.63</v>
      </c>
      <c r="G2103" s="24">
        <v>0</v>
      </c>
      <c r="H2103" s="39">
        <f t="shared" si="269"/>
        <v>195.63</v>
      </c>
      <c r="I2103" s="48">
        <v>188.37</v>
      </c>
      <c r="J2103" s="45"/>
      <c r="K2103" s="45">
        <f>SUM(I2103:J2103)</f>
        <v>188.37</v>
      </c>
    </row>
    <row r="2104" spans="1:11" ht="18.75">
      <c r="A2104" s="49">
        <v>3</v>
      </c>
      <c r="B2104" s="21" t="s">
        <v>1910</v>
      </c>
      <c r="C2104" s="26">
        <v>174.83</v>
      </c>
      <c r="D2104" s="26"/>
      <c r="E2104" s="27">
        <f>SUM(C2104:D2104)</f>
        <v>174.83</v>
      </c>
      <c r="F2104" s="24">
        <v>196.22</v>
      </c>
      <c r="G2104" s="24">
        <v>0</v>
      </c>
      <c r="H2104" s="39">
        <f t="shared" si="269"/>
        <v>196.22</v>
      </c>
      <c r="I2104" s="44">
        <v>196.73</v>
      </c>
      <c r="J2104" s="44"/>
      <c r="K2104" s="45">
        <f>SUM(I2104:J2104)</f>
        <v>196.73</v>
      </c>
    </row>
    <row r="2105" spans="1:11" ht="18.75">
      <c r="A2105" s="49">
        <v>4</v>
      </c>
      <c r="B2105" s="21" t="s">
        <v>2017</v>
      </c>
      <c r="C2105" s="26">
        <v>73</v>
      </c>
      <c r="D2105" s="26">
        <v>54</v>
      </c>
      <c r="E2105" s="27">
        <f>SUM(C2105:D2105)</f>
        <v>127</v>
      </c>
      <c r="F2105" s="24">
        <v>0.01</v>
      </c>
      <c r="G2105" s="24">
        <v>0.01</v>
      </c>
      <c r="H2105" s="39">
        <f t="shared" si="269"/>
        <v>0.02</v>
      </c>
      <c r="I2105" s="44">
        <v>0.01</v>
      </c>
      <c r="J2105" s="44">
        <v>0.01</v>
      </c>
      <c r="K2105" s="45">
        <f>SUM(I2105:J2105)</f>
        <v>0.02</v>
      </c>
    </row>
    <row r="2106" spans="1:11" ht="18.75">
      <c r="B2106" s="19" t="s">
        <v>43</v>
      </c>
      <c r="C2106" s="27">
        <f>SUM(C2102:C2105)</f>
        <v>559.44000000000005</v>
      </c>
      <c r="D2106" s="27">
        <f>SUM(D2102:D2105)</f>
        <v>54</v>
      </c>
      <c r="E2106" s="27">
        <f>SUM(C2106:D2106)</f>
        <v>613.44000000000005</v>
      </c>
      <c r="F2106" s="25">
        <v>488.09</v>
      </c>
      <c r="G2106" s="25">
        <v>0.01</v>
      </c>
      <c r="H2106" s="39">
        <f t="shared" si="269"/>
        <v>488.09999999999997</v>
      </c>
      <c r="I2106" s="45">
        <f>SUM(I2102:I2105)</f>
        <v>505.85</v>
      </c>
      <c r="J2106" s="45">
        <f>SUM(J2102:J2105)</f>
        <v>0.01</v>
      </c>
      <c r="K2106" s="45">
        <f>SUM(I2106:J2106)</f>
        <v>505.86</v>
      </c>
    </row>
    <row r="2107" spans="1:11" s="1" customFormat="1" ht="18.75">
      <c r="A2107" s="1">
        <v>16</v>
      </c>
      <c r="B2107" s="19" t="s">
        <v>527</v>
      </c>
      <c r="C2107" s="27"/>
      <c r="D2107" s="27"/>
      <c r="E2107" s="27"/>
      <c r="F2107" s="25"/>
      <c r="G2107" s="25"/>
      <c r="H2107" s="39"/>
      <c r="I2107" s="45"/>
      <c r="J2107" s="45"/>
      <c r="K2107" s="45"/>
    </row>
    <row r="2108" spans="1:11" ht="18.75">
      <c r="A2108" s="49">
        <v>1</v>
      </c>
      <c r="B2108" s="21" t="s">
        <v>1911</v>
      </c>
      <c r="C2108" s="26">
        <v>0</v>
      </c>
      <c r="D2108" s="26"/>
      <c r="E2108" s="26">
        <f>SUM(C2108:D2108)</f>
        <v>0</v>
      </c>
      <c r="F2108" s="24">
        <v>0.01</v>
      </c>
      <c r="G2108" s="24">
        <v>0</v>
      </c>
      <c r="H2108" s="39">
        <f t="shared" si="269"/>
        <v>0.01</v>
      </c>
      <c r="I2108" s="44">
        <v>0.01</v>
      </c>
      <c r="J2108" s="44"/>
      <c r="K2108" s="45">
        <f>SUM(I2108:J2108)</f>
        <v>0.01</v>
      </c>
    </row>
    <row r="2109" spans="1:11" ht="18.75">
      <c r="A2109" s="49">
        <v>2</v>
      </c>
      <c r="B2109" s="21" t="s">
        <v>1912</v>
      </c>
      <c r="C2109" s="26"/>
      <c r="D2109" s="26"/>
      <c r="E2109" s="26"/>
      <c r="F2109" s="24">
        <v>0.01</v>
      </c>
      <c r="G2109" s="24">
        <v>0</v>
      </c>
      <c r="H2109" s="39">
        <f t="shared" si="269"/>
        <v>0.01</v>
      </c>
      <c r="I2109" s="44">
        <v>0.01</v>
      </c>
      <c r="J2109" s="44"/>
      <c r="K2109" s="45">
        <f>SUM(I2109:J2109)</f>
        <v>0.01</v>
      </c>
    </row>
    <row r="2110" spans="1:11" ht="18.75">
      <c r="A2110" s="49">
        <v>3</v>
      </c>
      <c r="B2110" s="21" t="s">
        <v>1913</v>
      </c>
      <c r="C2110" s="26"/>
      <c r="D2110" s="26"/>
      <c r="E2110" s="26"/>
      <c r="F2110" s="24">
        <v>0.02</v>
      </c>
      <c r="G2110" s="24">
        <v>0</v>
      </c>
      <c r="H2110" s="39">
        <f t="shared" si="269"/>
        <v>0.02</v>
      </c>
      <c r="I2110" s="44">
        <v>5500.01</v>
      </c>
      <c r="J2110" s="44"/>
      <c r="K2110" s="45">
        <f>SUM(I2110:J2110)</f>
        <v>5500.01</v>
      </c>
    </row>
    <row r="2111" spans="1:11" s="1" customFormat="1" ht="18.75">
      <c r="B2111" s="19" t="s">
        <v>10</v>
      </c>
      <c r="C2111" s="27">
        <f>SUM(C2108:C2110)</f>
        <v>0</v>
      </c>
      <c r="D2111" s="27"/>
      <c r="E2111" s="27">
        <f>SUM(C2111:D2111)</f>
        <v>0</v>
      </c>
      <c r="F2111" s="25">
        <v>0.04</v>
      </c>
      <c r="G2111" s="25">
        <v>0</v>
      </c>
      <c r="H2111" s="39">
        <f t="shared" si="269"/>
        <v>0.04</v>
      </c>
      <c r="I2111" s="45">
        <f>SUM(I2108:I2110)</f>
        <v>5500.0300000000007</v>
      </c>
      <c r="J2111" s="45"/>
      <c r="K2111" s="45">
        <f>SUM(I2111:J2111)</f>
        <v>5500.0300000000007</v>
      </c>
    </row>
    <row r="2112" spans="1:11" s="1" customFormat="1" ht="18.75">
      <c r="A2112" s="1">
        <v>17</v>
      </c>
      <c r="B2112" s="19" t="s">
        <v>371</v>
      </c>
      <c r="C2112" s="27"/>
      <c r="D2112" s="27"/>
      <c r="E2112" s="27"/>
      <c r="F2112" s="25"/>
      <c r="G2112" s="25"/>
      <c r="H2112" s="39"/>
      <c r="I2112" s="45"/>
      <c r="J2112" s="45"/>
      <c r="K2112" s="45"/>
    </row>
    <row r="2113" spans="1:11" ht="18.75">
      <c r="A2113" s="49">
        <v>1</v>
      </c>
      <c r="B2113" s="21" t="s">
        <v>1914</v>
      </c>
      <c r="C2113" s="26"/>
      <c r="D2113" s="26"/>
      <c r="E2113" s="26"/>
      <c r="F2113" s="24">
        <v>4.42</v>
      </c>
      <c r="G2113" s="24">
        <v>0</v>
      </c>
      <c r="H2113" s="39">
        <f t="shared" si="269"/>
        <v>4.42</v>
      </c>
      <c r="I2113" s="44">
        <v>5</v>
      </c>
      <c r="J2113" s="44"/>
      <c r="K2113" s="45">
        <f>SUM(I2113:J2113)</f>
        <v>5</v>
      </c>
    </row>
    <row r="2114" spans="1:11" s="1" customFormat="1" ht="18.75">
      <c r="A2114" s="1">
        <v>2</v>
      </c>
      <c r="B2114" s="21" t="s">
        <v>1915</v>
      </c>
      <c r="C2114" s="26">
        <v>0.01</v>
      </c>
      <c r="D2114" s="26"/>
      <c r="E2114" s="27">
        <f>SUM(C2114:D2114)</f>
        <v>0.01</v>
      </c>
      <c r="F2114" s="24">
        <v>0.01</v>
      </c>
      <c r="G2114" s="24">
        <v>0</v>
      </c>
      <c r="H2114" s="39">
        <f t="shared" si="269"/>
        <v>0.01</v>
      </c>
      <c r="I2114" s="48">
        <v>0.01</v>
      </c>
      <c r="J2114" s="45"/>
      <c r="K2114" s="45">
        <f>SUM(I2114:J2114)</f>
        <v>0.01</v>
      </c>
    </row>
    <row r="2115" spans="1:11" ht="18.75">
      <c r="B2115" s="19" t="s">
        <v>25</v>
      </c>
      <c r="C2115" s="27">
        <f>SUM(C2114)</f>
        <v>0.01</v>
      </c>
      <c r="D2115" s="26"/>
      <c r="E2115" s="27">
        <f>SUM(C2115:D2115)</f>
        <v>0.01</v>
      </c>
      <c r="F2115" s="25">
        <v>4.43</v>
      </c>
      <c r="G2115" s="25">
        <v>0</v>
      </c>
      <c r="H2115" s="39">
        <f t="shared" si="269"/>
        <v>4.43</v>
      </c>
      <c r="I2115" s="45">
        <f>SUM(I2113:I2114)</f>
        <v>5.01</v>
      </c>
      <c r="J2115" s="44"/>
      <c r="K2115" s="45">
        <f>SUM(I2115:J2115)</f>
        <v>5.01</v>
      </c>
    </row>
    <row r="2116" spans="1:11" ht="18.75">
      <c r="A2116" s="1">
        <v>18</v>
      </c>
      <c r="B2116" s="19" t="s">
        <v>2018</v>
      </c>
      <c r="C2116" s="27"/>
      <c r="D2116" s="26"/>
      <c r="E2116" s="27"/>
      <c r="F2116" s="25"/>
      <c r="G2116" s="25"/>
      <c r="H2116" s="39"/>
      <c r="I2116" s="45"/>
      <c r="J2116" s="44"/>
      <c r="K2116" s="45"/>
    </row>
    <row r="2117" spans="1:11" ht="18.75">
      <c r="A2117" s="49">
        <v>1</v>
      </c>
      <c r="B2117" s="21" t="s">
        <v>2019</v>
      </c>
      <c r="C2117" s="27"/>
      <c r="D2117" s="26"/>
      <c r="E2117" s="27"/>
      <c r="F2117" s="25"/>
      <c r="G2117" s="25"/>
      <c r="H2117" s="39"/>
      <c r="I2117" s="48">
        <v>1000</v>
      </c>
      <c r="J2117" s="44"/>
      <c r="K2117" s="45">
        <f>SUM(I2117:J2117)</f>
        <v>1000</v>
      </c>
    </row>
    <row r="2118" spans="1:11" ht="18.75">
      <c r="B2118" s="19" t="s">
        <v>2020</v>
      </c>
      <c r="C2118" s="27"/>
      <c r="D2118" s="26"/>
      <c r="E2118" s="27"/>
      <c r="F2118" s="25"/>
      <c r="G2118" s="25"/>
      <c r="H2118" s="39"/>
      <c r="I2118" s="45">
        <f>SUM(I2117)</f>
        <v>1000</v>
      </c>
      <c r="J2118" s="44"/>
      <c r="K2118" s="45">
        <f>SUM(I2118:J2118)</f>
        <v>1000</v>
      </c>
    </row>
    <row r="2119" spans="1:11" s="1" customFormat="1" ht="18.75">
      <c r="A2119" s="1">
        <v>19</v>
      </c>
      <c r="B2119" s="19" t="s">
        <v>534</v>
      </c>
      <c r="C2119" s="27"/>
      <c r="D2119" s="27"/>
      <c r="E2119" s="27"/>
      <c r="F2119" s="25"/>
      <c r="G2119" s="25"/>
      <c r="H2119" s="39"/>
      <c r="I2119" s="45"/>
      <c r="J2119" s="45"/>
      <c r="K2119" s="45"/>
    </row>
    <row r="2120" spans="1:11" ht="18.75">
      <c r="A2120" s="49">
        <v>1</v>
      </c>
      <c r="B2120" s="21" t="s">
        <v>1916</v>
      </c>
      <c r="C2120" s="26"/>
      <c r="D2120" s="26"/>
      <c r="E2120" s="26"/>
      <c r="F2120" s="24">
        <v>150</v>
      </c>
      <c r="G2120" s="24">
        <v>0</v>
      </c>
      <c r="H2120" s="39">
        <f t="shared" si="269"/>
        <v>150</v>
      </c>
      <c r="I2120" s="44">
        <v>190</v>
      </c>
      <c r="J2120" s="44"/>
      <c r="K2120" s="45">
        <f t="shared" ref="K2120:K2127" si="270">SUM(I2120:J2120)</f>
        <v>190</v>
      </c>
    </row>
    <row r="2121" spans="1:11" s="1" customFormat="1" ht="18.75">
      <c r="A2121" s="49">
        <v>2</v>
      </c>
      <c r="B2121" s="21" t="s">
        <v>1917</v>
      </c>
      <c r="C2121" s="27"/>
      <c r="D2121" s="27"/>
      <c r="E2121" s="27"/>
      <c r="F2121" s="24">
        <v>0.65</v>
      </c>
      <c r="G2121" s="24">
        <v>0</v>
      </c>
      <c r="H2121" s="39">
        <f t="shared" si="269"/>
        <v>0.65</v>
      </c>
      <c r="I2121" s="48">
        <v>75.540000000000006</v>
      </c>
      <c r="J2121" s="45"/>
      <c r="K2121" s="45">
        <f t="shared" si="270"/>
        <v>75.540000000000006</v>
      </c>
    </row>
    <row r="2122" spans="1:11" ht="18.75">
      <c r="A2122" s="49">
        <v>3</v>
      </c>
      <c r="B2122" s="21" t="s">
        <v>1918</v>
      </c>
      <c r="C2122" s="26"/>
      <c r="D2122" s="26"/>
      <c r="E2122" s="26"/>
      <c r="F2122" s="24">
        <v>1400</v>
      </c>
      <c r="G2122" s="24">
        <v>0</v>
      </c>
      <c r="H2122" s="39">
        <f t="shared" si="269"/>
        <v>1400</v>
      </c>
      <c r="I2122" s="44">
        <v>6300</v>
      </c>
      <c r="J2122" s="44"/>
      <c r="K2122" s="45">
        <f t="shared" si="270"/>
        <v>6300</v>
      </c>
    </row>
    <row r="2123" spans="1:11" ht="18.75">
      <c r="A2123" s="49">
        <v>4</v>
      </c>
      <c r="B2123" s="21" t="s">
        <v>1919</v>
      </c>
      <c r="C2123" s="26">
        <v>350</v>
      </c>
      <c r="D2123" s="26"/>
      <c r="E2123" s="27">
        <f>SUM(C2123:D2123)</f>
        <v>350</v>
      </c>
      <c r="F2123" s="24">
        <v>6250</v>
      </c>
      <c r="G2123" s="24">
        <v>0</v>
      </c>
      <c r="H2123" s="39">
        <f t="shared" si="269"/>
        <v>6250</v>
      </c>
      <c r="I2123" s="44">
        <v>0.03</v>
      </c>
      <c r="J2123" s="44"/>
      <c r="K2123" s="45">
        <f t="shared" si="270"/>
        <v>0.03</v>
      </c>
    </row>
    <row r="2124" spans="1:11" s="1" customFormat="1" ht="18.75">
      <c r="A2124" s="49">
        <v>5</v>
      </c>
      <c r="B2124" s="21" t="s">
        <v>1920</v>
      </c>
      <c r="C2124" s="26">
        <v>0.01</v>
      </c>
      <c r="D2124" s="26"/>
      <c r="E2124" s="27">
        <f>SUM(C2124:D2124)</f>
        <v>0.01</v>
      </c>
      <c r="F2124" s="24">
        <v>0.01</v>
      </c>
      <c r="G2124" s="24">
        <v>0</v>
      </c>
      <c r="H2124" s="39">
        <f t="shared" si="269"/>
        <v>0.01</v>
      </c>
      <c r="I2124" s="48">
        <v>15</v>
      </c>
      <c r="J2124" s="45"/>
      <c r="K2124" s="45">
        <f t="shared" si="270"/>
        <v>15</v>
      </c>
    </row>
    <row r="2125" spans="1:11" ht="18.75">
      <c r="A2125" s="49">
        <v>6</v>
      </c>
      <c r="B2125" s="21" t="s">
        <v>1921</v>
      </c>
      <c r="C2125" s="26">
        <v>2649.6</v>
      </c>
      <c r="D2125" s="26">
        <v>3974.39</v>
      </c>
      <c r="E2125" s="27">
        <f>SUM(C2125:D2125)</f>
        <v>6623.99</v>
      </c>
      <c r="F2125" s="24">
        <v>1403.2</v>
      </c>
      <c r="G2125" s="24">
        <v>2104.8000000000002</v>
      </c>
      <c r="H2125" s="39">
        <f t="shared" si="269"/>
        <v>3508</v>
      </c>
      <c r="I2125" s="44">
        <v>2600</v>
      </c>
      <c r="J2125" s="44">
        <v>3900</v>
      </c>
      <c r="K2125" s="45">
        <f t="shared" si="270"/>
        <v>6500</v>
      </c>
    </row>
    <row r="2126" spans="1:11" ht="18.75">
      <c r="A2126" s="49">
        <v>7</v>
      </c>
      <c r="B2126" s="21" t="s">
        <v>1922</v>
      </c>
      <c r="C2126" s="26"/>
      <c r="D2126" s="26"/>
      <c r="E2126" s="26"/>
      <c r="F2126" s="24">
        <v>8050</v>
      </c>
      <c r="G2126" s="24">
        <v>0</v>
      </c>
      <c r="H2126" s="39">
        <f t="shared" si="269"/>
        <v>8050</v>
      </c>
      <c r="I2126" s="44">
        <v>10000</v>
      </c>
      <c r="J2126" s="44"/>
      <c r="K2126" s="45">
        <f t="shared" si="270"/>
        <v>10000</v>
      </c>
    </row>
    <row r="2127" spans="1:11" ht="18.75">
      <c r="B2127" s="19" t="s">
        <v>11</v>
      </c>
      <c r="C2127" s="27">
        <f>SUM(C2120:C2126)</f>
        <v>2999.6099999999997</v>
      </c>
      <c r="D2127" s="27">
        <f>SUM(D2120:D2126)</f>
        <v>3974.39</v>
      </c>
      <c r="E2127" s="27">
        <f>SUM(E2120:E2126)</f>
        <v>6974</v>
      </c>
      <c r="F2127" s="25">
        <v>17253.86</v>
      </c>
      <c r="G2127" s="25">
        <v>2104.8000000000002</v>
      </c>
      <c r="H2127" s="39">
        <f t="shared" si="269"/>
        <v>19358.66</v>
      </c>
      <c r="I2127" s="45">
        <f>SUM(I2120:I2126)</f>
        <v>19180.57</v>
      </c>
      <c r="J2127" s="45">
        <f>SUM(J2120:J2126)</f>
        <v>3900</v>
      </c>
      <c r="K2127" s="45">
        <f t="shared" si="270"/>
        <v>23080.57</v>
      </c>
    </row>
    <row r="2128" spans="1:11" s="1" customFormat="1" ht="18.75">
      <c r="A2128" s="1">
        <v>20</v>
      </c>
      <c r="B2128" s="19" t="s">
        <v>384</v>
      </c>
      <c r="C2128" s="27"/>
      <c r="D2128" s="27"/>
      <c r="E2128" s="27"/>
      <c r="F2128" s="25"/>
      <c r="G2128" s="25"/>
      <c r="H2128" s="39"/>
      <c r="I2128" s="45"/>
      <c r="J2128" s="45"/>
      <c r="K2128" s="45"/>
    </row>
    <row r="2129" spans="1:11" ht="18.75">
      <c r="A2129" s="49">
        <v>1</v>
      </c>
      <c r="B2129" s="21" t="s">
        <v>1923</v>
      </c>
      <c r="C2129" s="26">
        <v>7.5</v>
      </c>
      <c r="D2129" s="26">
        <v>7.5</v>
      </c>
      <c r="E2129" s="27">
        <f>SUM(C2129:D2129)</f>
        <v>15</v>
      </c>
      <c r="F2129" s="24">
        <v>11</v>
      </c>
      <c r="G2129" s="24">
        <v>11</v>
      </c>
      <c r="H2129" s="39">
        <f t="shared" si="269"/>
        <v>22</v>
      </c>
      <c r="I2129" s="44">
        <v>0.03</v>
      </c>
      <c r="J2129" s="44">
        <v>0.03</v>
      </c>
      <c r="K2129" s="45">
        <f>SUM(I2129:J2129)</f>
        <v>0.06</v>
      </c>
    </row>
    <row r="2130" spans="1:11" s="1" customFormat="1" ht="18.75">
      <c r="B2130" s="19" t="s">
        <v>26</v>
      </c>
      <c r="C2130" s="27">
        <f>SUM(C2129)</f>
        <v>7.5</v>
      </c>
      <c r="D2130" s="27">
        <f>SUM(D2129)</f>
        <v>7.5</v>
      </c>
      <c r="E2130" s="27">
        <f>SUM(C2130:D2130)</f>
        <v>15</v>
      </c>
      <c r="F2130" s="25">
        <v>11</v>
      </c>
      <c r="G2130" s="25">
        <v>11</v>
      </c>
      <c r="H2130" s="39">
        <f t="shared" si="269"/>
        <v>22</v>
      </c>
      <c r="I2130" s="45">
        <f>SUM(I2129)</f>
        <v>0.03</v>
      </c>
      <c r="J2130" s="45">
        <f>SUM(J2129)</f>
        <v>0.03</v>
      </c>
      <c r="K2130" s="45">
        <f>SUM(I2130:J2130)</f>
        <v>0.06</v>
      </c>
    </row>
    <row r="2131" spans="1:11" s="1" customFormat="1" ht="18.75">
      <c r="A2131" s="1">
        <v>21</v>
      </c>
      <c r="B2131" s="19" t="s">
        <v>849</v>
      </c>
      <c r="C2131" s="27"/>
      <c r="D2131" s="27"/>
      <c r="E2131" s="27"/>
      <c r="F2131" s="25"/>
      <c r="G2131" s="25"/>
      <c r="H2131" s="39"/>
      <c r="I2131" s="45"/>
      <c r="J2131" s="45"/>
      <c r="K2131" s="45"/>
    </row>
    <row r="2132" spans="1:11" ht="18.75">
      <c r="A2132" s="49">
        <v>1</v>
      </c>
      <c r="B2132" s="21" t="s">
        <v>1924</v>
      </c>
      <c r="C2132" s="26">
        <v>191.12</v>
      </c>
      <c r="D2132" s="26">
        <v>286.68</v>
      </c>
      <c r="E2132" s="27">
        <f t="shared" ref="E2132:E2142" si="271">SUM(C2132:D2132)</f>
        <v>477.8</v>
      </c>
      <c r="F2132" s="24">
        <v>1038</v>
      </c>
      <c r="G2132" s="24">
        <v>324</v>
      </c>
      <c r="H2132" s="39">
        <f t="shared" si="269"/>
        <v>1362</v>
      </c>
      <c r="I2132" s="48">
        <v>209.6</v>
      </c>
      <c r="J2132" s="48">
        <v>314.39999999999998</v>
      </c>
      <c r="K2132" s="45">
        <f t="shared" ref="K2132:K2142" si="272">SUM(I2132:J2132)</f>
        <v>524</v>
      </c>
    </row>
    <row r="2133" spans="1:11" ht="18.75">
      <c r="A2133" s="49">
        <v>2</v>
      </c>
      <c r="B2133" s="21" t="s">
        <v>1925</v>
      </c>
      <c r="C2133" s="26">
        <v>200</v>
      </c>
      <c r="D2133" s="26">
        <v>300</v>
      </c>
      <c r="E2133" s="27">
        <f t="shared" si="271"/>
        <v>500</v>
      </c>
      <c r="F2133" s="24">
        <v>200</v>
      </c>
      <c r="G2133" s="24">
        <v>300</v>
      </c>
      <c r="H2133" s="39">
        <f t="shared" si="269"/>
        <v>500</v>
      </c>
      <c r="I2133" s="48">
        <v>160</v>
      </c>
      <c r="J2133" s="48">
        <v>210</v>
      </c>
      <c r="K2133" s="45">
        <f t="shared" si="272"/>
        <v>370</v>
      </c>
    </row>
    <row r="2134" spans="1:11" ht="18.75">
      <c r="A2134" s="49">
        <v>3</v>
      </c>
      <c r="B2134" s="21" t="s">
        <v>2135</v>
      </c>
      <c r="C2134" s="26">
        <v>500.03</v>
      </c>
      <c r="D2134" s="26"/>
      <c r="E2134" s="27">
        <f t="shared" si="271"/>
        <v>500.03</v>
      </c>
      <c r="F2134" s="24">
        <v>7000.02</v>
      </c>
      <c r="G2134" s="24">
        <v>0</v>
      </c>
      <c r="H2134" s="39">
        <f t="shared" si="269"/>
        <v>7000.02</v>
      </c>
      <c r="I2134" s="48">
        <v>3200.02</v>
      </c>
      <c r="J2134" s="48"/>
      <c r="K2134" s="45">
        <f t="shared" si="272"/>
        <v>3200.02</v>
      </c>
    </row>
    <row r="2135" spans="1:11" s="1" customFormat="1" ht="18.75">
      <c r="A2135" s="49">
        <v>4</v>
      </c>
      <c r="B2135" s="21" t="s">
        <v>2136</v>
      </c>
      <c r="C2135" s="26">
        <v>2100</v>
      </c>
      <c r="D2135" s="26">
        <v>0.02</v>
      </c>
      <c r="E2135" s="27">
        <f t="shared" si="271"/>
        <v>2100.02</v>
      </c>
      <c r="F2135" s="24">
        <v>1700</v>
      </c>
      <c r="G2135" s="24">
        <v>0.02</v>
      </c>
      <c r="H2135" s="39">
        <f t="shared" si="269"/>
        <v>1700.02</v>
      </c>
      <c r="I2135" s="48">
        <v>1200</v>
      </c>
      <c r="J2135" s="48">
        <v>0.02</v>
      </c>
      <c r="K2135" s="45">
        <f t="shared" si="272"/>
        <v>1200.02</v>
      </c>
    </row>
    <row r="2136" spans="1:11" ht="18.75">
      <c r="A2136" s="49">
        <v>5</v>
      </c>
      <c r="B2136" s="21" t="s">
        <v>1926</v>
      </c>
      <c r="C2136" s="26">
        <v>5017.3900000000003</v>
      </c>
      <c r="D2136" s="26">
        <v>2500</v>
      </c>
      <c r="E2136" s="27">
        <f t="shared" si="271"/>
        <v>7517.39</v>
      </c>
      <c r="F2136" s="24">
        <v>6640</v>
      </c>
      <c r="G2136" s="24">
        <v>0.01</v>
      </c>
      <c r="H2136" s="39">
        <f t="shared" si="269"/>
        <v>6640.01</v>
      </c>
      <c r="I2136" s="48">
        <v>7495</v>
      </c>
      <c r="J2136" s="48">
        <v>0.01</v>
      </c>
      <c r="K2136" s="45">
        <f t="shared" si="272"/>
        <v>7495.01</v>
      </c>
    </row>
    <row r="2137" spans="1:11" ht="18.75">
      <c r="A2137" s="49">
        <v>6</v>
      </c>
      <c r="B2137" s="21" t="s">
        <v>1927</v>
      </c>
      <c r="C2137" s="26">
        <v>0.01</v>
      </c>
      <c r="D2137" s="26"/>
      <c r="E2137" s="27">
        <f t="shared" si="271"/>
        <v>0.01</v>
      </c>
      <c r="F2137" s="24">
        <v>0.01</v>
      </c>
      <c r="G2137" s="24">
        <v>0</v>
      </c>
      <c r="H2137" s="39">
        <f t="shared" si="269"/>
        <v>0.01</v>
      </c>
      <c r="I2137" s="48">
        <v>10317.790000000001</v>
      </c>
      <c r="J2137" s="48"/>
      <c r="K2137" s="45">
        <f t="shared" si="272"/>
        <v>10317.790000000001</v>
      </c>
    </row>
    <row r="2138" spans="1:11" ht="18.75">
      <c r="A2138" s="49">
        <v>7</v>
      </c>
      <c r="B2138" s="21" t="s">
        <v>1928</v>
      </c>
      <c r="C2138" s="26">
        <v>11986.95</v>
      </c>
      <c r="D2138" s="26"/>
      <c r="E2138" s="27">
        <f t="shared" si="271"/>
        <v>11986.95</v>
      </c>
      <c r="F2138" s="24">
        <v>11674.07</v>
      </c>
      <c r="G2138" s="24">
        <v>0</v>
      </c>
      <c r="H2138" s="39">
        <f t="shared" si="269"/>
        <v>11674.07</v>
      </c>
      <c r="I2138" s="48">
        <v>7.0000000000000007E-2</v>
      </c>
      <c r="J2138" s="48"/>
      <c r="K2138" s="45">
        <f t="shared" si="272"/>
        <v>7.0000000000000007E-2</v>
      </c>
    </row>
    <row r="2139" spans="1:11" s="1" customFormat="1" ht="18.75">
      <c r="A2139" s="49">
        <v>8</v>
      </c>
      <c r="B2139" s="21" t="s">
        <v>1929</v>
      </c>
      <c r="C2139" s="26">
        <v>328.27</v>
      </c>
      <c r="D2139" s="26">
        <v>492.41</v>
      </c>
      <c r="E2139" s="27">
        <f t="shared" si="271"/>
        <v>820.68000000000006</v>
      </c>
      <c r="F2139" s="24">
        <v>5316</v>
      </c>
      <c r="G2139" s="24">
        <v>474</v>
      </c>
      <c r="H2139" s="39">
        <f t="shared" si="269"/>
        <v>5790</v>
      </c>
      <c r="I2139" s="48">
        <v>1354.89</v>
      </c>
      <c r="J2139" s="48">
        <v>532.33000000000004</v>
      </c>
      <c r="K2139" s="45">
        <f t="shared" si="272"/>
        <v>1887.2200000000003</v>
      </c>
    </row>
    <row r="2140" spans="1:11" ht="18.75">
      <c r="A2140" s="49">
        <v>9</v>
      </c>
      <c r="B2140" s="21" t="s">
        <v>1930</v>
      </c>
      <c r="C2140" s="26">
        <v>2387.0100000000002</v>
      </c>
      <c r="D2140" s="26">
        <v>3580</v>
      </c>
      <c r="E2140" s="27">
        <f t="shared" si="271"/>
        <v>5967.01</v>
      </c>
      <c r="F2140" s="24">
        <v>1800.01</v>
      </c>
      <c r="G2140" s="24">
        <v>2700</v>
      </c>
      <c r="H2140" s="39">
        <f t="shared" si="269"/>
        <v>4500.01</v>
      </c>
      <c r="I2140" s="48">
        <v>2175.7800000000002</v>
      </c>
      <c r="J2140" s="48">
        <v>4263.6499999999996</v>
      </c>
      <c r="K2140" s="45">
        <f t="shared" si="272"/>
        <v>6439.43</v>
      </c>
    </row>
    <row r="2141" spans="1:11" ht="18.75">
      <c r="A2141" s="49">
        <v>10</v>
      </c>
      <c r="B2141" s="21" t="s">
        <v>1931</v>
      </c>
      <c r="C2141" s="26">
        <v>142.80000000000001</v>
      </c>
      <c r="D2141" s="26">
        <v>214</v>
      </c>
      <c r="E2141" s="27">
        <f t="shared" si="271"/>
        <v>356.8</v>
      </c>
      <c r="F2141" s="24">
        <v>246.76</v>
      </c>
      <c r="G2141" s="24">
        <v>370.16</v>
      </c>
      <c r="H2141" s="39">
        <f t="shared" si="269"/>
        <v>616.92000000000007</v>
      </c>
      <c r="I2141" s="48">
        <v>204.07</v>
      </c>
      <c r="J2141" s="48">
        <v>306.14</v>
      </c>
      <c r="K2141" s="45">
        <f t="shared" si="272"/>
        <v>510.21</v>
      </c>
    </row>
    <row r="2142" spans="1:11" ht="18.75">
      <c r="B2142" s="19" t="s">
        <v>109</v>
      </c>
      <c r="C2142" s="27">
        <f>SUM(C2132:C2141)</f>
        <v>22853.579999999998</v>
      </c>
      <c r="D2142" s="27">
        <f>SUM(D2132:D2141)</f>
        <v>7373.11</v>
      </c>
      <c r="E2142" s="27">
        <f t="shared" si="271"/>
        <v>30226.69</v>
      </c>
      <c r="F2142" s="25">
        <v>35614.870000000003</v>
      </c>
      <c r="G2142" s="25">
        <v>4168.1899999999996</v>
      </c>
      <c r="H2142" s="39">
        <f t="shared" si="269"/>
        <v>39783.060000000005</v>
      </c>
      <c r="I2142" s="45">
        <f>SUM(I2132:I2141)</f>
        <v>26317.219999999998</v>
      </c>
      <c r="J2142" s="45">
        <f>SUM(J2132:J2141)</f>
        <v>5626.55</v>
      </c>
      <c r="K2142" s="45">
        <f t="shared" si="272"/>
        <v>31943.769999999997</v>
      </c>
    </row>
    <row r="2143" spans="1:11" s="1" customFormat="1" ht="18.75">
      <c r="A2143" s="1">
        <v>22</v>
      </c>
      <c r="B2143" s="19" t="s">
        <v>1932</v>
      </c>
      <c r="C2143" s="27"/>
      <c r="D2143" s="27"/>
      <c r="E2143" s="27"/>
      <c r="F2143" s="25"/>
      <c r="G2143" s="25"/>
      <c r="H2143" s="39"/>
      <c r="I2143" s="45"/>
      <c r="J2143" s="45"/>
      <c r="K2143" s="45"/>
    </row>
    <row r="2144" spans="1:11" ht="18.75">
      <c r="A2144" s="49">
        <v>1</v>
      </c>
      <c r="B2144" s="21" t="s">
        <v>1933</v>
      </c>
      <c r="C2144" s="26">
        <v>8.89</v>
      </c>
      <c r="D2144" s="26"/>
      <c r="E2144" s="27">
        <f>SUM(C2144:D2144)</f>
        <v>8.89</v>
      </c>
      <c r="F2144" s="24">
        <v>28.95</v>
      </c>
      <c r="G2144" s="24">
        <v>0</v>
      </c>
      <c r="H2144" s="39">
        <f t="shared" si="269"/>
        <v>28.95</v>
      </c>
      <c r="I2144" s="44">
        <v>26.84</v>
      </c>
      <c r="J2144" s="44"/>
      <c r="K2144" s="45">
        <f>SUM(I2144:J2144)</f>
        <v>26.84</v>
      </c>
    </row>
    <row r="2145" spans="1:11" ht="18.75">
      <c r="B2145" s="19" t="s">
        <v>197</v>
      </c>
      <c r="C2145" s="27">
        <f>SUM(C2144)</f>
        <v>8.89</v>
      </c>
      <c r="D2145" s="26"/>
      <c r="E2145" s="27">
        <f>SUM(C2145:D2145)</f>
        <v>8.89</v>
      </c>
      <c r="F2145" s="25">
        <v>28.95</v>
      </c>
      <c r="G2145" s="25">
        <v>0</v>
      </c>
      <c r="H2145" s="39">
        <f t="shared" si="269"/>
        <v>28.95</v>
      </c>
      <c r="I2145" s="45">
        <f>SUM(I2144)</f>
        <v>26.84</v>
      </c>
      <c r="J2145" s="44"/>
      <c r="K2145" s="45">
        <f>SUM(I2145:J2145)</f>
        <v>26.84</v>
      </c>
    </row>
    <row r="2146" spans="1:11" s="1" customFormat="1" ht="18.75">
      <c r="A2146" s="1">
        <v>23</v>
      </c>
      <c r="B2146" s="19" t="s">
        <v>1934</v>
      </c>
      <c r="C2146" s="27"/>
      <c r="D2146" s="27"/>
      <c r="E2146" s="27"/>
      <c r="F2146" s="25"/>
      <c r="G2146" s="25"/>
      <c r="H2146" s="39"/>
      <c r="I2146" s="45"/>
      <c r="J2146" s="45"/>
      <c r="K2146" s="45"/>
    </row>
    <row r="2147" spans="1:11" ht="18.75">
      <c r="A2147" s="49">
        <v>1</v>
      </c>
      <c r="B2147" s="21" t="s">
        <v>1935</v>
      </c>
      <c r="C2147" s="26">
        <v>11.56</v>
      </c>
      <c r="D2147" s="26"/>
      <c r="E2147" s="27">
        <f>SUM(C2147:D2147)</f>
        <v>11.56</v>
      </c>
      <c r="F2147" s="24">
        <v>13.56</v>
      </c>
      <c r="G2147" s="24">
        <v>0</v>
      </c>
      <c r="H2147" s="39">
        <f t="shared" si="269"/>
        <v>13.56</v>
      </c>
      <c r="I2147" s="44">
        <v>14.56</v>
      </c>
      <c r="J2147" s="44"/>
      <c r="K2147" s="45">
        <f>SUM(I2147:J2147)</f>
        <v>14.56</v>
      </c>
    </row>
    <row r="2148" spans="1:11" s="1" customFormat="1" ht="18.75">
      <c r="B2148" s="19" t="s">
        <v>198</v>
      </c>
      <c r="C2148" s="27">
        <f>SUM(C2147)</f>
        <v>11.56</v>
      </c>
      <c r="D2148" s="26"/>
      <c r="E2148" s="27">
        <f>SUM(C2148:D2148)</f>
        <v>11.56</v>
      </c>
      <c r="F2148" s="25">
        <v>13.56</v>
      </c>
      <c r="G2148" s="25">
        <v>0</v>
      </c>
      <c r="H2148" s="39">
        <f t="shared" si="269"/>
        <v>13.56</v>
      </c>
      <c r="I2148" s="45">
        <f>SUM(I2147)</f>
        <v>14.56</v>
      </c>
      <c r="J2148" s="45"/>
      <c r="K2148" s="45">
        <f>SUM(I2148:J2148)</f>
        <v>14.56</v>
      </c>
    </row>
    <row r="2149" spans="1:11" s="1" customFormat="1" ht="18.75">
      <c r="A2149" s="1">
        <v>24</v>
      </c>
      <c r="B2149" s="19" t="s">
        <v>1354</v>
      </c>
      <c r="C2149" s="27"/>
      <c r="D2149" s="27"/>
      <c r="E2149" s="27"/>
      <c r="F2149" s="25"/>
      <c r="G2149" s="25"/>
      <c r="H2149" s="39"/>
      <c r="I2149" s="45"/>
      <c r="J2149" s="45"/>
      <c r="K2149" s="45"/>
    </row>
    <row r="2150" spans="1:11" ht="18.75">
      <c r="A2150" s="49">
        <v>1</v>
      </c>
      <c r="B2150" s="21" t="s">
        <v>2025</v>
      </c>
      <c r="C2150" s="22">
        <v>34</v>
      </c>
      <c r="D2150" s="22"/>
      <c r="E2150" s="23">
        <f>SUM(C2150:D2150)</f>
        <v>34</v>
      </c>
      <c r="F2150" s="24">
        <v>37</v>
      </c>
      <c r="G2150" s="24">
        <v>0</v>
      </c>
      <c r="H2150" s="39">
        <f t="shared" si="269"/>
        <v>37</v>
      </c>
      <c r="I2150" s="44">
        <v>0.01</v>
      </c>
      <c r="J2150" s="44"/>
      <c r="K2150" s="45">
        <f>SUM(I2150:J2150)</f>
        <v>0.01</v>
      </c>
    </row>
    <row r="2151" spans="1:11" s="1" customFormat="1" ht="18.75">
      <c r="A2151" s="49">
        <v>2</v>
      </c>
      <c r="B2151" s="21" t="s">
        <v>1936</v>
      </c>
      <c r="C2151" s="22"/>
      <c r="D2151" s="22">
        <v>0.11</v>
      </c>
      <c r="E2151" s="23">
        <f>SUM(C2151:D2151)</f>
        <v>0.11</v>
      </c>
      <c r="F2151" s="24">
        <v>0.01</v>
      </c>
      <c r="G2151" s="24">
        <v>0.11</v>
      </c>
      <c r="H2151" s="39">
        <f t="shared" si="269"/>
        <v>0.12</v>
      </c>
      <c r="I2151" s="48">
        <v>0.01</v>
      </c>
      <c r="J2151" s="48">
        <v>0.01</v>
      </c>
      <c r="K2151" s="45">
        <f>SUM(I2151:J2151)</f>
        <v>0.02</v>
      </c>
    </row>
    <row r="2152" spans="1:11" ht="18.75">
      <c r="B2152" s="19" t="s">
        <v>161</v>
      </c>
      <c r="C2152" s="23">
        <f>SUM(C2150:C2151)</f>
        <v>34</v>
      </c>
      <c r="D2152" s="23">
        <f>SUM(D2150:D2151)</f>
        <v>0.11</v>
      </c>
      <c r="E2152" s="23">
        <f>SUM(C2152:D2152)</f>
        <v>34.11</v>
      </c>
      <c r="F2152" s="25">
        <v>37.01</v>
      </c>
      <c r="G2152" s="25">
        <v>0.11</v>
      </c>
      <c r="H2152" s="39">
        <f t="shared" si="269"/>
        <v>37.119999999999997</v>
      </c>
      <c r="I2152" s="45">
        <f>SUM(I2150:I2151)</f>
        <v>0.02</v>
      </c>
      <c r="J2152" s="45">
        <f>SUM(J2150:J2151)</f>
        <v>0.01</v>
      </c>
      <c r="K2152" s="45">
        <f>SUM(I2152:J2152)</f>
        <v>0.03</v>
      </c>
    </row>
    <row r="2153" spans="1:11" s="1" customFormat="1" ht="18.75">
      <c r="A2153" s="1">
        <v>25</v>
      </c>
      <c r="B2153" s="19" t="s">
        <v>1937</v>
      </c>
      <c r="C2153" s="23"/>
      <c r="D2153" s="23"/>
      <c r="E2153" s="23"/>
      <c r="F2153" s="25"/>
      <c r="G2153" s="25"/>
      <c r="H2153" s="39"/>
      <c r="I2153" s="45"/>
      <c r="J2153" s="45"/>
      <c r="K2153" s="45"/>
    </row>
    <row r="2154" spans="1:11" ht="18.75">
      <c r="A2154" s="49">
        <v>1</v>
      </c>
      <c r="B2154" s="21" t="s">
        <v>1938</v>
      </c>
      <c r="C2154" s="22">
        <v>8.0399999999999991</v>
      </c>
      <c r="D2154" s="22">
        <v>30</v>
      </c>
      <c r="E2154" s="23">
        <f>SUM(C2154:D2154)</f>
        <v>38.04</v>
      </c>
      <c r="F2154" s="24">
        <v>16.100000000000001</v>
      </c>
      <c r="G2154" s="24">
        <v>24.15</v>
      </c>
      <c r="H2154" s="39">
        <f t="shared" si="269"/>
        <v>40.25</v>
      </c>
      <c r="I2154" s="44">
        <v>52.52</v>
      </c>
      <c r="J2154" s="44">
        <v>78.78</v>
      </c>
      <c r="K2154" s="45">
        <f>SUM(I2154:J2154)</f>
        <v>131.30000000000001</v>
      </c>
    </row>
    <row r="2155" spans="1:11" ht="18.75">
      <c r="A2155" s="49">
        <v>2</v>
      </c>
      <c r="B2155" s="21" t="s">
        <v>1939</v>
      </c>
      <c r="C2155" s="22">
        <v>11.96</v>
      </c>
      <c r="D2155" s="22"/>
      <c r="E2155" s="23">
        <f>SUM(C2155:D2155)</f>
        <v>11.96</v>
      </c>
      <c r="F2155" s="24">
        <v>0.01</v>
      </c>
      <c r="G2155" s="24">
        <v>0</v>
      </c>
      <c r="H2155" s="39">
        <f t="shared" si="269"/>
        <v>0.01</v>
      </c>
      <c r="I2155" s="44">
        <v>0.01</v>
      </c>
      <c r="J2155" s="44"/>
      <c r="K2155" s="45">
        <f>SUM(I2155:J2155)</f>
        <v>0.01</v>
      </c>
    </row>
    <row r="2156" spans="1:11" ht="18.75">
      <c r="B2156" s="19" t="s">
        <v>199</v>
      </c>
      <c r="C2156" s="23">
        <f>SUM(C2154:C2155)</f>
        <v>20</v>
      </c>
      <c r="D2156" s="23">
        <f>SUM(D2154:D2155)</f>
        <v>30</v>
      </c>
      <c r="E2156" s="23">
        <f>SUM(C2156:D2156)</f>
        <v>50</v>
      </c>
      <c r="F2156" s="25">
        <v>16.11</v>
      </c>
      <c r="G2156" s="25">
        <v>24.15</v>
      </c>
      <c r="H2156" s="39">
        <f t="shared" si="269"/>
        <v>40.26</v>
      </c>
      <c r="I2156" s="45">
        <f>SUM(I2154:I2155)</f>
        <v>52.53</v>
      </c>
      <c r="J2156" s="45">
        <f>SUM(J2154:J2155)</f>
        <v>78.78</v>
      </c>
      <c r="K2156" s="45">
        <f>SUM(I2156:J2156)</f>
        <v>131.31</v>
      </c>
    </row>
    <row r="2157" spans="1:11" s="1" customFormat="1" ht="18.75">
      <c r="A2157" s="1">
        <v>26</v>
      </c>
      <c r="B2157" s="19" t="s">
        <v>1940</v>
      </c>
      <c r="C2157" s="27"/>
      <c r="D2157" s="27"/>
      <c r="E2157" s="27"/>
      <c r="F2157" s="25"/>
      <c r="G2157" s="25"/>
      <c r="H2157" s="39"/>
      <c r="I2157" s="45"/>
      <c r="J2157" s="45"/>
      <c r="K2157" s="45"/>
    </row>
    <row r="2158" spans="1:11" ht="18.75">
      <c r="A2158" s="49">
        <v>1</v>
      </c>
      <c r="B2158" s="21" t="s">
        <v>1941</v>
      </c>
      <c r="C2158" s="26">
        <v>0</v>
      </c>
      <c r="D2158" s="26"/>
      <c r="E2158" s="26">
        <f>SUM(C2158:D2158)</f>
        <v>0</v>
      </c>
      <c r="F2158" s="24">
        <v>5</v>
      </c>
      <c r="G2158" s="24">
        <v>0</v>
      </c>
      <c r="H2158" s="39">
        <f t="shared" si="269"/>
        <v>5</v>
      </c>
      <c r="I2158" s="44">
        <v>25</v>
      </c>
      <c r="J2158" s="44"/>
      <c r="K2158" s="45">
        <f>SUM(I2158:J2158)</f>
        <v>25</v>
      </c>
    </row>
    <row r="2159" spans="1:11" ht="18.75">
      <c r="B2159" s="19" t="s">
        <v>110</v>
      </c>
      <c r="C2159" s="27">
        <f>SUM(C2158)</f>
        <v>0</v>
      </c>
      <c r="D2159" s="27"/>
      <c r="E2159" s="27">
        <f>SUM(C2159:D2159)</f>
        <v>0</v>
      </c>
      <c r="F2159" s="25">
        <v>5</v>
      </c>
      <c r="G2159" s="25">
        <v>0</v>
      </c>
      <c r="H2159" s="39">
        <f t="shared" si="269"/>
        <v>5</v>
      </c>
      <c r="I2159" s="45">
        <f>SUM(I2158)</f>
        <v>25</v>
      </c>
      <c r="J2159" s="44"/>
      <c r="K2159" s="45">
        <f>SUM(I2159:J2159)</f>
        <v>25</v>
      </c>
    </row>
    <row r="2160" spans="1:11" s="1" customFormat="1" ht="18.75">
      <c r="A2160" s="1">
        <v>27</v>
      </c>
      <c r="B2160" s="19" t="s">
        <v>1942</v>
      </c>
      <c r="C2160" s="27"/>
      <c r="D2160" s="27"/>
      <c r="E2160" s="27"/>
      <c r="F2160" s="25"/>
      <c r="G2160" s="25"/>
      <c r="H2160" s="39"/>
      <c r="I2160" s="45"/>
      <c r="J2160" s="45"/>
      <c r="K2160" s="45"/>
    </row>
    <row r="2161" spans="1:11" ht="18.75">
      <c r="A2161" s="49">
        <v>1</v>
      </c>
      <c r="B2161" s="21" t="s">
        <v>1943</v>
      </c>
      <c r="C2161" s="26">
        <v>0</v>
      </c>
      <c r="D2161" s="26"/>
      <c r="E2161" s="26">
        <f>SUM(C2161:D2161)</f>
        <v>0</v>
      </c>
      <c r="F2161" s="24">
        <v>583.5</v>
      </c>
      <c r="G2161" s="24">
        <v>0</v>
      </c>
      <c r="H2161" s="39">
        <f t="shared" ref="H2161:H2230" si="273">SUM(F2161:G2161)</f>
        <v>583.5</v>
      </c>
      <c r="I2161" s="44">
        <v>615.51</v>
      </c>
      <c r="J2161" s="44"/>
      <c r="K2161" s="45">
        <f>SUM(I2161:J2161)</f>
        <v>615.51</v>
      </c>
    </row>
    <row r="2162" spans="1:11" ht="18.75">
      <c r="B2162" s="19" t="s">
        <v>200</v>
      </c>
      <c r="C2162" s="27">
        <f>SUM(C2161)</f>
        <v>0</v>
      </c>
      <c r="D2162" s="27"/>
      <c r="E2162" s="27">
        <f>SUM(C2162:D2162)</f>
        <v>0</v>
      </c>
      <c r="F2162" s="25">
        <v>583.5</v>
      </c>
      <c r="G2162" s="25">
        <v>0</v>
      </c>
      <c r="H2162" s="39">
        <f t="shared" si="273"/>
        <v>583.5</v>
      </c>
      <c r="I2162" s="45">
        <f>SUM(I2161)</f>
        <v>615.51</v>
      </c>
      <c r="J2162" s="44"/>
      <c r="K2162" s="45">
        <f>SUM(I2162:J2162)</f>
        <v>615.51</v>
      </c>
    </row>
    <row r="2163" spans="1:11" s="1" customFormat="1" ht="18.75">
      <c r="A2163" s="1">
        <v>28</v>
      </c>
      <c r="B2163" s="19" t="s">
        <v>1944</v>
      </c>
      <c r="C2163" s="27"/>
      <c r="D2163" s="27"/>
      <c r="E2163" s="27"/>
      <c r="F2163" s="25"/>
      <c r="G2163" s="25"/>
      <c r="H2163" s="39"/>
      <c r="I2163" s="45"/>
      <c r="J2163" s="45"/>
      <c r="K2163" s="45"/>
    </row>
    <row r="2164" spans="1:11" ht="18.75">
      <c r="A2164" s="49">
        <v>1</v>
      </c>
      <c r="B2164" s="21" t="s">
        <v>1948</v>
      </c>
      <c r="C2164" s="26">
        <v>50</v>
      </c>
      <c r="D2164" s="26"/>
      <c r="E2164" s="27">
        <f>SUM(C2164:D2164)</f>
        <v>50</v>
      </c>
      <c r="F2164" s="24">
        <v>383.5</v>
      </c>
      <c r="G2164" s="24">
        <v>0</v>
      </c>
      <c r="H2164" s="39">
        <f t="shared" si="273"/>
        <v>383.5</v>
      </c>
      <c r="I2164" s="44">
        <v>383.5</v>
      </c>
      <c r="J2164" s="44"/>
      <c r="K2164" s="45">
        <f>SUM(I2164:J2164)</f>
        <v>383.5</v>
      </c>
    </row>
    <row r="2165" spans="1:11" ht="18.75">
      <c r="B2165" s="19" t="s">
        <v>201</v>
      </c>
      <c r="C2165" s="27">
        <f>SUM(C2164)</f>
        <v>50</v>
      </c>
      <c r="D2165" s="26"/>
      <c r="E2165" s="27">
        <f>SUM(C2165:D2165)</f>
        <v>50</v>
      </c>
      <c r="F2165" s="25">
        <v>383.5</v>
      </c>
      <c r="G2165" s="25">
        <v>0</v>
      </c>
      <c r="H2165" s="39">
        <f t="shared" si="273"/>
        <v>383.5</v>
      </c>
      <c r="I2165" s="45">
        <f>SUM(I2164)</f>
        <v>383.5</v>
      </c>
      <c r="J2165" s="44"/>
      <c r="K2165" s="45">
        <f>SUM(I2165:J2165)</f>
        <v>383.5</v>
      </c>
    </row>
    <row r="2166" spans="1:11" s="1" customFormat="1" ht="18.75">
      <c r="A2166" s="1">
        <v>29</v>
      </c>
      <c r="B2166" s="19" t="s">
        <v>1945</v>
      </c>
      <c r="C2166" s="27"/>
      <c r="D2166" s="27"/>
      <c r="E2166" s="27"/>
      <c r="F2166" s="25"/>
      <c r="G2166" s="25"/>
      <c r="H2166" s="39"/>
      <c r="I2166" s="45"/>
      <c r="J2166" s="45"/>
      <c r="K2166" s="45"/>
    </row>
    <row r="2167" spans="1:11" ht="18.75">
      <c r="A2167" s="49">
        <v>1</v>
      </c>
      <c r="B2167" s="21" t="s">
        <v>1946</v>
      </c>
      <c r="C2167" s="26">
        <v>8.1999999999999993</v>
      </c>
      <c r="D2167" s="26"/>
      <c r="E2167" s="27">
        <f>SUM(C2167:D2167)</f>
        <v>8.1999999999999993</v>
      </c>
      <c r="F2167" s="24">
        <v>11.31</v>
      </c>
      <c r="G2167" s="24">
        <v>0</v>
      </c>
      <c r="H2167" s="39">
        <f t="shared" si="273"/>
        <v>11.31</v>
      </c>
      <c r="I2167" s="44">
        <v>14.66</v>
      </c>
      <c r="J2167" s="44"/>
      <c r="K2167" s="45">
        <f>SUM(I2167:J2167)</f>
        <v>14.66</v>
      </c>
    </row>
    <row r="2168" spans="1:11" ht="18.75">
      <c r="B2168" s="19" t="s">
        <v>202</v>
      </c>
      <c r="C2168" s="27">
        <f>SUM(C2167)</f>
        <v>8.1999999999999993</v>
      </c>
      <c r="D2168" s="26"/>
      <c r="E2168" s="27">
        <f>SUM(C2168:D2168)</f>
        <v>8.1999999999999993</v>
      </c>
      <c r="F2168" s="25">
        <v>11.31</v>
      </c>
      <c r="G2168" s="25">
        <v>0</v>
      </c>
      <c r="H2168" s="39">
        <f t="shared" si="273"/>
        <v>11.31</v>
      </c>
      <c r="I2168" s="44">
        <f>SUM(I2167)</f>
        <v>14.66</v>
      </c>
      <c r="J2168" s="44"/>
      <c r="K2168" s="45">
        <f>SUM(I2168:J2168)</f>
        <v>14.66</v>
      </c>
    </row>
    <row r="2169" spans="1:11" s="1" customFormat="1" ht="18.75">
      <c r="A2169" s="1">
        <v>30</v>
      </c>
      <c r="B2169" s="19" t="s">
        <v>1947</v>
      </c>
      <c r="C2169" s="27"/>
      <c r="D2169" s="27"/>
      <c r="E2169" s="27"/>
      <c r="F2169" s="25"/>
      <c r="G2169" s="25"/>
      <c r="H2169" s="39"/>
      <c r="I2169" s="45"/>
      <c r="J2169" s="45"/>
      <c r="K2169" s="45"/>
    </row>
    <row r="2170" spans="1:11" ht="18.75">
      <c r="A2170" s="49">
        <v>1</v>
      </c>
      <c r="B2170" s="21" t="s">
        <v>1949</v>
      </c>
      <c r="C2170" s="26">
        <v>114.9</v>
      </c>
      <c r="D2170" s="26"/>
      <c r="E2170" s="27">
        <f>SUM(C2170:D2170)</f>
        <v>114.9</v>
      </c>
      <c r="F2170" s="24">
        <v>125</v>
      </c>
      <c r="G2170" s="24">
        <v>0</v>
      </c>
      <c r="H2170" s="39">
        <f t="shared" si="273"/>
        <v>125</v>
      </c>
      <c r="I2170" s="44">
        <v>125</v>
      </c>
      <c r="J2170" s="44"/>
      <c r="K2170" s="45">
        <f>SUM(I2170:J2170)</f>
        <v>125</v>
      </c>
    </row>
    <row r="2171" spans="1:11" ht="18.75">
      <c r="B2171" s="19" t="s">
        <v>203</v>
      </c>
      <c r="C2171" s="27">
        <f>SUM(C2170)</f>
        <v>114.9</v>
      </c>
      <c r="D2171" s="26"/>
      <c r="E2171" s="27">
        <f>SUM(C2171:D2171)</f>
        <v>114.9</v>
      </c>
      <c r="F2171" s="25">
        <v>125</v>
      </c>
      <c r="G2171" s="25">
        <v>0</v>
      </c>
      <c r="H2171" s="39">
        <f t="shared" si="273"/>
        <v>125</v>
      </c>
      <c r="I2171" s="45">
        <f>SUM(I2170)</f>
        <v>125</v>
      </c>
      <c r="J2171" s="44"/>
      <c r="K2171" s="45">
        <f>SUM(I2171:J2171)</f>
        <v>125</v>
      </c>
    </row>
    <row r="2172" spans="1:11" s="1" customFormat="1" ht="18.75">
      <c r="A2172" s="1">
        <v>31</v>
      </c>
      <c r="B2172" s="19" t="s">
        <v>1950</v>
      </c>
      <c r="C2172" s="27"/>
      <c r="D2172" s="27"/>
      <c r="E2172" s="27"/>
      <c r="F2172" s="25"/>
      <c r="G2172" s="25"/>
      <c r="H2172" s="39"/>
      <c r="I2172" s="45"/>
      <c r="J2172" s="45"/>
      <c r="K2172" s="45"/>
    </row>
    <row r="2173" spans="1:11" s="1" customFormat="1" ht="18.75">
      <c r="A2173" s="1">
        <v>1</v>
      </c>
      <c r="B2173" s="21" t="s">
        <v>1951</v>
      </c>
      <c r="C2173" s="26">
        <v>16</v>
      </c>
      <c r="D2173" s="26"/>
      <c r="E2173" s="27">
        <f>SUM(C2173:D2173)</f>
        <v>16</v>
      </c>
      <c r="F2173" s="24">
        <v>23</v>
      </c>
      <c r="G2173" s="24">
        <v>0</v>
      </c>
      <c r="H2173" s="39">
        <f t="shared" si="273"/>
        <v>23</v>
      </c>
      <c r="I2173" s="48">
        <v>24.5</v>
      </c>
      <c r="J2173" s="45"/>
      <c r="K2173" s="45">
        <f>SUM(I2173:J2173)</f>
        <v>24.5</v>
      </c>
    </row>
    <row r="2174" spans="1:11" ht="18.75">
      <c r="B2174" s="19" t="s">
        <v>98</v>
      </c>
      <c r="C2174" s="27">
        <f>SUM(C2173)</f>
        <v>16</v>
      </c>
      <c r="D2174" s="26"/>
      <c r="E2174" s="27">
        <f>SUM(C2174:D2174)</f>
        <v>16</v>
      </c>
      <c r="F2174" s="25">
        <v>23</v>
      </c>
      <c r="G2174" s="25">
        <v>0</v>
      </c>
      <c r="H2174" s="39">
        <f t="shared" si="273"/>
        <v>23</v>
      </c>
      <c r="I2174" s="45">
        <f>SUM(I2173)</f>
        <v>24.5</v>
      </c>
      <c r="J2174" s="44"/>
      <c r="K2174" s="45">
        <f>SUM(I2174:J2174)</f>
        <v>24.5</v>
      </c>
    </row>
    <row r="2175" spans="1:11" ht="18.75">
      <c r="A2175" s="49">
        <v>32</v>
      </c>
      <c r="B2175" s="19" t="s">
        <v>2021</v>
      </c>
      <c r="C2175" s="27"/>
      <c r="D2175" s="26"/>
      <c r="E2175" s="27"/>
      <c r="F2175" s="25"/>
      <c r="G2175" s="25"/>
      <c r="H2175" s="39"/>
      <c r="I2175" s="45"/>
      <c r="J2175" s="44"/>
      <c r="K2175" s="45"/>
    </row>
    <row r="2176" spans="1:11" ht="18.75">
      <c r="A2176" s="49">
        <v>1</v>
      </c>
      <c r="B2176" s="21" t="s">
        <v>2022</v>
      </c>
      <c r="C2176" s="27"/>
      <c r="D2176" s="26"/>
      <c r="E2176" s="27"/>
      <c r="F2176" s="25"/>
      <c r="G2176" s="25"/>
      <c r="H2176" s="39"/>
      <c r="I2176" s="48">
        <v>400.03</v>
      </c>
      <c r="J2176" s="44"/>
      <c r="K2176" s="45">
        <f>SUM(I2176:J2176)</f>
        <v>400.03</v>
      </c>
    </row>
    <row r="2177" spans="1:11" ht="18.75">
      <c r="B2177" s="19" t="s">
        <v>2023</v>
      </c>
      <c r="C2177" s="27"/>
      <c r="D2177" s="26"/>
      <c r="E2177" s="27"/>
      <c r="F2177" s="25"/>
      <c r="G2177" s="25"/>
      <c r="H2177" s="39"/>
      <c r="I2177" s="45">
        <f>SUM(I2176)</f>
        <v>400.03</v>
      </c>
      <c r="J2177" s="44"/>
      <c r="K2177" s="45">
        <f>SUM(I2177:J2177)</f>
        <v>400.03</v>
      </c>
    </row>
    <row r="2178" spans="1:11" s="1" customFormat="1" ht="18.75">
      <c r="A2178" s="1">
        <v>33</v>
      </c>
      <c r="B2178" s="19" t="s">
        <v>1952</v>
      </c>
      <c r="C2178" s="27"/>
      <c r="D2178" s="27"/>
      <c r="E2178" s="27"/>
      <c r="F2178" s="25"/>
      <c r="G2178" s="25"/>
      <c r="H2178" s="39"/>
      <c r="I2178" s="45"/>
      <c r="J2178" s="45"/>
      <c r="K2178" s="45"/>
    </row>
    <row r="2179" spans="1:11" ht="18.75">
      <c r="A2179" s="49">
        <v>1</v>
      </c>
      <c r="B2179" s="21" t="s">
        <v>1953</v>
      </c>
      <c r="C2179" s="26">
        <v>400</v>
      </c>
      <c r="D2179" s="26"/>
      <c r="E2179" s="27">
        <f>SUM(C2179:D2179)</f>
        <v>400</v>
      </c>
      <c r="F2179" s="24">
        <v>2500</v>
      </c>
      <c r="G2179" s="24">
        <v>0</v>
      </c>
      <c r="H2179" s="39">
        <f t="shared" si="273"/>
        <v>2500</v>
      </c>
      <c r="I2179" s="44">
        <v>2500</v>
      </c>
      <c r="J2179" s="44"/>
      <c r="K2179" s="45">
        <f>SUM(I2179:J2179)</f>
        <v>2500</v>
      </c>
    </row>
    <row r="2180" spans="1:11" s="1" customFormat="1" ht="18.75">
      <c r="A2180" s="1">
        <v>2</v>
      </c>
      <c r="B2180" s="21" t="s">
        <v>1954</v>
      </c>
      <c r="C2180" s="27"/>
      <c r="D2180" s="26"/>
      <c r="E2180" s="27"/>
      <c r="F2180" s="24">
        <v>964</v>
      </c>
      <c r="G2180" s="24">
        <v>0</v>
      </c>
      <c r="H2180" s="39">
        <f t="shared" si="273"/>
        <v>964</v>
      </c>
      <c r="I2180" s="45">
        <v>663.8</v>
      </c>
      <c r="J2180" s="45"/>
      <c r="K2180" s="45">
        <f>SUM(I2180:J2180)</f>
        <v>663.8</v>
      </c>
    </row>
    <row r="2181" spans="1:11" ht="18.75">
      <c r="B2181" s="19" t="s">
        <v>204</v>
      </c>
      <c r="C2181" s="27">
        <f>SUM(C2179:C2180)</f>
        <v>400</v>
      </c>
      <c r="D2181" s="26"/>
      <c r="E2181" s="27">
        <f>SUM(C2181:D2181)</f>
        <v>400</v>
      </c>
      <c r="F2181" s="25">
        <v>3464</v>
      </c>
      <c r="G2181" s="25">
        <v>0</v>
      </c>
      <c r="H2181" s="39">
        <f t="shared" si="273"/>
        <v>3464</v>
      </c>
      <c r="I2181" s="44">
        <f>SUM(I2179:I2180)</f>
        <v>3163.8</v>
      </c>
      <c r="J2181" s="44"/>
      <c r="K2181" s="45">
        <f>SUM(I2181:J2181)</f>
        <v>3163.8</v>
      </c>
    </row>
    <row r="2182" spans="1:11" s="1" customFormat="1" ht="18.75">
      <c r="A2182" s="1">
        <v>34</v>
      </c>
      <c r="B2182" s="19" t="s">
        <v>1955</v>
      </c>
      <c r="C2182" s="27"/>
      <c r="D2182" s="27"/>
      <c r="E2182" s="27"/>
      <c r="F2182" s="25"/>
      <c r="G2182" s="25"/>
      <c r="H2182" s="39"/>
      <c r="I2182" s="45"/>
      <c r="J2182" s="45"/>
      <c r="K2182" s="45"/>
    </row>
    <row r="2183" spans="1:11" s="1" customFormat="1" ht="18.75">
      <c r="A2183" s="49">
        <v>1</v>
      </c>
      <c r="B2183" s="21" t="s">
        <v>1956</v>
      </c>
      <c r="C2183" s="26">
        <v>8.73</v>
      </c>
      <c r="D2183" s="26"/>
      <c r="E2183" s="27">
        <f>SUM(C2183:D2183)</f>
        <v>8.73</v>
      </c>
      <c r="F2183" s="24">
        <v>9.5</v>
      </c>
      <c r="G2183" s="24">
        <v>0</v>
      </c>
      <c r="H2183" s="39">
        <f t="shared" si="273"/>
        <v>9.5</v>
      </c>
      <c r="I2183" s="45">
        <v>8</v>
      </c>
      <c r="J2183" s="45"/>
      <c r="K2183" s="45">
        <f>SUM(I2183:J2183)</f>
        <v>8</v>
      </c>
    </row>
    <row r="2184" spans="1:11" ht="18.75">
      <c r="B2184" s="19" t="s">
        <v>205</v>
      </c>
      <c r="C2184" s="27">
        <f>SUM(C2183)</f>
        <v>8.73</v>
      </c>
      <c r="D2184" s="26"/>
      <c r="E2184" s="27">
        <f>SUM(C2184:D2184)</f>
        <v>8.73</v>
      </c>
      <c r="F2184" s="25">
        <v>9.5</v>
      </c>
      <c r="G2184" s="25">
        <v>0</v>
      </c>
      <c r="H2184" s="39">
        <f t="shared" si="273"/>
        <v>9.5</v>
      </c>
      <c r="I2184" s="44">
        <f>SUM(I2183)</f>
        <v>8</v>
      </c>
      <c r="J2184" s="44"/>
      <c r="K2184" s="45">
        <f>SUM(I2184:J2184)</f>
        <v>8</v>
      </c>
    </row>
    <row r="2185" spans="1:11" s="1" customFormat="1" ht="18.75">
      <c r="A2185" s="1">
        <v>35</v>
      </c>
      <c r="B2185" s="19" t="s">
        <v>1957</v>
      </c>
      <c r="C2185" s="27"/>
      <c r="D2185" s="27"/>
      <c r="E2185" s="27"/>
      <c r="F2185" s="25"/>
      <c r="G2185" s="25"/>
      <c r="H2185" s="39"/>
      <c r="I2185" s="45"/>
      <c r="J2185" s="45"/>
      <c r="K2185" s="45"/>
    </row>
    <row r="2186" spans="1:11" s="1" customFormat="1" ht="18.75">
      <c r="A2186" s="49">
        <v>1</v>
      </c>
      <c r="B2186" s="21" t="s">
        <v>1958</v>
      </c>
      <c r="C2186" s="26">
        <v>500</v>
      </c>
      <c r="D2186" s="26"/>
      <c r="E2186" s="27">
        <f>SUM(C2186:D2186)</f>
        <v>500</v>
      </c>
      <c r="F2186" s="24">
        <v>523.54</v>
      </c>
      <c r="G2186" s="24">
        <v>0</v>
      </c>
      <c r="H2186" s="39">
        <f t="shared" si="273"/>
        <v>523.54</v>
      </c>
      <c r="I2186" s="48">
        <v>800</v>
      </c>
      <c r="J2186" s="48"/>
      <c r="K2186" s="45">
        <f t="shared" ref="K2186:K2191" si="274">SUM(I2186:J2186)</f>
        <v>800</v>
      </c>
    </row>
    <row r="2187" spans="1:11" ht="18.75">
      <c r="A2187" s="49">
        <v>2</v>
      </c>
      <c r="B2187" s="21" t="s">
        <v>1959</v>
      </c>
      <c r="C2187" s="26"/>
      <c r="D2187" s="26"/>
      <c r="E2187" s="26"/>
      <c r="F2187" s="24">
        <v>10</v>
      </c>
      <c r="G2187" s="24">
        <v>0</v>
      </c>
      <c r="H2187" s="39">
        <f t="shared" si="273"/>
        <v>10</v>
      </c>
      <c r="I2187" s="48">
        <v>10</v>
      </c>
      <c r="J2187" s="48"/>
      <c r="K2187" s="45">
        <f t="shared" si="274"/>
        <v>10</v>
      </c>
    </row>
    <row r="2188" spans="1:11" ht="18.75">
      <c r="A2188" s="49">
        <v>3</v>
      </c>
      <c r="B2188" s="21" t="s">
        <v>1960</v>
      </c>
      <c r="C2188" s="26">
        <v>0.01</v>
      </c>
      <c r="D2188" s="26"/>
      <c r="E2188" s="27">
        <f>SUM(C2188:D2188)</f>
        <v>0.01</v>
      </c>
      <c r="F2188" s="24">
        <v>379.69</v>
      </c>
      <c r="G2188" s="24">
        <v>0</v>
      </c>
      <c r="H2188" s="39">
        <f t="shared" si="273"/>
        <v>379.69</v>
      </c>
      <c r="I2188" s="48">
        <v>145</v>
      </c>
      <c r="J2188" s="48"/>
      <c r="K2188" s="45">
        <f t="shared" si="274"/>
        <v>145</v>
      </c>
    </row>
    <row r="2189" spans="1:11" s="1" customFormat="1" ht="18.75">
      <c r="A2189" s="49">
        <v>4</v>
      </c>
      <c r="B2189" s="21" t="s">
        <v>2137</v>
      </c>
      <c r="C2189" s="26">
        <v>2654.48</v>
      </c>
      <c r="D2189" s="26"/>
      <c r="E2189" s="27">
        <f>SUM(C2189:D2189)</f>
        <v>2654.48</v>
      </c>
      <c r="F2189" s="24">
        <v>2130.1</v>
      </c>
      <c r="G2189" s="24">
        <v>0</v>
      </c>
      <c r="H2189" s="39">
        <f t="shared" si="273"/>
        <v>2130.1</v>
      </c>
      <c r="I2189" s="48">
        <v>2400</v>
      </c>
      <c r="J2189" s="48"/>
      <c r="K2189" s="45">
        <f t="shared" si="274"/>
        <v>2400</v>
      </c>
    </row>
    <row r="2190" spans="1:11" ht="18.75">
      <c r="A2190" s="49">
        <v>5</v>
      </c>
      <c r="B2190" s="21" t="s">
        <v>1936</v>
      </c>
      <c r="C2190" s="26">
        <v>86</v>
      </c>
      <c r="D2190" s="26"/>
      <c r="E2190" s="27">
        <f>SUM(C2190:D2190)</f>
        <v>86</v>
      </c>
      <c r="F2190" s="24">
        <v>95</v>
      </c>
      <c r="G2190" s="24">
        <v>0</v>
      </c>
      <c r="H2190" s="39">
        <f t="shared" si="273"/>
        <v>95</v>
      </c>
      <c r="I2190" s="48">
        <v>100</v>
      </c>
      <c r="J2190" s="48"/>
      <c r="K2190" s="45">
        <f t="shared" si="274"/>
        <v>100</v>
      </c>
    </row>
    <row r="2191" spans="1:11" ht="18.75">
      <c r="B2191" s="19" t="s">
        <v>206</v>
      </c>
      <c r="C2191" s="27">
        <f>SUM(C2186:C2190)</f>
        <v>3240.49</v>
      </c>
      <c r="D2191" s="26"/>
      <c r="E2191" s="27">
        <f>SUM(C2191:D2191)</f>
        <v>3240.49</v>
      </c>
      <c r="F2191" s="25">
        <v>3138.33</v>
      </c>
      <c r="G2191" s="25">
        <v>0</v>
      </c>
      <c r="H2191" s="39">
        <f t="shared" si="273"/>
        <v>3138.33</v>
      </c>
      <c r="I2191" s="45">
        <f>SUM(I2186:I2190)</f>
        <v>3455</v>
      </c>
      <c r="J2191" s="44"/>
      <c r="K2191" s="45">
        <f t="shared" si="274"/>
        <v>3455</v>
      </c>
    </row>
    <row r="2192" spans="1:11" ht="18.75">
      <c r="A2192" s="49">
        <v>36</v>
      </c>
      <c r="B2192" s="19" t="s">
        <v>1634</v>
      </c>
      <c r="C2192" s="27"/>
      <c r="D2192" s="26"/>
      <c r="E2192" s="27"/>
      <c r="F2192" s="25"/>
      <c r="G2192" s="25"/>
      <c r="H2192" s="39"/>
      <c r="I2192" s="45"/>
      <c r="J2192" s="44"/>
      <c r="K2192" s="45"/>
    </row>
    <row r="2193" spans="1:11" ht="18.75">
      <c r="A2193" s="49">
        <v>1</v>
      </c>
      <c r="B2193" s="21" t="s">
        <v>2024</v>
      </c>
      <c r="C2193" s="27"/>
      <c r="D2193" s="26"/>
      <c r="E2193" s="27"/>
      <c r="F2193" s="25"/>
      <c r="G2193" s="25"/>
      <c r="H2193" s="39"/>
      <c r="I2193" s="44">
        <v>20000</v>
      </c>
      <c r="J2193" s="44"/>
      <c r="K2193" s="45">
        <f>SUM(I2193:J2193)</f>
        <v>20000</v>
      </c>
    </row>
    <row r="2194" spans="1:11" ht="18.75">
      <c r="B2194" s="19" t="s">
        <v>1636</v>
      </c>
      <c r="C2194" s="27"/>
      <c r="D2194" s="26"/>
      <c r="E2194" s="27"/>
      <c r="F2194" s="25"/>
      <c r="G2194" s="25"/>
      <c r="H2194" s="39"/>
      <c r="I2194" s="45">
        <f>SUM(I2193)</f>
        <v>20000</v>
      </c>
      <c r="J2194" s="44"/>
      <c r="K2194" s="45">
        <f>SUM(I2194:J2194)</f>
        <v>20000</v>
      </c>
    </row>
    <row r="2195" spans="1:11" s="1" customFormat="1" ht="18.75">
      <c r="A2195" s="1">
        <v>37</v>
      </c>
      <c r="B2195" s="19" t="s">
        <v>1961</v>
      </c>
      <c r="C2195" s="27"/>
      <c r="D2195" s="27"/>
      <c r="E2195" s="27"/>
      <c r="F2195" s="25"/>
      <c r="G2195" s="25"/>
      <c r="H2195" s="39"/>
      <c r="I2195" s="45"/>
      <c r="J2195" s="45"/>
      <c r="K2195" s="45"/>
    </row>
    <row r="2196" spans="1:11" ht="18.75">
      <c r="A2196" s="49">
        <v>1</v>
      </c>
      <c r="B2196" s="21" t="s">
        <v>1962</v>
      </c>
      <c r="C2196" s="26">
        <v>0.01</v>
      </c>
      <c r="D2196" s="26"/>
      <c r="E2196" s="27">
        <f>SUM(C2196:D2196)</f>
        <v>0.01</v>
      </c>
      <c r="F2196" s="24">
        <v>1.5</v>
      </c>
      <c r="G2196" s="24">
        <v>0</v>
      </c>
      <c r="H2196" s="39">
        <f t="shared" si="273"/>
        <v>1.5</v>
      </c>
      <c r="I2196" s="44">
        <v>1.5</v>
      </c>
      <c r="J2196" s="44"/>
      <c r="K2196" s="45">
        <f>SUM(I2196:J2196)</f>
        <v>1.5</v>
      </c>
    </row>
    <row r="2197" spans="1:11" ht="18.75">
      <c r="B2197" s="19" t="s">
        <v>207</v>
      </c>
      <c r="C2197" s="27">
        <f>SUM(C2196)</f>
        <v>0.01</v>
      </c>
      <c r="D2197" s="26"/>
      <c r="E2197" s="27">
        <f>SUM(C2197:D2197)</f>
        <v>0.01</v>
      </c>
      <c r="F2197" s="25">
        <v>1.5</v>
      </c>
      <c r="G2197" s="25">
        <v>0</v>
      </c>
      <c r="H2197" s="39">
        <f t="shared" si="273"/>
        <v>1.5</v>
      </c>
      <c r="I2197" s="45">
        <f>SUM(I2196)</f>
        <v>1.5</v>
      </c>
      <c r="J2197" s="44"/>
      <c r="K2197" s="45">
        <f>SUM(I2197:J2197)</f>
        <v>1.5</v>
      </c>
    </row>
    <row r="2198" spans="1:11" s="1" customFormat="1" ht="18.75">
      <c r="A2198" s="1">
        <v>38</v>
      </c>
      <c r="B2198" s="19" t="s">
        <v>1963</v>
      </c>
      <c r="C2198" s="27"/>
      <c r="D2198" s="27"/>
      <c r="E2198" s="27"/>
      <c r="F2198" s="25"/>
      <c r="G2198" s="25"/>
      <c r="H2198" s="39"/>
      <c r="I2198" s="45"/>
      <c r="J2198" s="45"/>
      <c r="K2198" s="45"/>
    </row>
    <row r="2199" spans="1:11" s="1" customFormat="1" ht="18.75">
      <c r="A2199" s="49">
        <v>1</v>
      </c>
      <c r="B2199" s="21" t="s">
        <v>2026</v>
      </c>
      <c r="C2199" s="27"/>
      <c r="D2199" s="27"/>
      <c r="E2199" s="27"/>
      <c r="F2199" s="25"/>
      <c r="G2199" s="25"/>
      <c r="H2199" s="39"/>
      <c r="I2199" s="44">
        <v>60</v>
      </c>
      <c r="J2199" s="44"/>
      <c r="K2199" s="45">
        <f>SUM(I2199:J2199)</f>
        <v>60</v>
      </c>
    </row>
    <row r="2200" spans="1:11" ht="18.75">
      <c r="A2200" s="49">
        <v>2</v>
      </c>
      <c r="B2200" s="21" t="s">
        <v>208</v>
      </c>
      <c r="C2200" s="26">
        <v>0.01</v>
      </c>
      <c r="D2200" s="26"/>
      <c r="E2200" s="27">
        <f>SUM(C2200:D2200)</f>
        <v>0.01</v>
      </c>
      <c r="F2200" s="24">
        <v>575</v>
      </c>
      <c r="G2200" s="24">
        <v>0</v>
      </c>
      <c r="H2200" s="39">
        <f t="shared" si="273"/>
        <v>575</v>
      </c>
      <c r="I2200" s="44">
        <v>661</v>
      </c>
      <c r="J2200" s="44"/>
      <c r="K2200" s="45">
        <f>SUM(I2200:J2200)</f>
        <v>661</v>
      </c>
    </row>
    <row r="2201" spans="1:11" ht="18.75">
      <c r="B2201" s="19" t="s">
        <v>209</v>
      </c>
      <c r="C2201" s="27">
        <f>SUM(C2200)</f>
        <v>0.01</v>
      </c>
      <c r="D2201" s="26"/>
      <c r="E2201" s="27">
        <f>SUM(C2201:D2201)</f>
        <v>0.01</v>
      </c>
      <c r="F2201" s="25">
        <v>575</v>
      </c>
      <c r="G2201" s="25">
        <v>0</v>
      </c>
      <c r="H2201" s="39">
        <f t="shared" si="273"/>
        <v>575</v>
      </c>
      <c r="I2201" s="45">
        <f>SUM(I2199:I2200)</f>
        <v>721</v>
      </c>
      <c r="J2201" s="45"/>
      <c r="K2201" s="45">
        <f>SUM(I2201:J2201)</f>
        <v>721</v>
      </c>
    </row>
    <row r="2202" spans="1:11" s="1" customFormat="1" ht="18.75">
      <c r="A2202" s="1">
        <v>39</v>
      </c>
      <c r="B2202" s="19" t="s">
        <v>1964</v>
      </c>
      <c r="C2202" s="27"/>
      <c r="D2202" s="27"/>
      <c r="E2202" s="27"/>
      <c r="F2202" s="25"/>
      <c r="G2202" s="25"/>
      <c r="H2202" s="39"/>
    </row>
    <row r="2203" spans="1:11" ht="18.75">
      <c r="A2203" s="49">
        <v>1</v>
      </c>
      <c r="B2203" s="21" t="s">
        <v>1965</v>
      </c>
      <c r="C2203" s="26">
        <v>384.79</v>
      </c>
      <c r="D2203" s="26"/>
      <c r="E2203" s="27">
        <f>SUM(C2203:D2203)</f>
        <v>384.79</v>
      </c>
      <c r="F2203" s="24">
        <v>500</v>
      </c>
      <c r="G2203" s="24">
        <v>0</v>
      </c>
      <c r="H2203" s="39">
        <f t="shared" si="273"/>
        <v>500</v>
      </c>
      <c r="I2203" s="45">
        <v>756.4</v>
      </c>
      <c r="J2203" s="45"/>
      <c r="K2203" s="45">
        <f>SUM(I2203:J2203)</f>
        <v>756.4</v>
      </c>
    </row>
    <row r="2204" spans="1:11" ht="18.75">
      <c r="B2204" s="19" t="s">
        <v>210</v>
      </c>
      <c r="C2204" s="27">
        <f>SUM(C2203)</f>
        <v>384.79</v>
      </c>
      <c r="D2204" s="26"/>
      <c r="E2204" s="27">
        <f>SUM(C2204:D2204)</f>
        <v>384.79</v>
      </c>
      <c r="F2204" s="25">
        <v>500</v>
      </c>
      <c r="G2204" s="25">
        <v>0</v>
      </c>
      <c r="H2204" s="39">
        <f t="shared" si="273"/>
        <v>500</v>
      </c>
      <c r="I2204" s="45">
        <f>SUM(I2203)</f>
        <v>756.4</v>
      </c>
      <c r="J2204" s="45"/>
      <c r="K2204" s="45">
        <f>SUM(I2204:J2204)</f>
        <v>756.4</v>
      </c>
    </row>
    <row r="2205" spans="1:11" s="1" customFormat="1" ht="18.75">
      <c r="A2205" s="1">
        <v>40</v>
      </c>
      <c r="B2205" s="19" t="s">
        <v>1830</v>
      </c>
      <c r="C2205" s="27"/>
      <c r="D2205" s="27"/>
      <c r="E2205" s="27"/>
      <c r="F2205" s="25"/>
      <c r="G2205" s="25"/>
      <c r="H2205" s="39"/>
      <c r="I2205" s="45"/>
      <c r="J2205" s="45"/>
      <c r="K2205" s="45"/>
    </row>
    <row r="2206" spans="1:11" s="1" customFormat="1" ht="18.75">
      <c r="A2206" s="1">
        <v>1</v>
      </c>
      <c r="B2206" s="21" t="s">
        <v>1966</v>
      </c>
      <c r="C2206" s="26">
        <v>0</v>
      </c>
      <c r="D2206" s="26"/>
      <c r="E2206" s="26">
        <f>SUM(C2206:D2206)</f>
        <v>0</v>
      </c>
      <c r="F2206" s="24">
        <v>1778</v>
      </c>
      <c r="G2206" s="24">
        <v>0</v>
      </c>
      <c r="H2206" s="39">
        <f t="shared" si="273"/>
        <v>1778</v>
      </c>
      <c r="I2206" s="48">
        <v>1000</v>
      </c>
      <c r="J2206" s="45"/>
      <c r="K2206" s="45">
        <f>SUM(I2206:J2206)</f>
        <v>1000</v>
      </c>
    </row>
    <row r="2207" spans="1:11" ht="18.75">
      <c r="B2207" s="19" t="s">
        <v>190</v>
      </c>
      <c r="C2207" s="27">
        <f>SUM(C2206)</f>
        <v>0</v>
      </c>
      <c r="D2207" s="27"/>
      <c r="E2207" s="27">
        <f>SUM(C2207:D2207)</f>
        <v>0</v>
      </c>
      <c r="F2207" s="25">
        <v>1778</v>
      </c>
      <c r="G2207" s="25">
        <v>0</v>
      </c>
      <c r="H2207" s="39">
        <f t="shared" si="273"/>
        <v>1778</v>
      </c>
      <c r="I2207" s="45">
        <f>SUM(I2206)</f>
        <v>1000</v>
      </c>
      <c r="J2207" s="44"/>
      <c r="K2207" s="45">
        <f>SUM(I2207:J2207)</f>
        <v>1000</v>
      </c>
    </row>
    <row r="2208" spans="1:11" s="1" customFormat="1" ht="18.75">
      <c r="A2208" s="1">
        <v>41</v>
      </c>
      <c r="B2208" s="19" t="s">
        <v>1303</v>
      </c>
      <c r="C2208" s="27"/>
      <c r="D2208" s="27"/>
      <c r="E2208" s="27"/>
      <c r="F2208" s="25"/>
      <c r="G2208" s="25"/>
      <c r="H2208" s="39"/>
      <c r="I2208" s="45"/>
      <c r="J2208" s="45"/>
      <c r="K2208" s="45"/>
    </row>
    <row r="2209" spans="1:11" s="1" customFormat="1" ht="18.75">
      <c r="A2209" s="1">
        <v>1</v>
      </c>
      <c r="B2209" s="21" t="s">
        <v>1967</v>
      </c>
      <c r="C2209" s="26">
        <v>0</v>
      </c>
      <c r="D2209" s="26"/>
      <c r="E2209" s="26">
        <f>SUM(C2209:D2209)</f>
        <v>0</v>
      </c>
      <c r="F2209" s="24">
        <v>0.02</v>
      </c>
      <c r="G2209" s="24">
        <v>0</v>
      </c>
      <c r="H2209" s="39">
        <f t="shared" si="273"/>
        <v>0.02</v>
      </c>
      <c r="I2209" s="48">
        <v>0.01</v>
      </c>
      <c r="J2209" s="45"/>
      <c r="K2209" s="45">
        <f>SUM(I2209:J2209)</f>
        <v>0.01</v>
      </c>
    </row>
    <row r="2210" spans="1:11" ht="18.75">
      <c r="A2210" s="1">
        <v>2</v>
      </c>
      <c r="B2210" s="21" t="s">
        <v>1968</v>
      </c>
      <c r="C2210" s="26">
        <v>0</v>
      </c>
      <c r="D2210" s="26"/>
      <c r="E2210" s="26">
        <f>SUM(C2210:D2210)</f>
        <v>0</v>
      </c>
      <c r="F2210" s="24">
        <v>0.01</v>
      </c>
      <c r="G2210" s="24">
        <v>0</v>
      </c>
      <c r="H2210" s="39">
        <f t="shared" si="273"/>
        <v>0.01</v>
      </c>
      <c r="I2210" s="44">
        <v>0.01</v>
      </c>
      <c r="J2210" s="44"/>
      <c r="K2210" s="45">
        <f>SUM(I2210:J2210)</f>
        <v>0.01</v>
      </c>
    </row>
    <row r="2211" spans="1:11" ht="18.75">
      <c r="B2211" s="19" t="s">
        <v>151</v>
      </c>
      <c r="C2211" s="27">
        <f>SUM(C2209:C2210)</f>
        <v>0</v>
      </c>
      <c r="D2211" s="27"/>
      <c r="E2211" s="27">
        <f>SUM(C2211:D2211)</f>
        <v>0</v>
      </c>
      <c r="F2211" s="25">
        <v>0.03</v>
      </c>
      <c r="G2211" s="25">
        <v>0</v>
      </c>
      <c r="H2211" s="39">
        <f t="shared" si="273"/>
        <v>0.03</v>
      </c>
      <c r="I2211" s="44">
        <f>SUM(I2209:I2210)</f>
        <v>0.02</v>
      </c>
      <c r="J2211" s="44"/>
      <c r="K2211" s="45">
        <f>SUM(I2211:J2211)</f>
        <v>0.02</v>
      </c>
    </row>
    <row r="2212" spans="1:11" s="1" customFormat="1" ht="18.75">
      <c r="A2212" s="1">
        <v>42</v>
      </c>
      <c r="B2212" s="19" t="s">
        <v>1969</v>
      </c>
      <c r="C2212" s="27"/>
      <c r="D2212" s="27"/>
      <c r="E2212" s="27"/>
      <c r="F2212" s="25"/>
      <c r="G2212" s="25"/>
      <c r="H2212" s="39"/>
      <c r="I2212" s="45"/>
      <c r="J2212" s="45"/>
      <c r="K2212" s="45"/>
    </row>
    <row r="2213" spans="1:11" ht="18.75">
      <c r="A2213" s="49">
        <v>1</v>
      </c>
      <c r="B2213" s="21" t="s">
        <v>1970</v>
      </c>
      <c r="C2213" s="26">
        <v>8468.27</v>
      </c>
      <c r="D2213" s="26">
        <v>5702.38</v>
      </c>
      <c r="E2213" s="27">
        <f t="shared" ref="E2213:E2221" si="275">SUM(C2213:D2213)</f>
        <v>14170.650000000001</v>
      </c>
      <c r="F2213" s="24">
        <v>6040</v>
      </c>
      <c r="G2213" s="24">
        <v>8960</v>
      </c>
      <c r="H2213" s="39">
        <f t="shared" si="273"/>
        <v>15000</v>
      </c>
      <c r="I2213" s="44">
        <v>13688.75</v>
      </c>
      <c r="J2213" s="44">
        <v>19311.25</v>
      </c>
      <c r="K2213" s="45">
        <f t="shared" ref="K2213:K2221" si="276">SUM(I2213:J2213)</f>
        <v>33000</v>
      </c>
    </row>
    <row r="2214" spans="1:11" ht="18.75">
      <c r="A2214" s="49">
        <v>2</v>
      </c>
      <c r="B2214" s="21" t="s">
        <v>1971</v>
      </c>
      <c r="C2214" s="26">
        <v>1917.58</v>
      </c>
      <c r="D2214" s="26"/>
      <c r="E2214" s="27">
        <f t="shared" si="275"/>
        <v>1917.58</v>
      </c>
      <c r="F2214" s="24">
        <v>0</v>
      </c>
      <c r="G2214" s="24">
        <v>0.26</v>
      </c>
      <c r="H2214" s="39">
        <f t="shared" si="273"/>
        <v>0.26</v>
      </c>
      <c r="I2214" s="44"/>
      <c r="J2214" s="44">
        <v>0.26</v>
      </c>
      <c r="K2214" s="45">
        <f t="shared" si="276"/>
        <v>0.26</v>
      </c>
    </row>
    <row r="2215" spans="1:11" ht="18.75">
      <c r="A2215" s="49">
        <v>3</v>
      </c>
      <c r="B2215" s="21" t="s">
        <v>1972</v>
      </c>
      <c r="C2215" s="26">
        <v>1000</v>
      </c>
      <c r="D2215" s="26"/>
      <c r="E2215" s="27">
        <f t="shared" si="275"/>
        <v>1000</v>
      </c>
      <c r="F2215" s="24">
        <v>1914.99</v>
      </c>
      <c r="G2215" s="24">
        <v>0</v>
      </c>
      <c r="H2215" s="39">
        <f t="shared" si="273"/>
        <v>1914.99</v>
      </c>
      <c r="I2215" s="48">
        <v>1919.95</v>
      </c>
      <c r="J2215" s="44"/>
      <c r="K2215" s="45">
        <f t="shared" si="276"/>
        <v>1919.95</v>
      </c>
    </row>
    <row r="2216" spans="1:11" s="1" customFormat="1" ht="18.75">
      <c r="A2216" s="49">
        <v>4</v>
      </c>
      <c r="B2216" s="21" t="s">
        <v>1973</v>
      </c>
      <c r="C2216" s="26">
        <v>67</v>
      </c>
      <c r="D2216" s="26">
        <v>244.75</v>
      </c>
      <c r="E2216" s="27">
        <f t="shared" si="275"/>
        <v>311.75</v>
      </c>
      <c r="F2216" s="24">
        <v>1100</v>
      </c>
      <c r="G2216" s="24">
        <v>0</v>
      </c>
      <c r="H2216" s="39">
        <f t="shared" si="273"/>
        <v>1100</v>
      </c>
      <c r="I2216" s="48">
        <v>1100</v>
      </c>
      <c r="J2216" s="45"/>
      <c r="K2216" s="45">
        <f t="shared" si="276"/>
        <v>1100</v>
      </c>
    </row>
    <row r="2217" spans="1:11" ht="18.75">
      <c r="A2217" s="49">
        <v>5</v>
      </c>
      <c r="B2217" s="21" t="s">
        <v>1974</v>
      </c>
      <c r="C2217" s="26">
        <v>960</v>
      </c>
      <c r="D2217" s="26">
        <v>1440</v>
      </c>
      <c r="E2217" s="27">
        <f t="shared" si="275"/>
        <v>2400</v>
      </c>
      <c r="F2217" s="24">
        <v>37</v>
      </c>
      <c r="G2217" s="24">
        <v>220.85</v>
      </c>
      <c r="H2217" s="39">
        <f t="shared" si="273"/>
        <v>257.85000000000002</v>
      </c>
      <c r="I2217" s="48">
        <v>35</v>
      </c>
      <c r="J2217" s="44">
        <v>0.01</v>
      </c>
      <c r="K2217" s="45">
        <f t="shared" si="276"/>
        <v>35.01</v>
      </c>
    </row>
    <row r="2218" spans="1:11" ht="18.75">
      <c r="A2218" s="49">
        <v>6</v>
      </c>
      <c r="B2218" s="21" t="s">
        <v>1975</v>
      </c>
      <c r="C2218" s="26">
        <v>3400</v>
      </c>
      <c r="D2218" s="26"/>
      <c r="E2218" s="27">
        <f t="shared" si="275"/>
        <v>3400</v>
      </c>
      <c r="F2218" s="24">
        <v>800</v>
      </c>
      <c r="G2218" s="24">
        <v>1200</v>
      </c>
      <c r="H2218" s="39">
        <f t="shared" si="273"/>
        <v>2000</v>
      </c>
      <c r="I2218" s="48">
        <v>1000</v>
      </c>
      <c r="J2218" s="44">
        <v>1500</v>
      </c>
      <c r="K2218" s="45">
        <f t="shared" si="276"/>
        <v>2500</v>
      </c>
    </row>
    <row r="2219" spans="1:11" s="1" customFormat="1" ht="18.75">
      <c r="A2219" s="49">
        <v>7</v>
      </c>
      <c r="B2219" s="21" t="s">
        <v>1976</v>
      </c>
      <c r="C2219" s="26">
        <v>500</v>
      </c>
      <c r="D2219" s="26"/>
      <c r="E2219" s="27">
        <f t="shared" si="275"/>
        <v>500</v>
      </c>
      <c r="F2219" s="24">
        <v>3000</v>
      </c>
      <c r="G2219" s="24">
        <v>0</v>
      </c>
      <c r="H2219" s="39">
        <f t="shared" si="273"/>
        <v>3000</v>
      </c>
      <c r="I2219" s="48">
        <v>3000</v>
      </c>
      <c r="J2219" s="45"/>
      <c r="K2219" s="45">
        <f t="shared" si="276"/>
        <v>3000</v>
      </c>
    </row>
    <row r="2220" spans="1:11" ht="18.75">
      <c r="A2220" s="49">
        <v>8</v>
      </c>
      <c r="B2220" s="21" t="s">
        <v>1977</v>
      </c>
      <c r="C2220" s="26">
        <v>7.0000000000000007E-2</v>
      </c>
      <c r="D2220" s="26">
        <v>7.0000000000000007E-2</v>
      </c>
      <c r="E2220" s="27">
        <f t="shared" si="275"/>
        <v>0.14000000000000001</v>
      </c>
      <c r="F2220" s="24">
        <v>548</v>
      </c>
      <c r="G2220" s="24">
        <v>0</v>
      </c>
      <c r="H2220" s="39">
        <f t="shared" si="273"/>
        <v>548</v>
      </c>
      <c r="I2220" s="48">
        <v>1108</v>
      </c>
      <c r="J2220" s="44"/>
      <c r="K2220" s="45">
        <f t="shared" si="276"/>
        <v>1108</v>
      </c>
    </row>
    <row r="2221" spans="1:11" ht="18.75">
      <c r="B2221" s="19" t="s">
        <v>211</v>
      </c>
      <c r="C2221" s="27">
        <f>SUM(C2213:C2220)</f>
        <v>16312.92</v>
      </c>
      <c r="D2221" s="27">
        <f>SUM(D2213:D2220)</f>
        <v>7387.2</v>
      </c>
      <c r="E2221" s="27">
        <f t="shared" si="275"/>
        <v>23700.12</v>
      </c>
      <c r="F2221" s="25">
        <v>13439.99</v>
      </c>
      <c r="G2221" s="25">
        <v>10381.11</v>
      </c>
      <c r="H2221" s="39">
        <f t="shared" si="273"/>
        <v>23821.1</v>
      </c>
      <c r="I2221" s="45">
        <f>SUM(I2213:I2220)</f>
        <v>21851.7</v>
      </c>
      <c r="J2221" s="45">
        <f>SUM(J2213:J2220)</f>
        <v>20811.519999999997</v>
      </c>
      <c r="K2221" s="45">
        <f t="shared" si="276"/>
        <v>42663.22</v>
      </c>
    </row>
    <row r="2222" spans="1:11" s="1" customFormat="1" ht="18.75">
      <c r="A2222" s="1">
        <v>43</v>
      </c>
      <c r="B2222" s="19" t="s">
        <v>869</v>
      </c>
      <c r="C2222" s="27"/>
      <c r="D2222" s="27"/>
      <c r="E2222" s="27"/>
      <c r="F2222" s="25"/>
      <c r="G2222" s="25"/>
      <c r="H2222" s="39"/>
      <c r="I2222" s="45"/>
      <c r="J2222" s="45"/>
      <c r="K2222" s="45"/>
    </row>
    <row r="2223" spans="1:11" ht="18.75">
      <c r="A2223" s="49">
        <v>1</v>
      </c>
      <c r="B2223" s="21" t="s">
        <v>1978</v>
      </c>
      <c r="C2223" s="26">
        <v>401.49</v>
      </c>
      <c r="D2223" s="26"/>
      <c r="E2223" s="27">
        <f>SUM(C2223:D2223)</f>
        <v>401.49</v>
      </c>
      <c r="F2223" s="24">
        <v>190</v>
      </c>
      <c r="G2223" s="24">
        <v>0</v>
      </c>
      <c r="H2223" s="39">
        <f t="shared" si="273"/>
        <v>190</v>
      </c>
      <c r="I2223" s="44">
        <v>752.25</v>
      </c>
      <c r="J2223" s="44"/>
      <c r="K2223" s="45">
        <f>SUM(I2223:J2223)</f>
        <v>752.25</v>
      </c>
    </row>
    <row r="2224" spans="1:11" ht="18.75">
      <c r="B2224" s="19" t="s">
        <v>111</v>
      </c>
      <c r="C2224" s="27">
        <f>SUM(C2223)</f>
        <v>401.49</v>
      </c>
      <c r="D2224" s="26"/>
      <c r="E2224" s="27">
        <f>SUM(C2224:D2224)</f>
        <v>401.49</v>
      </c>
      <c r="F2224" s="25">
        <v>190</v>
      </c>
      <c r="G2224" s="25">
        <v>0</v>
      </c>
      <c r="H2224" s="39">
        <f>SUM(F2224:G2224)</f>
        <v>190</v>
      </c>
      <c r="I2224" s="45">
        <f>SUM(I2223)</f>
        <v>752.25</v>
      </c>
      <c r="J2224" s="44"/>
      <c r="K2224" s="45">
        <f>SUM(I2224:J2224)</f>
        <v>752.25</v>
      </c>
    </row>
    <row r="2225" spans="1:11" s="1" customFormat="1" ht="18.75">
      <c r="A2225" s="1">
        <v>44</v>
      </c>
      <c r="B2225" s="19" t="s">
        <v>289</v>
      </c>
      <c r="C2225" s="27"/>
      <c r="D2225" s="27"/>
      <c r="E2225" s="27"/>
      <c r="F2225" s="25"/>
      <c r="G2225" s="25"/>
      <c r="H2225" s="39"/>
      <c r="I2225" s="45"/>
      <c r="J2225" s="45"/>
      <c r="K2225" s="45"/>
    </row>
    <row r="2226" spans="1:11" ht="18.75">
      <c r="A2226" s="49">
        <v>1</v>
      </c>
      <c r="B2226" s="21" t="s">
        <v>1979</v>
      </c>
      <c r="C2226" s="26">
        <v>158.4</v>
      </c>
      <c r="D2226" s="26"/>
      <c r="E2226" s="27">
        <f>SUM(C2226:D2226)</f>
        <v>158.4</v>
      </c>
      <c r="F2226" s="24">
        <v>264.2</v>
      </c>
      <c r="G2226" s="24">
        <v>0</v>
      </c>
      <c r="H2226" s="39">
        <f t="shared" si="273"/>
        <v>264.2</v>
      </c>
      <c r="I2226" s="44">
        <v>154</v>
      </c>
      <c r="J2226" s="44"/>
      <c r="K2226" s="45">
        <f>SUM(I2226:J2226)</f>
        <v>154</v>
      </c>
    </row>
    <row r="2227" spans="1:11" ht="18.75">
      <c r="B2227" s="19" t="s">
        <v>14</v>
      </c>
      <c r="C2227" s="27">
        <f>SUM(C2226)</f>
        <v>158.4</v>
      </c>
      <c r="D2227" s="26"/>
      <c r="E2227" s="27">
        <f>SUM(C2227:D2227)</f>
        <v>158.4</v>
      </c>
      <c r="F2227" s="25">
        <v>264.2</v>
      </c>
      <c r="G2227" s="25">
        <v>0</v>
      </c>
      <c r="H2227" s="39">
        <f t="shared" si="273"/>
        <v>264.2</v>
      </c>
      <c r="I2227" s="45">
        <f>SUM(I2226)</f>
        <v>154</v>
      </c>
      <c r="J2227" s="44"/>
      <c r="K2227" s="45">
        <f>SUM(I2227:J2227)</f>
        <v>154</v>
      </c>
    </row>
    <row r="2228" spans="1:11" s="1" customFormat="1" ht="18.75">
      <c r="A2228" s="1">
        <v>45</v>
      </c>
      <c r="B2228" s="19" t="s">
        <v>1719</v>
      </c>
      <c r="C2228" s="27"/>
      <c r="D2228" s="27"/>
      <c r="E2228" s="27"/>
      <c r="F2228" s="25"/>
      <c r="G2228" s="25"/>
      <c r="H2228" s="39"/>
      <c r="I2228" s="45"/>
      <c r="J2228" s="45"/>
      <c r="K2228" s="45"/>
    </row>
    <row r="2229" spans="1:11" ht="18.75">
      <c r="A2229" s="49">
        <v>1</v>
      </c>
      <c r="B2229" s="21" t="s">
        <v>1980</v>
      </c>
      <c r="C2229" s="26">
        <v>93.53</v>
      </c>
      <c r="D2229" s="26"/>
      <c r="E2229" s="27">
        <f>SUM(C2229:D2229)</f>
        <v>93.53</v>
      </c>
      <c r="F2229" s="24">
        <v>255.63</v>
      </c>
      <c r="G2229" s="24">
        <v>0</v>
      </c>
      <c r="H2229" s="39">
        <f t="shared" si="273"/>
        <v>255.63</v>
      </c>
      <c r="I2229" s="44">
        <v>669.57</v>
      </c>
      <c r="J2229" s="44"/>
      <c r="K2229" s="45">
        <f>SUM(I2229:J2229)</f>
        <v>669.57</v>
      </c>
    </row>
    <row r="2230" spans="1:11" ht="18.75">
      <c r="B2230" s="19" t="s">
        <v>172</v>
      </c>
      <c r="C2230" s="27">
        <f>SUM(C2229)</f>
        <v>93.53</v>
      </c>
      <c r="D2230" s="26"/>
      <c r="E2230" s="27">
        <f>SUM(C2230:D2230)</f>
        <v>93.53</v>
      </c>
      <c r="F2230" s="25">
        <v>255.63</v>
      </c>
      <c r="G2230" s="25">
        <v>0</v>
      </c>
      <c r="H2230" s="39">
        <f t="shared" si="273"/>
        <v>255.63</v>
      </c>
      <c r="I2230" s="45">
        <f>SUM(I2229)</f>
        <v>669.57</v>
      </c>
      <c r="J2230" s="44"/>
      <c r="K2230" s="45">
        <f>SUM(I2230:J2230)</f>
        <v>669.57</v>
      </c>
    </row>
    <row r="2231" spans="1:11" s="1" customFormat="1" ht="18.75">
      <c r="A2231" s="1">
        <v>46</v>
      </c>
      <c r="B2231" s="19" t="s">
        <v>1321</v>
      </c>
      <c r="C2231" s="27"/>
      <c r="D2231" s="27"/>
      <c r="E2231" s="27"/>
      <c r="F2231" s="25"/>
      <c r="G2231" s="25"/>
      <c r="H2231" s="39"/>
      <c r="I2231" s="45"/>
      <c r="J2231" s="45"/>
      <c r="K2231" s="45"/>
    </row>
    <row r="2232" spans="1:11" s="1" customFormat="1" ht="18.75">
      <c r="A2232" s="49">
        <v>1</v>
      </c>
      <c r="B2232" s="21" t="s">
        <v>1981</v>
      </c>
      <c r="C2232" s="26">
        <v>6303.26</v>
      </c>
      <c r="D2232" s="26"/>
      <c r="E2232" s="27">
        <f t="shared" ref="E2232:E2253" si="277">SUM(C2232:D2232)</f>
        <v>6303.26</v>
      </c>
      <c r="F2232" s="24">
        <v>6300</v>
      </c>
      <c r="G2232" s="24">
        <v>0</v>
      </c>
      <c r="H2232" s="39">
        <f t="shared" ref="H2232:H2273" si="278">SUM(F2232:G2232)</f>
        <v>6300</v>
      </c>
      <c r="I2232" s="48">
        <v>6300</v>
      </c>
      <c r="J2232" s="48"/>
      <c r="K2232" s="45">
        <f t="shared" ref="K2232:K2253" si="279">SUM(I2232:J2232)</f>
        <v>6300</v>
      </c>
    </row>
    <row r="2233" spans="1:11" ht="18.75">
      <c r="A2233" s="49">
        <v>2</v>
      </c>
      <c r="B2233" s="21" t="s">
        <v>2027</v>
      </c>
      <c r="C2233" s="26">
        <v>500</v>
      </c>
      <c r="D2233" s="26"/>
      <c r="E2233" s="27">
        <f t="shared" si="277"/>
        <v>500</v>
      </c>
      <c r="F2233" s="24">
        <v>500</v>
      </c>
      <c r="G2233" s="24">
        <v>0</v>
      </c>
      <c r="H2233" s="39">
        <f t="shared" si="278"/>
        <v>500</v>
      </c>
      <c r="I2233" s="48">
        <v>2064.46</v>
      </c>
      <c r="J2233" s="48"/>
      <c r="K2233" s="45">
        <f t="shared" si="279"/>
        <v>2064.46</v>
      </c>
    </row>
    <row r="2234" spans="1:11" ht="18.75">
      <c r="A2234" s="49">
        <v>3</v>
      </c>
      <c r="B2234" s="21" t="s">
        <v>1982</v>
      </c>
      <c r="C2234" s="26">
        <v>400.03</v>
      </c>
      <c r="D2234" s="26"/>
      <c r="E2234" s="27">
        <f t="shared" si="277"/>
        <v>400.03</v>
      </c>
      <c r="F2234" s="24">
        <v>366.03</v>
      </c>
      <c r="G2234" s="24">
        <v>0</v>
      </c>
      <c r="H2234" s="39">
        <f t="shared" si="278"/>
        <v>366.03</v>
      </c>
      <c r="I2234" s="48">
        <v>2400.0300000000002</v>
      </c>
      <c r="J2234" s="48"/>
      <c r="K2234" s="45">
        <f t="shared" si="279"/>
        <v>2400.0300000000002</v>
      </c>
    </row>
    <row r="2235" spans="1:11" ht="18.75">
      <c r="A2235" s="49">
        <v>4</v>
      </c>
      <c r="B2235" s="21" t="s">
        <v>1983</v>
      </c>
      <c r="C2235" s="26">
        <v>7500</v>
      </c>
      <c r="D2235" s="26"/>
      <c r="E2235" s="27">
        <f t="shared" si="277"/>
        <v>7500</v>
      </c>
      <c r="F2235" s="24">
        <v>6000</v>
      </c>
      <c r="G2235" s="24">
        <v>0</v>
      </c>
      <c r="H2235" s="39">
        <f t="shared" si="278"/>
        <v>6000</v>
      </c>
      <c r="I2235" s="48">
        <v>6000</v>
      </c>
      <c r="J2235" s="48"/>
      <c r="K2235" s="45">
        <f t="shared" si="279"/>
        <v>6000</v>
      </c>
    </row>
    <row r="2236" spans="1:11" ht="18.75">
      <c r="A2236" s="49">
        <v>5</v>
      </c>
      <c r="B2236" s="21" t="s">
        <v>1914</v>
      </c>
      <c r="C2236" s="26"/>
      <c r="D2236" s="26"/>
      <c r="E2236" s="27"/>
      <c r="F2236" s="24"/>
      <c r="G2236" s="24"/>
      <c r="H2236" s="39"/>
      <c r="I2236" s="48">
        <v>56.54</v>
      </c>
      <c r="J2236" s="48"/>
      <c r="K2236" s="45">
        <f t="shared" si="279"/>
        <v>56.54</v>
      </c>
    </row>
    <row r="2237" spans="1:11" ht="18.75">
      <c r="A2237" s="49">
        <v>6</v>
      </c>
      <c r="B2237" s="21" t="s">
        <v>2028</v>
      </c>
      <c r="C2237" s="26">
        <v>150.03</v>
      </c>
      <c r="D2237" s="26"/>
      <c r="E2237" s="27">
        <f t="shared" si="277"/>
        <v>150.03</v>
      </c>
      <c r="F2237" s="24">
        <v>150.03</v>
      </c>
      <c r="G2237" s="24">
        <v>0</v>
      </c>
      <c r="H2237" s="39">
        <f t="shared" si="278"/>
        <v>150.03</v>
      </c>
      <c r="I2237" s="48">
        <v>100.03</v>
      </c>
      <c r="J2237" s="48"/>
      <c r="K2237" s="45">
        <f t="shared" si="279"/>
        <v>100.03</v>
      </c>
    </row>
    <row r="2238" spans="1:11" ht="18.75">
      <c r="A2238" s="49">
        <v>7</v>
      </c>
      <c r="B2238" s="21" t="s">
        <v>1984</v>
      </c>
      <c r="C2238" s="26">
        <v>7000</v>
      </c>
      <c r="D2238" s="26"/>
      <c r="E2238" s="27">
        <f t="shared" si="277"/>
        <v>7000</v>
      </c>
      <c r="F2238" s="24">
        <v>7000</v>
      </c>
      <c r="G2238" s="24">
        <v>0</v>
      </c>
      <c r="H2238" s="39">
        <f t="shared" si="278"/>
        <v>7000</v>
      </c>
      <c r="I2238" s="48">
        <v>7600</v>
      </c>
      <c r="J2238" s="48"/>
      <c r="K2238" s="45">
        <f t="shared" si="279"/>
        <v>7600</v>
      </c>
    </row>
    <row r="2239" spans="1:11" ht="18.75">
      <c r="A2239" s="49">
        <v>8</v>
      </c>
      <c r="B2239" s="21" t="s">
        <v>2029</v>
      </c>
      <c r="C2239" s="26">
        <v>15857</v>
      </c>
      <c r="D2239" s="26"/>
      <c r="E2239" s="27">
        <f t="shared" si="277"/>
        <v>15857</v>
      </c>
      <c r="F2239" s="24">
        <v>9900.01</v>
      </c>
      <c r="G2239" s="24">
        <v>0</v>
      </c>
      <c r="H2239" s="39">
        <f t="shared" si="278"/>
        <v>9900.01</v>
      </c>
      <c r="I2239" s="48">
        <v>15700.01</v>
      </c>
      <c r="J2239" s="48"/>
      <c r="K2239" s="45">
        <f t="shared" si="279"/>
        <v>15700.01</v>
      </c>
    </row>
    <row r="2240" spans="1:11" ht="18.75">
      <c r="A2240" s="49">
        <v>9</v>
      </c>
      <c r="B2240" s="21" t="s">
        <v>1985</v>
      </c>
      <c r="C2240" s="26">
        <v>3500.03</v>
      </c>
      <c r="D2240" s="26"/>
      <c r="E2240" s="27">
        <f t="shared" si="277"/>
        <v>3500.03</v>
      </c>
      <c r="F2240" s="24">
        <v>2100.0300000000002</v>
      </c>
      <c r="G2240" s="24">
        <v>0</v>
      </c>
      <c r="H2240" s="39">
        <f t="shared" si="278"/>
        <v>2100.0300000000002</v>
      </c>
      <c r="I2240" s="48">
        <v>4218.03</v>
      </c>
      <c r="J2240" s="48"/>
      <c r="K2240" s="45">
        <f t="shared" si="279"/>
        <v>4218.03</v>
      </c>
    </row>
    <row r="2241" spans="1:11" ht="18.75">
      <c r="A2241" s="49">
        <v>10</v>
      </c>
      <c r="B2241" s="21" t="s">
        <v>1986</v>
      </c>
      <c r="C2241" s="26">
        <v>1000</v>
      </c>
      <c r="D2241" s="26"/>
      <c r="E2241" s="27">
        <f t="shared" si="277"/>
        <v>1000</v>
      </c>
      <c r="F2241" s="24">
        <v>1000</v>
      </c>
      <c r="G2241" s="24">
        <v>0</v>
      </c>
      <c r="H2241" s="39">
        <f t="shared" si="278"/>
        <v>1000</v>
      </c>
      <c r="I2241" s="48">
        <v>2500</v>
      </c>
      <c r="J2241" s="48"/>
      <c r="K2241" s="45">
        <f t="shared" si="279"/>
        <v>2500</v>
      </c>
    </row>
    <row r="2242" spans="1:11" ht="18.75">
      <c r="A2242" s="49">
        <v>11</v>
      </c>
      <c r="B2242" s="21" t="s">
        <v>1987</v>
      </c>
      <c r="C2242" s="26">
        <v>164</v>
      </c>
      <c r="D2242" s="26"/>
      <c r="E2242" s="27">
        <f t="shared" si="277"/>
        <v>164</v>
      </c>
      <c r="F2242" s="24">
        <v>164</v>
      </c>
      <c r="G2242" s="24">
        <v>0</v>
      </c>
      <c r="H2242" s="39">
        <f t="shared" si="278"/>
        <v>164</v>
      </c>
      <c r="I2242" s="48">
        <v>164</v>
      </c>
      <c r="J2242" s="48"/>
      <c r="K2242" s="45">
        <f t="shared" si="279"/>
        <v>164</v>
      </c>
    </row>
    <row r="2243" spans="1:11" s="1" customFormat="1" ht="18.75">
      <c r="A2243" s="49">
        <v>12</v>
      </c>
      <c r="B2243" s="21" t="s">
        <v>1988</v>
      </c>
      <c r="C2243" s="26">
        <v>117.56</v>
      </c>
      <c r="D2243" s="26">
        <v>2.54</v>
      </c>
      <c r="E2243" s="27">
        <f t="shared" si="277"/>
        <v>120.10000000000001</v>
      </c>
      <c r="F2243" s="24">
        <v>110.55</v>
      </c>
      <c r="G2243" s="24">
        <v>2.54</v>
      </c>
      <c r="H2243" s="39">
        <f t="shared" si="278"/>
        <v>113.09</v>
      </c>
      <c r="I2243" s="48">
        <v>91.11</v>
      </c>
      <c r="J2243" s="48">
        <v>2.5299999999999998</v>
      </c>
      <c r="K2243" s="45">
        <f t="shared" si="279"/>
        <v>93.64</v>
      </c>
    </row>
    <row r="2244" spans="1:11" ht="18.75">
      <c r="A2244" s="49">
        <v>13</v>
      </c>
      <c r="B2244" s="21" t="s">
        <v>1989</v>
      </c>
      <c r="C2244" s="26">
        <v>2638</v>
      </c>
      <c r="D2244" s="26"/>
      <c r="E2244" s="27">
        <f t="shared" si="277"/>
        <v>2638</v>
      </c>
      <c r="F2244" s="24">
        <v>2900</v>
      </c>
      <c r="G2244" s="24">
        <v>0</v>
      </c>
      <c r="H2244" s="39">
        <f t="shared" si="278"/>
        <v>2900</v>
      </c>
      <c r="I2244" s="48">
        <v>2900</v>
      </c>
      <c r="J2244" s="48"/>
      <c r="K2244" s="45">
        <f t="shared" si="279"/>
        <v>2900</v>
      </c>
    </row>
    <row r="2245" spans="1:11" ht="18.75">
      <c r="A2245" s="49">
        <v>14</v>
      </c>
      <c r="B2245" s="21" t="s">
        <v>1990</v>
      </c>
      <c r="C2245" s="26">
        <v>15000</v>
      </c>
      <c r="D2245" s="26"/>
      <c r="E2245" s="27">
        <f t="shared" si="277"/>
        <v>15000</v>
      </c>
      <c r="F2245" s="24">
        <v>15000</v>
      </c>
      <c r="G2245" s="24">
        <v>0</v>
      </c>
      <c r="H2245" s="39">
        <f t="shared" si="278"/>
        <v>15000</v>
      </c>
      <c r="I2245" s="48">
        <v>15000</v>
      </c>
      <c r="J2245" s="48"/>
      <c r="K2245" s="45">
        <f t="shared" si="279"/>
        <v>15000</v>
      </c>
    </row>
    <row r="2246" spans="1:11" s="1" customFormat="1" ht="18.75">
      <c r="A2246" s="49">
        <v>15</v>
      </c>
      <c r="B2246" s="21" t="s">
        <v>1991</v>
      </c>
      <c r="C2246" s="26">
        <v>1500</v>
      </c>
      <c r="D2246" s="26"/>
      <c r="E2246" s="27">
        <f t="shared" si="277"/>
        <v>1500</v>
      </c>
      <c r="F2246" s="24">
        <v>774</v>
      </c>
      <c r="G2246" s="24">
        <v>0</v>
      </c>
      <c r="H2246" s="39">
        <f t="shared" si="278"/>
        <v>774</v>
      </c>
      <c r="I2246" s="48">
        <v>750.03</v>
      </c>
      <c r="J2246" s="48"/>
      <c r="K2246" s="45">
        <f t="shared" si="279"/>
        <v>750.03</v>
      </c>
    </row>
    <row r="2247" spans="1:11" ht="18.75">
      <c r="A2247" s="49">
        <v>16</v>
      </c>
      <c r="B2247" s="21" t="s">
        <v>1992</v>
      </c>
      <c r="C2247" s="26">
        <v>1906</v>
      </c>
      <c r="D2247" s="26"/>
      <c r="E2247" s="27">
        <f t="shared" si="277"/>
        <v>1906</v>
      </c>
      <c r="F2247" s="24">
        <v>2000</v>
      </c>
      <c r="G2247" s="24">
        <v>0</v>
      </c>
      <c r="H2247" s="39">
        <f t="shared" si="278"/>
        <v>2000</v>
      </c>
      <c r="I2247" s="48">
        <v>2638</v>
      </c>
      <c r="J2247" s="48"/>
      <c r="K2247" s="45">
        <f t="shared" si="279"/>
        <v>2638</v>
      </c>
    </row>
    <row r="2248" spans="1:11" ht="18.75">
      <c r="A2248" s="49">
        <v>17</v>
      </c>
      <c r="B2248" s="21" t="s">
        <v>1993</v>
      </c>
      <c r="C2248" s="26">
        <v>100.03</v>
      </c>
      <c r="D2248" s="26"/>
      <c r="E2248" s="27">
        <f t="shared" si="277"/>
        <v>100.03</v>
      </c>
      <c r="F2248" s="24">
        <v>100.03</v>
      </c>
      <c r="G2248" s="24">
        <v>0</v>
      </c>
      <c r="H2248" s="39">
        <f t="shared" si="278"/>
        <v>100.03</v>
      </c>
      <c r="I2248" s="48">
        <v>300.02999999999997</v>
      </c>
      <c r="J2248" s="48"/>
      <c r="K2248" s="45">
        <f t="shared" si="279"/>
        <v>300.02999999999997</v>
      </c>
    </row>
    <row r="2249" spans="1:11" s="1" customFormat="1" ht="18.75">
      <c r="A2249" s="49">
        <v>18</v>
      </c>
      <c r="B2249" s="21" t="s">
        <v>1994</v>
      </c>
      <c r="C2249" s="26">
        <v>2661.19</v>
      </c>
      <c r="D2249" s="26"/>
      <c r="E2249" s="27">
        <f t="shared" si="277"/>
        <v>2661.19</v>
      </c>
      <c r="F2249" s="24">
        <v>3133.75</v>
      </c>
      <c r="G2249" s="24">
        <v>0</v>
      </c>
      <c r="H2249" s="39">
        <f t="shared" si="278"/>
        <v>3133.75</v>
      </c>
      <c r="I2249" s="48">
        <v>4774.59</v>
      </c>
      <c r="J2249" s="48"/>
      <c r="K2249" s="45">
        <f t="shared" si="279"/>
        <v>4774.59</v>
      </c>
    </row>
    <row r="2250" spans="1:11" ht="18.75">
      <c r="A2250" s="49">
        <v>19</v>
      </c>
      <c r="B2250" s="21" t="s">
        <v>1995</v>
      </c>
      <c r="C2250" s="26">
        <v>10182.07</v>
      </c>
      <c r="D2250" s="26"/>
      <c r="E2250" s="27">
        <f t="shared" si="277"/>
        <v>10182.07</v>
      </c>
      <c r="F2250" s="24">
        <v>10501.53</v>
      </c>
      <c r="G2250" s="24">
        <v>0</v>
      </c>
      <c r="H2250" s="39">
        <f t="shared" si="278"/>
        <v>10501.53</v>
      </c>
      <c r="I2250" s="48">
        <v>12035.76</v>
      </c>
      <c r="J2250" s="48"/>
      <c r="K2250" s="45">
        <f t="shared" si="279"/>
        <v>12035.76</v>
      </c>
    </row>
    <row r="2251" spans="1:11" ht="18.75">
      <c r="A2251" s="49">
        <v>20</v>
      </c>
      <c r="B2251" s="21" t="s">
        <v>1996</v>
      </c>
      <c r="C2251" s="26">
        <v>1</v>
      </c>
      <c r="D2251" s="26"/>
      <c r="E2251" s="27">
        <f t="shared" si="277"/>
        <v>1</v>
      </c>
      <c r="F2251" s="24">
        <v>1</v>
      </c>
      <c r="G2251" s="24">
        <v>0</v>
      </c>
      <c r="H2251" s="39">
        <f t="shared" si="278"/>
        <v>1</v>
      </c>
      <c r="I2251" s="48">
        <v>0.03</v>
      </c>
      <c r="J2251" s="48"/>
      <c r="K2251" s="45">
        <f t="shared" si="279"/>
        <v>0.03</v>
      </c>
    </row>
    <row r="2252" spans="1:11" s="1" customFormat="1" ht="18.75">
      <c r="A2252" s="49">
        <v>21</v>
      </c>
      <c r="B2252" s="21" t="s">
        <v>1997</v>
      </c>
      <c r="C2252" s="26">
        <v>1300</v>
      </c>
      <c r="D2252" s="26"/>
      <c r="E2252" s="27">
        <f t="shared" si="277"/>
        <v>1300</v>
      </c>
      <c r="F2252" s="24">
        <v>1300</v>
      </c>
      <c r="G2252" s="24">
        <v>0</v>
      </c>
      <c r="H2252" s="39">
        <f t="shared" si="278"/>
        <v>1300</v>
      </c>
      <c r="I2252" s="48">
        <v>1300</v>
      </c>
      <c r="J2252" s="48"/>
      <c r="K2252" s="45">
        <f t="shared" si="279"/>
        <v>1300</v>
      </c>
    </row>
    <row r="2253" spans="1:11" ht="18.75">
      <c r="B2253" s="19" t="s">
        <v>153</v>
      </c>
      <c r="C2253" s="27">
        <f>SUM(C2232:C2252)</f>
        <v>77780.199999999983</v>
      </c>
      <c r="D2253" s="27">
        <f>SUM(D2232:D2252)</f>
        <v>2.54</v>
      </c>
      <c r="E2253" s="27">
        <f t="shared" si="277"/>
        <v>77782.739999999976</v>
      </c>
      <c r="F2253" s="25">
        <v>69300.960000000006</v>
      </c>
      <c r="G2253" s="25">
        <v>2.54</v>
      </c>
      <c r="H2253" s="39">
        <f t="shared" si="278"/>
        <v>69303.5</v>
      </c>
      <c r="I2253" s="45">
        <f>SUM(I2232:I2252)</f>
        <v>86892.65</v>
      </c>
      <c r="J2253" s="45">
        <f>SUM(J2232:J2252)</f>
        <v>2.5299999999999998</v>
      </c>
      <c r="K2253" s="45">
        <f t="shared" si="279"/>
        <v>86895.18</v>
      </c>
    </row>
    <row r="2254" spans="1:11" ht="18.75">
      <c r="A2254" s="49">
        <v>47</v>
      </c>
      <c r="B2254" s="19" t="s">
        <v>2030</v>
      </c>
      <c r="C2254" s="27"/>
      <c r="D2254" s="27"/>
      <c r="E2254" s="27"/>
      <c r="F2254" s="25"/>
      <c r="G2254" s="25"/>
      <c r="H2254" s="39"/>
      <c r="I2254" s="45"/>
      <c r="J2254" s="45"/>
      <c r="K2254" s="45"/>
    </row>
    <row r="2255" spans="1:11" ht="18.75">
      <c r="A2255" s="49">
        <v>1</v>
      </c>
      <c r="B2255" s="21" t="s">
        <v>2031</v>
      </c>
      <c r="C2255" s="27"/>
      <c r="D2255" s="27"/>
      <c r="E2255" s="27"/>
      <c r="F2255" s="25"/>
      <c r="G2255" s="25"/>
      <c r="H2255" s="39"/>
      <c r="I2255" s="45">
        <v>985.94</v>
      </c>
      <c r="J2255" s="45"/>
      <c r="K2255" s="45">
        <f>SUM(I2255:J2255)</f>
        <v>985.94</v>
      </c>
    </row>
    <row r="2256" spans="1:11" ht="18.75">
      <c r="B2256" s="19" t="s">
        <v>2030</v>
      </c>
      <c r="C2256" s="27"/>
      <c r="D2256" s="27"/>
      <c r="E2256" s="27"/>
      <c r="F2256" s="25"/>
      <c r="G2256" s="25"/>
      <c r="H2256" s="39"/>
      <c r="I2256" s="45">
        <f>SUM(I2255)</f>
        <v>985.94</v>
      </c>
      <c r="J2256" s="45"/>
      <c r="K2256" s="45">
        <f>SUM(I2256:J2256)</f>
        <v>985.94</v>
      </c>
    </row>
    <row r="2257" spans="1:11" s="1" customFormat="1" ht="18.75">
      <c r="A2257" s="1">
        <v>48</v>
      </c>
      <c r="B2257" s="19" t="s">
        <v>1998</v>
      </c>
      <c r="C2257" s="27"/>
      <c r="D2257" s="27"/>
      <c r="E2257" s="27"/>
      <c r="F2257" s="25"/>
      <c r="G2257" s="25"/>
      <c r="H2257" s="39"/>
      <c r="I2257" s="45"/>
      <c r="J2257" s="45"/>
      <c r="K2257" s="45"/>
    </row>
    <row r="2258" spans="1:11" ht="18.75">
      <c r="A2258" s="49">
        <v>1</v>
      </c>
      <c r="B2258" s="21" t="s">
        <v>1999</v>
      </c>
      <c r="C2258" s="26">
        <v>130.01</v>
      </c>
      <c r="D2258" s="26"/>
      <c r="E2258" s="27">
        <f>SUM(C2258:D2258)</f>
        <v>130.01</v>
      </c>
      <c r="F2258" s="24">
        <v>150.01</v>
      </c>
      <c r="G2258" s="24">
        <v>0</v>
      </c>
      <c r="H2258" s="39">
        <f t="shared" si="278"/>
        <v>150.01</v>
      </c>
      <c r="I2258" s="44">
        <v>165.01</v>
      </c>
      <c r="J2258" s="44"/>
      <c r="K2258" s="45">
        <f>SUM(I2258:J2258)</f>
        <v>165.01</v>
      </c>
    </row>
    <row r="2259" spans="1:11" s="1" customFormat="1" ht="18.75">
      <c r="B2259" s="19" t="s">
        <v>114</v>
      </c>
      <c r="C2259" s="27">
        <f>SUM(C2258)</f>
        <v>130.01</v>
      </c>
      <c r="D2259" s="27"/>
      <c r="E2259" s="27">
        <f>SUM(C2259:D2259)</f>
        <v>130.01</v>
      </c>
      <c r="F2259" s="25">
        <v>150.01</v>
      </c>
      <c r="G2259" s="25">
        <v>0</v>
      </c>
      <c r="H2259" s="39">
        <f t="shared" si="278"/>
        <v>150.01</v>
      </c>
      <c r="I2259" s="45">
        <f>SUM(I2258)</f>
        <v>165.01</v>
      </c>
      <c r="J2259" s="45"/>
      <c r="K2259" s="45">
        <f>SUM(I2259:J2259)</f>
        <v>165.01</v>
      </c>
    </row>
    <row r="2260" spans="1:11" s="1" customFormat="1" ht="18.75">
      <c r="A2260" s="1">
        <v>49</v>
      </c>
      <c r="B2260" s="19" t="s">
        <v>301</v>
      </c>
      <c r="C2260" s="27"/>
      <c r="D2260" s="27"/>
      <c r="E2260" s="27"/>
      <c r="F2260" s="25"/>
      <c r="G2260" s="25"/>
      <c r="H2260" s="39"/>
      <c r="I2260" s="45"/>
      <c r="J2260" s="45"/>
      <c r="K2260" s="45"/>
    </row>
    <row r="2261" spans="1:11" ht="18.75">
      <c r="A2261" s="1">
        <v>1</v>
      </c>
      <c r="B2261" s="21" t="s">
        <v>2000</v>
      </c>
      <c r="C2261" s="26">
        <v>0</v>
      </c>
      <c r="D2261" s="26"/>
      <c r="E2261" s="26">
        <f>SUM(C2261:D2261)</f>
        <v>0</v>
      </c>
      <c r="F2261" s="24">
        <v>50</v>
      </c>
      <c r="G2261" s="24">
        <v>0</v>
      </c>
      <c r="H2261" s="39">
        <f t="shared" si="278"/>
        <v>50</v>
      </c>
      <c r="I2261" s="44">
        <v>50</v>
      </c>
      <c r="J2261" s="44"/>
      <c r="K2261" s="45">
        <f>SUM(I2261:J2261)</f>
        <v>50</v>
      </c>
    </row>
    <row r="2262" spans="1:11" ht="18.75">
      <c r="B2262" s="19" t="s">
        <v>16</v>
      </c>
      <c r="C2262" s="27">
        <f>SUM(C2261)</f>
        <v>0</v>
      </c>
      <c r="D2262" s="27"/>
      <c r="E2262" s="27">
        <f>SUM(C2262:D2262)</f>
        <v>0</v>
      </c>
      <c r="F2262" s="25">
        <v>50</v>
      </c>
      <c r="G2262" s="25">
        <v>0</v>
      </c>
      <c r="H2262" s="39">
        <f t="shared" si="278"/>
        <v>50</v>
      </c>
      <c r="I2262" s="45">
        <f>SUM(I2261)</f>
        <v>50</v>
      </c>
      <c r="J2262" s="44"/>
      <c r="K2262" s="45">
        <f>SUM(I2262:J2262)</f>
        <v>50</v>
      </c>
    </row>
    <row r="2263" spans="1:11" s="1" customFormat="1" ht="18.75">
      <c r="A2263" s="1">
        <v>50</v>
      </c>
      <c r="B2263" s="19" t="s">
        <v>2001</v>
      </c>
      <c r="C2263" s="27"/>
      <c r="D2263" s="27"/>
      <c r="E2263" s="27"/>
      <c r="F2263" s="25"/>
      <c r="G2263" s="25"/>
      <c r="H2263" s="39"/>
      <c r="I2263" s="45"/>
      <c r="J2263" s="45"/>
      <c r="K2263" s="45"/>
    </row>
    <row r="2264" spans="1:11" ht="18.75">
      <c r="A2264" s="49">
        <v>1</v>
      </c>
      <c r="B2264" s="21" t="s">
        <v>2002</v>
      </c>
      <c r="C2264" s="26"/>
      <c r="D2264" s="26"/>
      <c r="E2264" s="26"/>
      <c r="F2264" s="24">
        <v>0.02</v>
      </c>
      <c r="G2264" s="24">
        <v>0</v>
      </c>
      <c r="H2264" s="39">
        <f t="shared" si="278"/>
        <v>0.02</v>
      </c>
      <c r="I2264" s="44">
        <v>12.15</v>
      </c>
      <c r="J2264" s="44"/>
      <c r="K2264" s="45">
        <f>SUM(I2264:J2264)</f>
        <v>12.15</v>
      </c>
    </row>
    <row r="2265" spans="1:11" ht="18.75">
      <c r="A2265" s="49">
        <v>2</v>
      </c>
      <c r="B2265" s="21" t="s">
        <v>2003</v>
      </c>
      <c r="C2265" s="26">
        <v>41</v>
      </c>
      <c r="D2265" s="26"/>
      <c r="E2265" s="27">
        <f>SUM(C2265:D2265)</f>
        <v>41</v>
      </c>
      <c r="F2265" s="24">
        <v>22</v>
      </c>
      <c r="G2265" s="24">
        <v>0</v>
      </c>
      <c r="H2265" s="39">
        <f t="shared" si="278"/>
        <v>22</v>
      </c>
      <c r="I2265" s="44">
        <v>13</v>
      </c>
      <c r="J2265" s="44"/>
      <c r="K2265" s="45">
        <f>SUM(I2265:J2265)</f>
        <v>13</v>
      </c>
    </row>
    <row r="2266" spans="1:11" ht="18.75">
      <c r="A2266" s="49">
        <v>3</v>
      </c>
      <c r="B2266" s="21" t="s">
        <v>2004</v>
      </c>
      <c r="C2266" s="26">
        <v>1200</v>
      </c>
      <c r="D2266" s="26"/>
      <c r="E2266" s="27">
        <f>SUM(C2266:D2266)</f>
        <v>1200</v>
      </c>
      <c r="F2266" s="24">
        <v>600</v>
      </c>
      <c r="G2266" s="24">
        <v>0</v>
      </c>
      <c r="H2266" s="39">
        <f t="shared" si="278"/>
        <v>600</v>
      </c>
      <c r="I2266" s="44">
        <v>2122.87</v>
      </c>
      <c r="J2266" s="44"/>
      <c r="K2266" s="45">
        <f>SUM(I2266:J2266)</f>
        <v>2122.87</v>
      </c>
    </row>
    <row r="2267" spans="1:11" ht="18.75">
      <c r="B2267" s="19" t="s">
        <v>212</v>
      </c>
      <c r="C2267" s="27">
        <f>SUM(C2265:C2266)</f>
        <v>1241</v>
      </c>
      <c r="D2267" s="26"/>
      <c r="E2267" s="27">
        <f>SUM(C2267:D2267)</f>
        <v>1241</v>
      </c>
      <c r="F2267" s="25">
        <v>622.02</v>
      </c>
      <c r="G2267" s="25">
        <v>0</v>
      </c>
      <c r="H2267" s="39">
        <f t="shared" si="278"/>
        <v>622.02</v>
      </c>
      <c r="I2267" s="45">
        <f>SUM(I2264:I2266)</f>
        <v>2148.02</v>
      </c>
      <c r="J2267" s="44"/>
      <c r="K2267" s="45">
        <f>SUM(I2267:J2267)</f>
        <v>2148.02</v>
      </c>
    </row>
    <row r="2268" spans="1:11" s="1" customFormat="1" ht="18.75">
      <c r="A2268" s="1">
        <v>51</v>
      </c>
      <c r="B2268" s="19" t="s">
        <v>2005</v>
      </c>
      <c r="C2268" s="27"/>
      <c r="D2268" s="27"/>
      <c r="E2268" s="27"/>
      <c r="F2268" s="25"/>
      <c r="G2268" s="25"/>
      <c r="H2268" s="39"/>
      <c r="I2268" s="45"/>
      <c r="J2268" s="45"/>
      <c r="K2268" s="45"/>
    </row>
    <row r="2269" spans="1:11" ht="18.75">
      <c r="A2269" s="49">
        <v>1</v>
      </c>
      <c r="B2269" s="21" t="s">
        <v>2006</v>
      </c>
      <c r="C2269" s="26">
        <v>813</v>
      </c>
      <c r="D2269" s="26"/>
      <c r="E2269" s="27">
        <f>SUM(C2269:D2269)</f>
        <v>813</v>
      </c>
      <c r="F2269" s="24">
        <v>728.44</v>
      </c>
      <c r="G2269" s="24">
        <v>0</v>
      </c>
      <c r="H2269" s="39">
        <f t="shared" si="278"/>
        <v>728.44</v>
      </c>
      <c r="I2269" s="44">
        <v>356.04</v>
      </c>
      <c r="J2269" s="44"/>
      <c r="K2269" s="45">
        <f>SUM(I2269:J2269)</f>
        <v>356.04</v>
      </c>
    </row>
    <row r="2270" spans="1:11" ht="18.75">
      <c r="A2270" s="49">
        <v>2</v>
      </c>
      <c r="B2270" s="21" t="s">
        <v>2007</v>
      </c>
      <c r="C2270" s="26">
        <v>60.14</v>
      </c>
      <c r="D2270" s="26">
        <v>9021</v>
      </c>
      <c r="E2270" s="27">
        <f>SUM(C2270:D2270)</f>
        <v>9081.14</v>
      </c>
      <c r="F2270" s="24">
        <v>36.01</v>
      </c>
      <c r="G2270" s="24">
        <v>54.01</v>
      </c>
      <c r="H2270" s="39">
        <f t="shared" si="278"/>
        <v>90.02</v>
      </c>
      <c r="I2270" s="44">
        <v>114.83</v>
      </c>
      <c r="J2270" s="44">
        <v>172.24</v>
      </c>
      <c r="K2270" s="45">
        <f>SUM(I2270:J2270)</f>
        <v>287.07</v>
      </c>
    </row>
    <row r="2271" spans="1:11" ht="18.75">
      <c r="A2271" s="49">
        <v>3</v>
      </c>
      <c r="B2271" s="50" t="s">
        <v>2009</v>
      </c>
      <c r="C2271" s="26">
        <v>5660.54</v>
      </c>
      <c r="D2271" s="26">
        <v>1029.3699999999999</v>
      </c>
      <c r="E2271" s="27">
        <f>SUM(C2271:D2271)</f>
        <v>6689.91</v>
      </c>
      <c r="F2271" s="24">
        <v>6012.86</v>
      </c>
      <c r="G2271" s="24">
        <v>1523.96</v>
      </c>
      <c r="H2271" s="39">
        <f t="shared" si="278"/>
        <v>7536.82</v>
      </c>
      <c r="I2271" s="44">
        <v>5964.03</v>
      </c>
      <c r="J2271" s="44">
        <v>1467.5</v>
      </c>
      <c r="K2271" s="45">
        <f>SUM(I2271:J2271)</f>
        <v>7431.53</v>
      </c>
    </row>
    <row r="2272" spans="1:11" ht="18.75">
      <c r="A2272" s="49">
        <v>4</v>
      </c>
      <c r="B2272" s="21" t="s">
        <v>2008</v>
      </c>
      <c r="C2272" s="26">
        <v>565.58000000000004</v>
      </c>
      <c r="D2272" s="26">
        <v>1684.24</v>
      </c>
      <c r="E2272" s="27">
        <f>SUM(C2272:D2272)</f>
        <v>2249.8200000000002</v>
      </c>
      <c r="F2272" s="24">
        <v>566.82000000000005</v>
      </c>
      <c r="G2272" s="24">
        <v>1533.57</v>
      </c>
      <c r="H2272" s="39">
        <f t="shared" si="278"/>
        <v>2100.39</v>
      </c>
      <c r="I2272" s="44">
        <v>595.64</v>
      </c>
      <c r="J2272" s="44">
        <v>1615.35</v>
      </c>
      <c r="K2272" s="45">
        <f>SUM(I2272:J2272)</f>
        <v>2210.9899999999998</v>
      </c>
    </row>
    <row r="2273" spans="1:11" ht="18.75">
      <c r="B2273" s="19" t="s">
        <v>213</v>
      </c>
      <c r="C2273" s="27">
        <v>7099.26</v>
      </c>
      <c r="D2273" s="27">
        <v>2803.82</v>
      </c>
      <c r="E2273" s="27">
        <f>SUM(C2273:D2273)</f>
        <v>9903.08</v>
      </c>
      <c r="F2273" s="25">
        <v>7344.13</v>
      </c>
      <c r="G2273" s="25">
        <v>3111.54</v>
      </c>
      <c r="H2273" s="39">
        <f t="shared" si="278"/>
        <v>10455.67</v>
      </c>
      <c r="I2273" s="45">
        <f>SUM(I2269:I2272)</f>
        <v>7030.54</v>
      </c>
      <c r="J2273" s="45">
        <f>SUM(J2269:J2272)</f>
        <v>3255.09</v>
      </c>
      <c r="K2273" s="45">
        <f>SUM(I2273:J2273)</f>
        <v>10285.630000000001</v>
      </c>
    </row>
    <row r="2274" spans="1:11" s="156" customFormat="1" ht="75">
      <c r="B2274" s="157" t="s">
        <v>214</v>
      </c>
      <c r="C2274" s="170">
        <f t="shared" ref="C2274:H2274" si="280">C2273+C2267+C2262+C2259+C2253+C2230+C2227+C2224+C2221+C2211+C2207+C2204+C2201+C2197+C2191+C2184+C2181+C2174+C2171+C2168+C2165+C2162+C2159+C2156+C2152+C2148+C2145+C2142+C2130+C2127+C2115+C2111+C2106+C2100+C2097+C2093+C2090+C2082+C2078+C2071+C2064+C2061+C2055+C2052+C2049</f>
        <v>138510.06999999998</v>
      </c>
      <c r="D2274" s="170">
        <f t="shared" si="280"/>
        <v>22376.469999999998</v>
      </c>
      <c r="E2274" s="170">
        <f t="shared" si="280"/>
        <v>160886.53999999998</v>
      </c>
      <c r="F2274" s="170">
        <f t="shared" si="280"/>
        <v>163624.40000000002</v>
      </c>
      <c r="G2274" s="170">
        <f t="shared" si="280"/>
        <v>20200.559999999998</v>
      </c>
      <c r="H2274" s="158">
        <f t="shared" si="280"/>
        <v>183824.96000000002</v>
      </c>
      <c r="I2274" s="158">
        <f>I2273+I2267+I2262+I2259+I2253+I2230+I2227+I2224+I2221+I2211+I2207+I2204+I2201+I2197+I2191+I2184+I2181+I2174+I2171+I2168+I2165+I2162+I2159+I2156+I2152+I2148+I2145+I2142+I2130+I2127+I2115+I2111+I2106+I2100+I2097+I2093+I2090+I2082+I2078+I2071+I2064+I2061+I2055+I2052+I2049+I2256+I2194+I2177+I2118+I2067+I2058</f>
        <v>221831.05</v>
      </c>
      <c r="J2274" s="158">
        <f>J2273+J2267+J2262+J2259+J2253+J2230+J2227+J2224+J2221+J2211+J2207+J2204+J2201+J2197+J2191+J2184+J2181+J2174+J2171+J2168+J2165+J2162+J2159+J2156+J2152+J2148+J2145+J2142+J2130+J2127+J2115+J2111+J2106+J2100+J2097+J2093+J2090+J2082+J2078+J2071+J2064+J2061+J2055+J2052+J2049+J2256+J2194+J2177+J2118+J2067+J2058</f>
        <v>34165.149999999994</v>
      </c>
      <c r="K2274" s="158">
        <f t="shared" ref="K2274" si="281">K2273+K2267+K2262+K2259+K2253+K2230+K2227+K2224+K2221+K2211+K2207+K2204+K2201+K2197+K2191+K2184+K2181+K2174+K2171+K2168+K2165+K2162+K2159+K2156+K2152+K2148+K2145+K2142+K2130+K2127+K2115+K2111+K2106+K2100+K2097+K2093+K2090+K2082+K2078+K2071+K2064+K2061+K2055+K2052+K2049+K2256+K2194+K2177+K2118+K2067+K2058</f>
        <v>255996.19999999995</v>
      </c>
    </row>
    <row r="2275" spans="1:11" s="93" customFormat="1" ht="18.75">
      <c r="B2275" s="100"/>
      <c r="C2275" s="101"/>
      <c r="D2275" s="101"/>
      <c r="E2275" s="101"/>
      <c r="F2275" s="101"/>
      <c r="G2275" s="101"/>
      <c r="H2275" s="96"/>
      <c r="I2275" s="97"/>
      <c r="J2275" s="97"/>
      <c r="K2275" s="98"/>
    </row>
    <row r="2276" spans="1:11" s="156" customFormat="1" ht="37.5">
      <c r="A2276" s="151">
        <v>17</v>
      </c>
      <c r="B2276" s="157" t="s">
        <v>2032</v>
      </c>
      <c r="C2276" s="164"/>
      <c r="D2276" s="164"/>
      <c r="E2276" s="164"/>
      <c r="F2276" s="166"/>
      <c r="G2276" s="166"/>
      <c r="H2276" s="146"/>
      <c r="I2276" s="165"/>
      <c r="J2276" s="165"/>
      <c r="K2276" s="161"/>
    </row>
    <row r="2277" spans="1:11" s="1" customFormat="1" ht="18.75">
      <c r="A2277" s="1">
        <v>1</v>
      </c>
      <c r="B2277" s="19" t="s">
        <v>1789</v>
      </c>
      <c r="C2277" s="27"/>
      <c r="D2277" s="27"/>
      <c r="E2277" s="27"/>
      <c r="F2277" s="27"/>
      <c r="G2277" s="27"/>
      <c r="H2277" s="41"/>
      <c r="I2277" s="45"/>
      <c r="J2277" s="45"/>
      <c r="K2277" s="45"/>
    </row>
    <row r="2278" spans="1:11" ht="18.75">
      <c r="A2278" s="49">
        <v>1</v>
      </c>
      <c r="B2278" s="21" t="s">
        <v>2071</v>
      </c>
      <c r="C2278" s="26">
        <v>190</v>
      </c>
      <c r="D2278" s="26"/>
      <c r="E2278" s="27">
        <f>SUM(C2278:D2278)</f>
        <v>190</v>
      </c>
      <c r="F2278" s="24">
        <v>150</v>
      </c>
      <c r="G2278" s="24">
        <v>0</v>
      </c>
      <c r="H2278" s="39">
        <f>SUM(F2278:G2278)</f>
        <v>150</v>
      </c>
      <c r="I2278" s="44">
        <v>150</v>
      </c>
      <c r="J2278" s="44"/>
      <c r="K2278" s="45">
        <f>SUM(I2278:J2278)</f>
        <v>150</v>
      </c>
    </row>
    <row r="2279" spans="1:11" s="1" customFormat="1" ht="18.75">
      <c r="B2279" s="19" t="s">
        <v>139</v>
      </c>
      <c r="C2279" s="27">
        <f>SUM(C2278)</f>
        <v>190</v>
      </c>
      <c r="D2279" s="27"/>
      <c r="E2279" s="27">
        <f>SUM(C2279:D2279)</f>
        <v>190</v>
      </c>
      <c r="F2279" s="25">
        <v>150</v>
      </c>
      <c r="G2279" s="25">
        <v>0</v>
      </c>
      <c r="H2279" s="39">
        <f>SUM(F2279:G2279)</f>
        <v>150</v>
      </c>
      <c r="I2279" s="45">
        <f>SUM(I2278)</f>
        <v>150</v>
      </c>
      <c r="J2279" s="45"/>
      <c r="K2279" s="45">
        <f>SUM(I2279:J2279)</f>
        <v>150</v>
      </c>
    </row>
    <row r="2280" spans="1:11" s="1" customFormat="1" ht="18.75">
      <c r="A2280" s="1">
        <v>2</v>
      </c>
      <c r="B2280" s="19" t="s">
        <v>2072</v>
      </c>
      <c r="C2280" s="27"/>
      <c r="D2280" s="27"/>
      <c r="E2280" s="27"/>
      <c r="F2280" s="25"/>
      <c r="G2280" s="25"/>
      <c r="H2280" s="39"/>
      <c r="I2280" s="45"/>
      <c r="J2280" s="45"/>
      <c r="K2280" s="45"/>
    </row>
    <row r="2281" spans="1:11" ht="18.75">
      <c r="A2281" s="1">
        <v>1</v>
      </c>
      <c r="B2281" s="21" t="s">
        <v>2073</v>
      </c>
      <c r="C2281" s="26">
        <v>581.85</v>
      </c>
      <c r="D2281" s="26"/>
      <c r="E2281" s="27">
        <f>SUM(C2281:D2281)</f>
        <v>581.85</v>
      </c>
      <c r="F2281" s="24">
        <v>116</v>
      </c>
      <c r="G2281" s="24">
        <v>0</v>
      </c>
      <c r="H2281" s="39">
        <f t="shared" ref="H2281:H2327" si="282">SUM(F2281:G2281)</f>
        <v>116</v>
      </c>
      <c r="I2281" s="44">
        <v>3200.01</v>
      </c>
      <c r="J2281" s="44"/>
      <c r="K2281" s="45">
        <f>SUM(I2281:J2281)</f>
        <v>3200.01</v>
      </c>
    </row>
    <row r="2282" spans="1:11" s="1" customFormat="1" ht="18.75">
      <c r="B2282" s="19" t="s">
        <v>215</v>
      </c>
      <c r="C2282" s="27">
        <f>SUM(C2281)</f>
        <v>581.85</v>
      </c>
      <c r="D2282" s="27"/>
      <c r="E2282" s="27">
        <f>SUM(C2282:D2282)</f>
        <v>581.85</v>
      </c>
      <c r="F2282" s="25">
        <v>116</v>
      </c>
      <c r="G2282" s="25">
        <v>0</v>
      </c>
      <c r="H2282" s="39">
        <f t="shared" si="282"/>
        <v>116</v>
      </c>
      <c r="I2282" s="45">
        <f>SUM(I2281)</f>
        <v>3200.01</v>
      </c>
      <c r="J2282" s="45"/>
      <c r="K2282" s="45">
        <f>SUM(I2282:J2282)</f>
        <v>3200.01</v>
      </c>
    </row>
    <row r="2283" spans="1:11" s="1" customFormat="1" ht="18.75">
      <c r="A2283" s="1">
        <v>3</v>
      </c>
      <c r="B2283" s="19" t="s">
        <v>2033</v>
      </c>
      <c r="C2283" s="27"/>
      <c r="D2283" s="27"/>
      <c r="E2283" s="27"/>
      <c r="F2283" s="25"/>
      <c r="G2283" s="25"/>
      <c r="H2283" s="39"/>
      <c r="I2283" s="45"/>
      <c r="J2283" s="45"/>
      <c r="K2283" s="45"/>
    </row>
    <row r="2284" spans="1:11" ht="18.75">
      <c r="A2284" s="49">
        <v>1</v>
      </c>
      <c r="B2284" s="21" t="s">
        <v>2034</v>
      </c>
      <c r="C2284" s="26"/>
      <c r="D2284" s="26">
        <v>1752</v>
      </c>
      <c r="E2284" s="27">
        <f t="shared" ref="E2284:E2291" si="283">SUM(C2284:D2284)</f>
        <v>1752</v>
      </c>
      <c r="F2284" s="24">
        <v>0</v>
      </c>
      <c r="G2284" s="24">
        <v>0.15</v>
      </c>
      <c r="H2284" s="39">
        <f t="shared" si="282"/>
        <v>0.15</v>
      </c>
      <c r="I2284" s="44"/>
      <c r="J2284" s="44">
        <v>0.15</v>
      </c>
      <c r="K2284" s="45">
        <f t="shared" ref="K2284:K2291" si="284">SUM(I2284:J2284)</f>
        <v>0.15</v>
      </c>
    </row>
    <row r="2285" spans="1:11" ht="18.75">
      <c r="A2285" s="49">
        <v>2</v>
      </c>
      <c r="B2285" s="21" t="s">
        <v>2035</v>
      </c>
      <c r="C2285" s="26">
        <v>5050.04</v>
      </c>
      <c r="D2285" s="26"/>
      <c r="E2285" s="27">
        <f t="shared" si="283"/>
        <v>5050.04</v>
      </c>
      <c r="F2285" s="24">
        <v>5443.5</v>
      </c>
      <c r="G2285" s="24">
        <v>0</v>
      </c>
      <c r="H2285" s="39">
        <f t="shared" si="282"/>
        <v>5443.5</v>
      </c>
      <c r="I2285" s="44">
        <v>6145.18</v>
      </c>
      <c r="J2285" s="44"/>
      <c r="K2285" s="45">
        <f t="shared" si="284"/>
        <v>6145.18</v>
      </c>
    </row>
    <row r="2286" spans="1:11" ht="18.75">
      <c r="A2286" s="49">
        <v>3</v>
      </c>
      <c r="B2286" s="21" t="s">
        <v>2036</v>
      </c>
      <c r="C2286" s="26"/>
      <c r="D2286" s="26">
        <v>400.05</v>
      </c>
      <c r="E2286" s="27">
        <f t="shared" si="283"/>
        <v>400.05</v>
      </c>
      <c r="F2286" s="24">
        <v>0</v>
      </c>
      <c r="G2286" s="24">
        <v>0.05</v>
      </c>
      <c r="H2286" s="39">
        <f t="shared" si="282"/>
        <v>0.05</v>
      </c>
      <c r="I2286" s="44"/>
      <c r="J2286" s="44">
        <v>0.05</v>
      </c>
      <c r="K2286" s="45">
        <f t="shared" si="284"/>
        <v>0.05</v>
      </c>
    </row>
    <row r="2287" spans="1:11" ht="18.75">
      <c r="A2287" s="49">
        <v>4</v>
      </c>
      <c r="B2287" s="21" t="s">
        <v>2037</v>
      </c>
      <c r="C2287" s="26"/>
      <c r="D2287" s="26">
        <v>156.52000000000001</v>
      </c>
      <c r="E2287" s="27">
        <f t="shared" si="283"/>
        <v>156.52000000000001</v>
      </c>
      <c r="F2287" s="24">
        <v>0</v>
      </c>
      <c r="G2287" s="24">
        <v>1237696.28</v>
      </c>
      <c r="H2287" s="39">
        <f t="shared" si="282"/>
        <v>1237696.28</v>
      </c>
      <c r="I2287" s="44"/>
      <c r="J2287" s="44">
        <v>0.05</v>
      </c>
      <c r="K2287" s="45">
        <f t="shared" si="284"/>
        <v>0.05</v>
      </c>
    </row>
    <row r="2288" spans="1:11" s="1" customFormat="1" ht="18.75">
      <c r="A2288" s="49">
        <v>5</v>
      </c>
      <c r="B2288" s="21" t="s">
        <v>2038</v>
      </c>
      <c r="C2288" s="26">
        <v>100.01</v>
      </c>
      <c r="D2288" s="26">
        <v>0.01</v>
      </c>
      <c r="E2288" s="27">
        <f t="shared" si="283"/>
        <v>100.02000000000001</v>
      </c>
      <c r="F2288" s="24">
        <v>100.01</v>
      </c>
      <c r="G2288" s="24">
        <v>0.01</v>
      </c>
      <c r="H2288" s="39">
        <f t="shared" si="282"/>
        <v>100.02000000000001</v>
      </c>
      <c r="I2288" s="48">
        <v>130</v>
      </c>
      <c r="J2288" s="45"/>
      <c r="K2288" s="45">
        <f t="shared" si="284"/>
        <v>130</v>
      </c>
    </row>
    <row r="2289" spans="1:11" ht="18.75">
      <c r="A2289" s="49">
        <v>6</v>
      </c>
      <c r="B2289" s="21" t="s">
        <v>2039</v>
      </c>
      <c r="C2289" s="26">
        <v>8454.07</v>
      </c>
      <c r="D2289" s="26"/>
      <c r="E2289" s="27">
        <f t="shared" si="283"/>
        <v>8454.07</v>
      </c>
      <c r="F2289" s="24">
        <v>6628.01</v>
      </c>
      <c r="G2289" s="24">
        <v>0</v>
      </c>
      <c r="H2289" s="39">
        <f t="shared" si="282"/>
        <v>6628.01</v>
      </c>
      <c r="I2289" s="44">
        <v>6850.2</v>
      </c>
      <c r="J2289" s="44"/>
      <c r="K2289" s="45">
        <f t="shared" si="284"/>
        <v>6850.2</v>
      </c>
    </row>
    <row r="2290" spans="1:11" ht="18.75">
      <c r="A2290" s="49">
        <v>7</v>
      </c>
      <c r="B2290" s="21" t="s">
        <v>2040</v>
      </c>
      <c r="C2290" s="26"/>
      <c r="D2290" s="26">
        <v>36.25</v>
      </c>
      <c r="E2290" s="27">
        <f t="shared" si="283"/>
        <v>36.25</v>
      </c>
      <c r="F2290" s="24">
        <v>0</v>
      </c>
      <c r="G2290" s="24">
        <v>18.45</v>
      </c>
      <c r="H2290" s="39">
        <f t="shared" si="282"/>
        <v>18.45</v>
      </c>
      <c r="I2290" s="44"/>
      <c r="J2290" s="44">
        <v>0.05</v>
      </c>
      <c r="K2290" s="45">
        <f t="shared" si="284"/>
        <v>0.05</v>
      </c>
    </row>
    <row r="2291" spans="1:11" ht="18.75">
      <c r="B2291" s="19" t="s">
        <v>216</v>
      </c>
      <c r="C2291" s="27">
        <f>SUM(C2284:C2290)</f>
        <v>13604.119999999999</v>
      </c>
      <c r="D2291" s="27">
        <f>SUM(D2284:D2290)</f>
        <v>2344.8300000000004</v>
      </c>
      <c r="E2291" s="27">
        <f t="shared" si="283"/>
        <v>15948.949999999999</v>
      </c>
      <c r="F2291" s="25">
        <v>12171.52</v>
      </c>
      <c r="G2291" s="25">
        <v>18.71</v>
      </c>
      <c r="H2291" s="39">
        <f t="shared" si="282"/>
        <v>12190.23</v>
      </c>
      <c r="I2291" s="45">
        <f>SUM(I2284:I2290)</f>
        <v>13125.380000000001</v>
      </c>
      <c r="J2291" s="45">
        <f>SUM(J2284:J2290)</f>
        <v>0.3</v>
      </c>
      <c r="K2291" s="45">
        <f t="shared" si="284"/>
        <v>13125.68</v>
      </c>
    </row>
    <row r="2292" spans="1:11" s="1" customFormat="1" ht="18.75">
      <c r="A2292" s="1">
        <v>4</v>
      </c>
      <c r="B2292" s="19" t="s">
        <v>261</v>
      </c>
      <c r="C2292" s="27"/>
      <c r="D2292" s="27"/>
      <c r="E2292" s="27"/>
      <c r="F2292" s="25"/>
      <c r="G2292" s="25"/>
      <c r="H2292" s="39"/>
      <c r="I2292" s="45"/>
      <c r="J2292" s="45"/>
      <c r="K2292" s="45"/>
    </row>
    <row r="2293" spans="1:11" ht="18.75">
      <c r="A2293" s="49">
        <v>1</v>
      </c>
      <c r="B2293" s="21" t="s">
        <v>2041</v>
      </c>
      <c r="C2293" s="26">
        <v>100</v>
      </c>
      <c r="D2293" s="26"/>
      <c r="E2293" s="27">
        <f>SUM(C2293:D2293)</f>
        <v>100</v>
      </c>
      <c r="F2293" s="24">
        <v>25</v>
      </c>
      <c r="G2293" s="24">
        <v>0</v>
      </c>
      <c r="H2293" s="39">
        <f t="shared" si="282"/>
        <v>25</v>
      </c>
      <c r="I2293" s="44">
        <v>0.01</v>
      </c>
      <c r="J2293" s="44"/>
      <c r="K2293" s="45">
        <f>SUM(I2293:J2293)</f>
        <v>0.01</v>
      </c>
    </row>
    <row r="2294" spans="1:11" s="1" customFormat="1" ht="18.75">
      <c r="A2294" s="49">
        <v>2</v>
      </c>
      <c r="B2294" s="21" t="s">
        <v>2042</v>
      </c>
      <c r="C2294" s="26">
        <v>15</v>
      </c>
      <c r="D2294" s="26"/>
      <c r="E2294" s="27">
        <f>SUM(C2294:D2294)</f>
        <v>15</v>
      </c>
      <c r="F2294" s="24">
        <v>15</v>
      </c>
      <c r="G2294" s="24">
        <v>0</v>
      </c>
      <c r="H2294" s="39">
        <f t="shared" si="282"/>
        <v>15</v>
      </c>
      <c r="I2294" s="48">
        <v>15</v>
      </c>
      <c r="J2294" s="45"/>
      <c r="K2294" s="45">
        <f>SUM(I2294:J2294)</f>
        <v>15</v>
      </c>
    </row>
    <row r="2295" spans="1:11" s="1" customFormat="1" ht="18.75">
      <c r="A2295" s="49">
        <v>3</v>
      </c>
      <c r="B2295" s="21" t="s">
        <v>2043</v>
      </c>
      <c r="C2295" s="26">
        <v>0.01</v>
      </c>
      <c r="D2295" s="26"/>
      <c r="E2295" s="27">
        <f>SUM(C2295:D2295)</f>
        <v>0.01</v>
      </c>
      <c r="F2295" s="24">
        <v>0.01</v>
      </c>
      <c r="G2295" s="24">
        <v>0</v>
      </c>
      <c r="H2295" s="39">
        <f t="shared" si="282"/>
        <v>0.01</v>
      </c>
      <c r="I2295" s="48">
        <v>0.01</v>
      </c>
      <c r="J2295" s="45"/>
      <c r="K2295" s="45">
        <f>SUM(I2295:J2295)</f>
        <v>0.01</v>
      </c>
    </row>
    <row r="2296" spans="1:11" ht="18.75">
      <c r="A2296" s="49">
        <v>4</v>
      </c>
      <c r="B2296" s="21" t="s">
        <v>2044</v>
      </c>
      <c r="C2296" s="26">
        <v>0.01</v>
      </c>
      <c r="D2296" s="26"/>
      <c r="E2296" s="27">
        <f>SUM(C2296:D2296)</f>
        <v>0.01</v>
      </c>
      <c r="F2296" s="24">
        <v>0.01</v>
      </c>
      <c r="G2296" s="24">
        <v>0</v>
      </c>
      <c r="H2296" s="39">
        <f t="shared" si="282"/>
        <v>0.01</v>
      </c>
      <c r="I2296" s="44">
        <v>0.01</v>
      </c>
      <c r="J2296" s="44"/>
      <c r="K2296" s="45">
        <f>SUM(I2296:J2296)</f>
        <v>0.01</v>
      </c>
    </row>
    <row r="2297" spans="1:11" ht="18.75">
      <c r="B2297" s="19" t="s">
        <v>6</v>
      </c>
      <c r="C2297" s="27">
        <f>SUM(C2293:C2296)</f>
        <v>115.02000000000001</v>
      </c>
      <c r="D2297" s="26"/>
      <c r="E2297" s="27">
        <f>SUM(C2297:D2297)</f>
        <v>115.02000000000001</v>
      </c>
      <c r="F2297" s="25">
        <v>40.020000000000003</v>
      </c>
      <c r="G2297" s="25">
        <v>0</v>
      </c>
      <c r="H2297" s="39">
        <f t="shared" si="282"/>
        <v>40.020000000000003</v>
      </c>
      <c r="I2297" s="45">
        <f>SUM(I2293:I2296)</f>
        <v>15.03</v>
      </c>
      <c r="J2297" s="44"/>
      <c r="K2297" s="45">
        <f>SUM(I2297:J2297)</f>
        <v>15.03</v>
      </c>
    </row>
    <row r="2298" spans="1:11" s="1" customFormat="1" ht="18.75">
      <c r="A2298" s="1">
        <v>5</v>
      </c>
      <c r="B2298" s="19" t="s">
        <v>2045</v>
      </c>
      <c r="C2298" s="27"/>
      <c r="D2298" s="27"/>
      <c r="E2298" s="27"/>
      <c r="F2298" s="25"/>
      <c r="G2298" s="25"/>
      <c r="H2298" s="39"/>
      <c r="I2298" s="45"/>
      <c r="J2298" s="45"/>
      <c r="K2298" s="45"/>
    </row>
    <row r="2299" spans="1:11" ht="18.75">
      <c r="A2299" s="49">
        <v>1</v>
      </c>
      <c r="B2299" s="21" t="s">
        <v>2046</v>
      </c>
      <c r="C2299" s="26">
        <v>2307</v>
      </c>
      <c r="D2299" s="26"/>
      <c r="E2299" s="27">
        <f>SUM(C2299:D2299)</f>
        <v>2307</v>
      </c>
      <c r="F2299" s="24">
        <v>4211</v>
      </c>
      <c r="G2299" s="24">
        <v>0</v>
      </c>
      <c r="H2299" s="39">
        <f t="shared" si="282"/>
        <v>4211</v>
      </c>
      <c r="I2299" s="44">
        <v>7825.01</v>
      </c>
      <c r="J2299" s="44"/>
      <c r="K2299" s="45">
        <f>SUM(I2299:J2299)</f>
        <v>7825.01</v>
      </c>
    </row>
    <row r="2300" spans="1:11" ht="18.75">
      <c r="B2300" s="19" t="s">
        <v>217</v>
      </c>
      <c r="C2300" s="27">
        <f>SUM(C2299)</f>
        <v>2307</v>
      </c>
      <c r="D2300" s="26"/>
      <c r="E2300" s="27">
        <f>SUM(C2300:D2300)</f>
        <v>2307</v>
      </c>
      <c r="F2300" s="25">
        <v>4211</v>
      </c>
      <c r="G2300" s="25">
        <v>0</v>
      </c>
      <c r="H2300" s="39">
        <f t="shared" si="282"/>
        <v>4211</v>
      </c>
      <c r="I2300" s="45">
        <f>SUM(I2299:I2299)</f>
        <v>7825.01</v>
      </c>
      <c r="J2300" s="45">
        <f>SUM(J2299:J2299)</f>
        <v>0</v>
      </c>
      <c r="K2300" s="45">
        <f>SUM(K2299:K2299)</f>
        <v>7825.01</v>
      </c>
    </row>
    <row r="2301" spans="1:11" s="1" customFormat="1" ht="18.75">
      <c r="A2301" s="1">
        <v>6</v>
      </c>
      <c r="B2301" s="19" t="s">
        <v>2047</v>
      </c>
      <c r="C2301" s="27"/>
      <c r="D2301" s="27"/>
      <c r="E2301" s="27"/>
      <c r="F2301" s="25"/>
      <c r="G2301" s="25"/>
      <c r="H2301" s="39"/>
      <c r="I2301" s="45"/>
      <c r="J2301" s="45"/>
      <c r="K2301" s="45"/>
    </row>
    <row r="2302" spans="1:11" ht="18.75">
      <c r="A2302" s="49">
        <v>1</v>
      </c>
      <c r="B2302" s="21" t="s">
        <v>2048</v>
      </c>
      <c r="C2302" s="26">
        <v>20.9</v>
      </c>
      <c r="D2302" s="26"/>
      <c r="E2302" s="27">
        <f>SUM(C2302:D2302)</f>
        <v>20.9</v>
      </c>
      <c r="F2302" s="24">
        <v>0.04</v>
      </c>
      <c r="G2302" s="24">
        <v>0</v>
      </c>
      <c r="H2302" s="39">
        <f t="shared" si="282"/>
        <v>0.04</v>
      </c>
      <c r="I2302" s="44">
        <v>53.61</v>
      </c>
      <c r="J2302" s="44"/>
      <c r="K2302" s="45">
        <f>SUM(I2302:J2302)</f>
        <v>53.61</v>
      </c>
    </row>
    <row r="2303" spans="1:11" ht="18.75">
      <c r="A2303" s="49">
        <v>2</v>
      </c>
      <c r="B2303" s="21" t="s">
        <v>2069</v>
      </c>
      <c r="C2303" s="26"/>
      <c r="D2303" s="26"/>
      <c r="E2303" s="27"/>
      <c r="F2303" s="24"/>
      <c r="G2303" s="24"/>
      <c r="H2303" s="39"/>
      <c r="I2303" s="44">
        <v>1000</v>
      </c>
      <c r="J2303" s="44"/>
      <c r="K2303" s="45">
        <f>SUM(I2303:J2303)</f>
        <v>1000</v>
      </c>
    </row>
    <row r="2304" spans="1:11" ht="18.75">
      <c r="B2304" s="19" t="s">
        <v>218</v>
      </c>
      <c r="C2304" s="27">
        <f>SUM(C2302)</f>
        <v>20.9</v>
      </c>
      <c r="D2304" s="26"/>
      <c r="E2304" s="27">
        <f>SUM(C2304:D2304)</f>
        <v>20.9</v>
      </c>
      <c r="F2304" s="25">
        <v>0.04</v>
      </c>
      <c r="G2304" s="25">
        <v>0</v>
      </c>
      <c r="H2304" s="39">
        <f t="shared" si="282"/>
        <v>0.04</v>
      </c>
      <c r="I2304" s="45">
        <f>SUM(I2302:I2303)</f>
        <v>1053.6099999999999</v>
      </c>
      <c r="J2304" s="44"/>
      <c r="K2304" s="45">
        <f>SUM(I2304:J2304)</f>
        <v>1053.6099999999999</v>
      </c>
    </row>
    <row r="2305" spans="1:11" s="1" customFormat="1" ht="18.75">
      <c r="A2305" s="1">
        <v>7</v>
      </c>
      <c r="B2305" s="19" t="s">
        <v>1893</v>
      </c>
      <c r="C2305" s="27"/>
      <c r="D2305" s="27"/>
      <c r="E2305" s="27"/>
      <c r="F2305" s="25"/>
      <c r="G2305" s="25"/>
      <c r="H2305" s="39"/>
      <c r="I2305" s="45"/>
      <c r="J2305" s="45"/>
      <c r="K2305" s="45"/>
    </row>
    <row r="2306" spans="1:11" ht="18.75">
      <c r="A2306" s="49">
        <v>1</v>
      </c>
      <c r="B2306" s="21" t="s">
        <v>2049</v>
      </c>
      <c r="C2306" s="26">
        <v>160</v>
      </c>
      <c r="D2306" s="26"/>
      <c r="E2306" s="27">
        <f>SUM(C2306:D2306)</f>
        <v>160</v>
      </c>
      <c r="F2306" s="24">
        <v>20.010000000000002</v>
      </c>
      <c r="G2306" s="24">
        <v>0</v>
      </c>
      <c r="H2306" s="39">
        <f t="shared" si="282"/>
        <v>20.010000000000002</v>
      </c>
      <c r="I2306" s="44">
        <v>30.01</v>
      </c>
      <c r="J2306" s="44"/>
      <c r="K2306" s="45">
        <f>SUM(I2306:J2306)</f>
        <v>30.01</v>
      </c>
    </row>
    <row r="2307" spans="1:11" ht="18.75">
      <c r="A2307" s="49">
        <v>2</v>
      </c>
      <c r="B2307" s="21" t="s">
        <v>2050</v>
      </c>
      <c r="C2307" s="26">
        <v>461.11</v>
      </c>
      <c r="D2307" s="26"/>
      <c r="E2307" s="27">
        <f>SUM(C2307:D2307)</f>
        <v>461.11</v>
      </c>
      <c r="F2307" s="24">
        <v>427</v>
      </c>
      <c r="G2307" s="24">
        <v>0</v>
      </c>
      <c r="H2307" s="39">
        <f t="shared" si="282"/>
        <v>427</v>
      </c>
      <c r="I2307" s="44">
        <v>223.35</v>
      </c>
      <c r="J2307" s="44"/>
      <c r="K2307" s="45">
        <f>SUM(I2307:J2307)</f>
        <v>223.35</v>
      </c>
    </row>
    <row r="2308" spans="1:11" ht="18.75">
      <c r="B2308" s="19" t="s">
        <v>196</v>
      </c>
      <c r="C2308" s="27">
        <f>SUM(C2306:C2307)</f>
        <v>621.11</v>
      </c>
      <c r="D2308" s="26"/>
      <c r="E2308" s="27">
        <f>SUM(C2308:D2308)</f>
        <v>621.11</v>
      </c>
      <c r="F2308" s="25">
        <v>447.01</v>
      </c>
      <c r="G2308" s="25">
        <v>0</v>
      </c>
      <c r="H2308" s="39">
        <f t="shared" si="282"/>
        <v>447.01</v>
      </c>
      <c r="I2308" s="45">
        <f>SUM(I2306:I2307)</f>
        <v>253.35999999999999</v>
      </c>
      <c r="J2308" s="44"/>
      <c r="K2308" s="45">
        <f>SUM(I2308:J2308)</f>
        <v>253.35999999999999</v>
      </c>
    </row>
    <row r="2309" spans="1:11" s="1" customFormat="1" ht="18.75">
      <c r="A2309" s="1">
        <v>8</v>
      </c>
      <c r="B2309" s="19" t="s">
        <v>2051</v>
      </c>
      <c r="C2309" s="27"/>
      <c r="D2309" s="27"/>
      <c r="E2309" s="27"/>
      <c r="F2309" s="25"/>
      <c r="G2309" s="25"/>
      <c r="H2309" s="39"/>
      <c r="I2309" s="45"/>
      <c r="J2309" s="45"/>
      <c r="K2309" s="45"/>
    </row>
    <row r="2310" spans="1:11" s="49" customFormat="1" ht="18.75">
      <c r="A2310" s="49">
        <v>1</v>
      </c>
      <c r="B2310" s="21" t="s">
        <v>2052</v>
      </c>
      <c r="C2310" s="26">
        <v>600</v>
      </c>
      <c r="D2310" s="26"/>
      <c r="E2310" s="26">
        <f>SUM(C2310:D2310)</f>
        <v>600</v>
      </c>
      <c r="F2310" s="24">
        <v>364.36</v>
      </c>
      <c r="G2310" s="24">
        <v>0</v>
      </c>
      <c r="H2310" s="47">
        <f t="shared" si="282"/>
        <v>364.36</v>
      </c>
      <c r="I2310" s="48">
        <v>110.66</v>
      </c>
      <c r="J2310" s="48"/>
      <c r="K2310" s="48">
        <f>SUM(I2310:J2310)</f>
        <v>110.66</v>
      </c>
    </row>
    <row r="2311" spans="1:11" ht="18.75">
      <c r="A2311" s="49">
        <v>2</v>
      </c>
      <c r="B2311" s="21" t="s">
        <v>2053</v>
      </c>
      <c r="C2311" s="26">
        <v>0.01</v>
      </c>
      <c r="D2311" s="26"/>
      <c r="E2311" s="27">
        <f>SUM(C2311:D2311)</f>
        <v>0.01</v>
      </c>
      <c r="F2311" s="24">
        <v>0.01</v>
      </c>
      <c r="G2311" s="24">
        <v>0</v>
      </c>
      <c r="H2311" s="39">
        <f t="shared" si="282"/>
        <v>0.01</v>
      </c>
      <c r="I2311" s="44">
        <v>66.63</v>
      </c>
      <c r="J2311" s="44"/>
      <c r="K2311" s="45">
        <f>SUM(I2311:J2311)</f>
        <v>66.63</v>
      </c>
    </row>
    <row r="2312" spans="1:11" ht="18.75">
      <c r="B2312" s="19" t="s">
        <v>219</v>
      </c>
      <c r="C2312" s="27">
        <f>SUM(C2310:C2311)</f>
        <v>600.01</v>
      </c>
      <c r="D2312" s="26"/>
      <c r="E2312" s="27">
        <f>SUM(C2312:D2312)</f>
        <v>600.01</v>
      </c>
      <c r="F2312" s="25">
        <v>364.37</v>
      </c>
      <c r="G2312" s="25">
        <v>0</v>
      </c>
      <c r="H2312" s="39">
        <f t="shared" si="282"/>
        <v>364.37</v>
      </c>
      <c r="I2312" s="45">
        <f>SUM(I2310:I2311)</f>
        <v>177.29</v>
      </c>
      <c r="J2312" s="44"/>
      <c r="K2312" s="45">
        <f>SUM(I2312:J2312)</f>
        <v>177.29</v>
      </c>
    </row>
    <row r="2313" spans="1:11" s="1" customFormat="1" ht="18.75">
      <c r="A2313" s="1">
        <v>9</v>
      </c>
      <c r="B2313" s="19" t="s">
        <v>1303</v>
      </c>
      <c r="C2313" s="27"/>
      <c r="D2313" s="27"/>
      <c r="E2313" s="27"/>
      <c r="F2313" s="25"/>
      <c r="G2313" s="25"/>
      <c r="H2313" s="39"/>
      <c r="I2313" s="45"/>
      <c r="J2313" s="45"/>
      <c r="K2313" s="45"/>
    </row>
    <row r="2314" spans="1:11" ht="18.75">
      <c r="A2314" s="49">
        <v>1</v>
      </c>
      <c r="B2314" s="21" t="s">
        <v>2054</v>
      </c>
      <c r="C2314" s="26">
        <v>1584.33</v>
      </c>
      <c r="D2314" s="26"/>
      <c r="E2314" s="27">
        <f>SUM(C2314:D2314)</f>
        <v>1584.33</v>
      </c>
      <c r="F2314" s="24">
        <v>1289.6500000000001</v>
      </c>
      <c r="G2314" s="24">
        <v>0</v>
      </c>
      <c r="H2314" s="39">
        <f t="shared" si="282"/>
        <v>1289.6500000000001</v>
      </c>
      <c r="I2314" s="44">
        <v>3517</v>
      </c>
      <c r="J2314" s="44"/>
      <c r="K2314" s="45">
        <f>SUM(I2314:J2314)</f>
        <v>3517</v>
      </c>
    </row>
    <row r="2315" spans="1:11" ht="18.75">
      <c r="B2315" s="19" t="s">
        <v>151</v>
      </c>
      <c r="C2315" s="27">
        <f>SUM(C2314)</f>
        <v>1584.33</v>
      </c>
      <c r="D2315" s="26"/>
      <c r="E2315" s="27">
        <f>SUM(C2315:D2315)</f>
        <v>1584.33</v>
      </c>
      <c r="F2315" s="25">
        <v>1289.6500000000001</v>
      </c>
      <c r="G2315" s="25">
        <v>0</v>
      </c>
      <c r="H2315" s="39">
        <f t="shared" si="282"/>
        <v>1289.6500000000001</v>
      </c>
      <c r="I2315" s="45">
        <f>SUM(I2314)</f>
        <v>3517</v>
      </c>
      <c r="J2315" s="44"/>
      <c r="K2315" s="45">
        <f>SUM(I2315:J2315)</f>
        <v>3517</v>
      </c>
    </row>
    <row r="2316" spans="1:11" ht="18.75">
      <c r="A2316" s="49">
        <v>1</v>
      </c>
      <c r="B2316" s="21" t="s">
        <v>2055</v>
      </c>
      <c r="C2316" s="26"/>
      <c r="D2316" s="26"/>
      <c r="E2316" s="26"/>
      <c r="F2316" s="24"/>
      <c r="G2316" s="24"/>
      <c r="H2316" s="39" t="s">
        <v>2068</v>
      </c>
      <c r="I2316" s="44"/>
      <c r="J2316" s="44"/>
      <c r="K2316" s="45"/>
    </row>
    <row r="2317" spans="1:11" ht="18.75">
      <c r="A2317" s="49">
        <v>2</v>
      </c>
      <c r="B2317" s="21" t="s">
        <v>2056</v>
      </c>
      <c r="C2317" s="26">
        <v>56</v>
      </c>
      <c r="D2317" s="26"/>
      <c r="E2317" s="27">
        <f t="shared" ref="E2317:E2327" si="285">SUM(C2317:D2317)</f>
        <v>56</v>
      </c>
      <c r="F2317" s="24">
        <v>52.5</v>
      </c>
      <c r="G2317" s="24">
        <v>0</v>
      </c>
      <c r="H2317" s="39">
        <f t="shared" si="282"/>
        <v>52.5</v>
      </c>
      <c r="I2317" s="48">
        <v>57.5</v>
      </c>
      <c r="J2317" s="48"/>
      <c r="K2317" s="45">
        <f t="shared" ref="K2317:K2327" si="286">SUM(I2317:J2317)</f>
        <v>57.5</v>
      </c>
    </row>
    <row r="2318" spans="1:11" ht="18.75">
      <c r="A2318" s="49">
        <v>3</v>
      </c>
      <c r="B2318" s="21" t="s">
        <v>2057</v>
      </c>
      <c r="C2318" s="26">
        <v>31.2</v>
      </c>
      <c r="D2318" s="26"/>
      <c r="E2318" s="27">
        <f t="shared" si="285"/>
        <v>31.2</v>
      </c>
      <c r="F2318" s="24">
        <v>56.02</v>
      </c>
      <c r="G2318" s="24">
        <v>0</v>
      </c>
      <c r="H2318" s="39">
        <f t="shared" si="282"/>
        <v>56.02</v>
      </c>
      <c r="I2318" s="48">
        <v>47.02</v>
      </c>
      <c r="J2318" s="48"/>
      <c r="K2318" s="45">
        <f t="shared" si="286"/>
        <v>47.02</v>
      </c>
    </row>
    <row r="2319" spans="1:11" s="1" customFormat="1" ht="18.75">
      <c r="A2319" s="49">
        <v>4</v>
      </c>
      <c r="B2319" s="21" t="s">
        <v>2058</v>
      </c>
      <c r="C2319" s="26">
        <v>40.299999999999997</v>
      </c>
      <c r="D2319" s="26"/>
      <c r="E2319" s="27">
        <f t="shared" si="285"/>
        <v>40.299999999999997</v>
      </c>
      <c r="F2319" s="24">
        <v>42.33</v>
      </c>
      <c r="G2319" s="24">
        <v>0</v>
      </c>
      <c r="H2319" s="39">
        <f t="shared" si="282"/>
        <v>42.33</v>
      </c>
      <c r="I2319" s="48">
        <v>38.33</v>
      </c>
      <c r="J2319" s="48"/>
      <c r="K2319" s="45">
        <f t="shared" si="286"/>
        <v>38.33</v>
      </c>
    </row>
    <row r="2320" spans="1:11" ht="18.75">
      <c r="A2320" s="49">
        <v>5</v>
      </c>
      <c r="B2320" s="21" t="s">
        <v>2059</v>
      </c>
      <c r="C2320" s="26">
        <v>23</v>
      </c>
      <c r="D2320" s="26"/>
      <c r="E2320" s="27">
        <f t="shared" si="285"/>
        <v>23</v>
      </c>
      <c r="F2320" s="24">
        <v>21.84</v>
      </c>
      <c r="G2320" s="24">
        <v>0</v>
      </c>
      <c r="H2320" s="39">
        <f t="shared" si="282"/>
        <v>21.84</v>
      </c>
      <c r="I2320" s="48">
        <v>22</v>
      </c>
      <c r="J2320" s="48"/>
      <c r="K2320" s="45">
        <f t="shared" si="286"/>
        <v>22</v>
      </c>
    </row>
    <row r="2321" spans="1:11" ht="18.75">
      <c r="A2321" s="49">
        <v>6</v>
      </c>
      <c r="B2321" s="21" t="s">
        <v>2060</v>
      </c>
      <c r="C2321" s="26">
        <v>4.6100000000000003</v>
      </c>
      <c r="D2321" s="26"/>
      <c r="E2321" s="27">
        <f t="shared" si="285"/>
        <v>4.6100000000000003</v>
      </c>
      <c r="F2321" s="24">
        <v>2.02</v>
      </c>
      <c r="G2321" s="24">
        <v>0</v>
      </c>
      <c r="H2321" s="39">
        <f t="shared" si="282"/>
        <v>2.02</v>
      </c>
      <c r="I2321" s="48">
        <v>1.52</v>
      </c>
      <c r="J2321" s="48"/>
      <c r="K2321" s="45">
        <f t="shared" si="286"/>
        <v>1.52</v>
      </c>
    </row>
    <row r="2322" spans="1:11" s="1" customFormat="1" ht="18.75">
      <c r="A2322" s="49">
        <v>7</v>
      </c>
      <c r="B2322" s="21" t="s">
        <v>2061</v>
      </c>
      <c r="C2322" s="26">
        <v>42</v>
      </c>
      <c r="D2322" s="26"/>
      <c r="E2322" s="27">
        <f t="shared" si="285"/>
        <v>42</v>
      </c>
      <c r="F2322" s="24">
        <v>41</v>
      </c>
      <c r="G2322" s="24">
        <v>0</v>
      </c>
      <c r="H2322" s="39">
        <f t="shared" si="282"/>
        <v>41</v>
      </c>
      <c r="I2322" s="48">
        <v>21</v>
      </c>
      <c r="J2322" s="48"/>
      <c r="K2322" s="45">
        <f t="shared" si="286"/>
        <v>21</v>
      </c>
    </row>
    <row r="2323" spans="1:11" ht="18.75">
      <c r="A2323" s="49">
        <v>8</v>
      </c>
      <c r="B2323" s="21" t="s">
        <v>2062</v>
      </c>
      <c r="C2323" s="26">
        <v>147.03</v>
      </c>
      <c r="D2323" s="26">
        <v>204.52</v>
      </c>
      <c r="E2323" s="27">
        <f t="shared" si="285"/>
        <v>351.55</v>
      </c>
      <c r="F2323" s="24">
        <v>157.13</v>
      </c>
      <c r="G2323" s="24">
        <v>203.52</v>
      </c>
      <c r="H2323" s="39">
        <f t="shared" si="282"/>
        <v>360.65</v>
      </c>
      <c r="I2323" s="48">
        <v>182.21</v>
      </c>
      <c r="J2323" s="48">
        <v>201.53</v>
      </c>
      <c r="K2323" s="45">
        <f t="shared" si="286"/>
        <v>383.74</v>
      </c>
    </row>
    <row r="2324" spans="1:11" ht="18.75">
      <c r="A2324" s="49">
        <v>9</v>
      </c>
      <c r="B2324" s="21" t="s">
        <v>2063</v>
      </c>
      <c r="C2324" s="26">
        <v>180</v>
      </c>
      <c r="D2324" s="26"/>
      <c r="E2324" s="27">
        <f t="shared" si="285"/>
        <v>180</v>
      </c>
      <c r="F2324" s="24">
        <v>158.01</v>
      </c>
      <c r="G2324" s="24">
        <v>0</v>
      </c>
      <c r="H2324" s="39">
        <f t="shared" si="282"/>
        <v>158.01</v>
      </c>
      <c r="I2324" s="48">
        <v>1083.01</v>
      </c>
      <c r="J2324" s="48"/>
      <c r="K2324" s="45">
        <f t="shared" si="286"/>
        <v>1083.01</v>
      </c>
    </row>
    <row r="2325" spans="1:11" s="1" customFormat="1" ht="18.75">
      <c r="A2325" s="49">
        <v>10</v>
      </c>
      <c r="B2325" s="21" t="s">
        <v>2064</v>
      </c>
      <c r="C2325" s="26">
        <v>12.02</v>
      </c>
      <c r="D2325" s="26"/>
      <c r="E2325" s="27">
        <f t="shared" si="285"/>
        <v>12.02</v>
      </c>
      <c r="F2325" s="24">
        <v>27.01</v>
      </c>
      <c r="G2325" s="24">
        <v>0</v>
      </c>
      <c r="H2325" s="39">
        <f t="shared" si="282"/>
        <v>27.01</v>
      </c>
      <c r="I2325" s="48">
        <v>37.51</v>
      </c>
      <c r="J2325" s="48"/>
      <c r="K2325" s="45">
        <f t="shared" si="286"/>
        <v>37.51</v>
      </c>
    </row>
    <row r="2326" spans="1:11" ht="18.75">
      <c r="A2326" s="49">
        <v>11</v>
      </c>
      <c r="B2326" s="21" t="s">
        <v>2065</v>
      </c>
      <c r="C2326" s="26">
        <v>276.08999999999997</v>
      </c>
      <c r="D2326" s="26"/>
      <c r="E2326" s="27">
        <f t="shared" si="285"/>
        <v>276.08999999999997</v>
      </c>
      <c r="F2326" s="24">
        <v>278.81</v>
      </c>
      <c r="G2326" s="24">
        <v>0</v>
      </c>
      <c r="H2326" s="39">
        <f t="shared" si="282"/>
        <v>278.81</v>
      </c>
      <c r="I2326" s="48">
        <v>277.86</v>
      </c>
      <c r="J2326" s="48"/>
      <c r="K2326" s="45">
        <f t="shared" si="286"/>
        <v>277.86</v>
      </c>
    </row>
    <row r="2327" spans="1:11" s="1" customFormat="1" ht="18.75">
      <c r="B2327" s="19" t="s">
        <v>220</v>
      </c>
      <c r="C2327" s="27">
        <f>SUM(C2317:C2326)</f>
        <v>812.25</v>
      </c>
      <c r="D2327" s="27">
        <f>SUM(D2317:D2326)</f>
        <v>204.52</v>
      </c>
      <c r="E2327" s="27">
        <f t="shared" si="285"/>
        <v>1016.77</v>
      </c>
      <c r="F2327" s="25">
        <v>836.67</v>
      </c>
      <c r="G2327" s="25">
        <v>203.52</v>
      </c>
      <c r="H2327" s="39">
        <f t="shared" si="282"/>
        <v>1040.19</v>
      </c>
      <c r="I2327" s="45">
        <f>SUM(I2317:I2326)</f>
        <v>1767.96</v>
      </c>
      <c r="J2327" s="45">
        <f>SUM(J2317:J2326)</f>
        <v>201.53</v>
      </c>
      <c r="K2327" s="45">
        <f t="shared" si="286"/>
        <v>1969.49</v>
      </c>
    </row>
    <row r="2328" spans="1:11" s="1" customFormat="1" ht="18.75">
      <c r="A2328" s="1">
        <v>11</v>
      </c>
      <c r="B2328" s="19" t="s">
        <v>2066</v>
      </c>
      <c r="C2328" s="27"/>
      <c r="D2328" s="27"/>
      <c r="E2328" s="27"/>
      <c r="F2328" s="25"/>
      <c r="G2328" s="25"/>
      <c r="H2328" s="39"/>
      <c r="I2328" s="45"/>
      <c r="J2328" s="45"/>
      <c r="K2328" s="45"/>
    </row>
    <row r="2329" spans="1:11" s="1" customFormat="1" ht="18.75">
      <c r="A2329" s="1">
        <v>1</v>
      </c>
      <c r="B2329" s="21" t="s">
        <v>2067</v>
      </c>
      <c r="C2329" s="26">
        <v>940</v>
      </c>
      <c r="D2329" s="26"/>
      <c r="E2329" s="27">
        <f>SUM(C2329:D2329)</f>
        <v>940</v>
      </c>
      <c r="F2329" s="24">
        <v>1250</v>
      </c>
      <c r="G2329" s="24">
        <v>0</v>
      </c>
      <c r="H2329" s="39">
        <f>SUM(F2329:G2329)</f>
        <v>1250</v>
      </c>
      <c r="I2329" s="48">
        <v>1300</v>
      </c>
      <c r="J2329" s="45"/>
      <c r="K2329" s="45">
        <f>SUM(I2329:J2329)</f>
        <v>1300</v>
      </c>
    </row>
    <row r="2330" spans="1:11" ht="18.75">
      <c r="B2330" s="19" t="s">
        <v>221</v>
      </c>
      <c r="C2330" s="27">
        <f>SUM(C2329)</f>
        <v>940</v>
      </c>
      <c r="D2330" s="26"/>
      <c r="E2330" s="27">
        <f>SUM(C2330:D2330)</f>
        <v>940</v>
      </c>
      <c r="F2330" s="25">
        <f>SUM(F2329)</f>
        <v>1250</v>
      </c>
      <c r="G2330" s="25">
        <f>SUM(G2329)</f>
        <v>0</v>
      </c>
      <c r="H2330" s="39">
        <f>SUM(F2330:G2330)</f>
        <v>1250</v>
      </c>
      <c r="I2330" s="45">
        <f>SUM(I2329)</f>
        <v>1300</v>
      </c>
      <c r="J2330" s="44"/>
      <c r="K2330" s="45">
        <f>SUM(I2330:J2330)</f>
        <v>1300</v>
      </c>
    </row>
    <row r="2331" spans="1:11" s="156" customFormat="1" ht="39.75" customHeight="1">
      <c r="B2331" s="157" t="s">
        <v>222</v>
      </c>
      <c r="C2331" s="159">
        <f t="shared" ref="C2331:I2331" si="287">C2330+C2327+C2315+C2312+C2308+C2304+C2300+C2297+C2291+C2282+C2279</f>
        <v>21376.589999999997</v>
      </c>
      <c r="D2331" s="159">
        <f t="shared" si="287"/>
        <v>2549.3500000000004</v>
      </c>
      <c r="E2331" s="159">
        <f t="shared" si="287"/>
        <v>23925.939999999995</v>
      </c>
      <c r="F2331" s="159">
        <f t="shared" si="287"/>
        <v>20876.28</v>
      </c>
      <c r="G2331" s="159">
        <f t="shared" si="287"/>
        <v>222.23000000000002</v>
      </c>
      <c r="H2331" s="162">
        <f t="shared" si="287"/>
        <v>21098.510000000002</v>
      </c>
      <c r="I2331" s="162">
        <f t="shared" si="287"/>
        <v>32384.65</v>
      </c>
      <c r="J2331" s="162">
        <f t="shared" ref="J2331:K2331" si="288">J2330+J2327+J2315+J2312+J2308+J2304+J2300+J2297+J2291+J2282+J2279</f>
        <v>201.83</v>
      </c>
      <c r="K2331" s="162">
        <f t="shared" si="288"/>
        <v>32586.480000000003</v>
      </c>
    </row>
    <row r="2332" spans="1:11" s="156" customFormat="1" ht="18.75">
      <c r="B2332" s="145" t="s">
        <v>223</v>
      </c>
      <c r="C2332" s="159">
        <v>15852.61</v>
      </c>
      <c r="D2332" s="159">
        <v>5751.25</v>
      </c>
      <c r="E2332" s="159">
        <f>SUM(C2332:D2332)</f>
        <v>21603.86</v>
      </c>
      <c r="F2332" s="159">
        <v>111023.64</v>
      </c>
      <c r="G2332" s="159">
        <v>7144.06</v>
      </c>
      <c r="H2332" s="162">
        <f>SUM(F2332:G2332)</f>
        <v>118167.7</v>
      </c>
      <c r="I2332" s="161">
        <v>299820.03000000003</v>
      </c>
      <c r="J2332" s="161">
        <v>11132.01</v>
      </c>
      <c r="K2332" s="161">
        <f>SUM(I2332:J2332)</f>
        <v>310952.04000000004</v>
      </c>
    </row>
    <row r="2333" spans="1:11" s="171" customFormat="1" ht="18.75">
      <c r="B2333" s="172" t="s">
        <v>3</v>
      </c>
      <c r="C2333" s="173">
        <f t="shared" ref="C2333:H2333" si="289">C2331+C2274+C2044+C1990+C1984+C1968+C1952+C1839+C1620+C1491+C1363+C1324+C925+C857+C506+C229+C76+C2332</f>
        <v>8857286.9200000018</v>
      </c>
      <c r="D2333" s="173">
        <f t="shared" si="289"/>
        <v>2162794.89</v>
      </c>
      <c r="E2333" s="173">
        <f t="shared" si="289"/>
        <v>10975581.510000002</v>
      </c>
      <c r="F2333" s="173">
        <f t="shared" si="289"/>
        <v>10660386.369999995</v>
      </c>
      <c r="G2333" s="173">
        <f t="shared" si="289"/>
        <v>2564749.12</v>
      </c>
      <c r="H2333" s="173">
        <f t="shared" si="289"/>
        <v>13225135.489999996</v>
      </c>
      <c r="I2333" s="173">
        <f>I2331+I2274+I2044+I1990+I1984+I1968+I1952+I1839+I1620+I1491+I1363+I1324+I925+I857+I506+I229+I76+I2332</f>
        <v>13771794.060000001</v>
      </c>
      <c r="J2333" s="173">
        <f t="shared" ref="J2333:K2333" si="290">J2331+J2274+J2044+J1990+J1984+J1968+J1952+J1839+J1620+J1491+J1363+J1324+J925+J857+J506+J229+J76+J2332</f>
        <v>3193761.2800000003</v>
      </c>
      <c r="K2333" s="173">
        <f t="shared" si="290"/>
        <v>16965555.330000002</v>
      </c>
    </row>
    <row r="2334" spans="1:11">
      <c r="B2334" s="3"/>
      <c r="C2334" s="16"/>
      <c r="D2334" s="16"/>
      <c r="E2334" s="16"/>
      <c r="F2334" s="15"/>
    </row>
    <row r="2335" spans="1:11">
      <c r="B2335" s="3"/>
    </row>
    <row r="2336" spans="1:11" s="1" customFormat="1">
      <c r="B2336" s="3"/>
      <c r="C2336" s="15"/>
      <c r="D2336" s="15"/>
      <c r="E2336" s="15"/>
      <c r="F2336" s="17"/>
      <c r="G2336" s="17"/>
      <c r="H2336" s="42"/>
      <c r="I2336" s="46"/>
      <c r="J2336" s="46"/>
      <c r="K2336" s="46"/>
    </row>
    <row r="2337" spans="2:11" s="18" customFormat="1">
      <c r="B2337" s="3"/>
      <c r="C2337" s="15"/>
      <c r="D2337" s="15"/>
      <c r="E2337" s="15"/>
      <c r="F2337" s="17"/>
      <c r="G2337" s="17"/>
      <c r="H2337" s="42"/>
      <c r="I2337" s="43"/>
      <c r="J2337" s="43"/>
      <c r="K2337" s="46"/>
    </row>
    <row r="2338" spans="2:11" s="18" customFormat="1">
      <c r="B2338" s="3"/>
      <c r="C2338" s="15"/>
      <c r="D2338" s="15"/>
      <c r="E2338" s="15"/>
      <c r="F2338" s="17"/>
      <c r="G2338" s="17"/>
      <c r="H2338" s="42"/>
      <c r="I2338" s="43"/>
      <c r="J2338" s="43"/>
      <c r="K2338" s="46"/>
    </row>
    <row r="2339" spans="2:11" s="18" customFormat="1">
      <c r="B2339" s="3"/>
      <c r="C2339" s="15"/>
      <c r="D2339" s="15"/>
      <c r="E2339" s="15"/>
      <c r="F2339" s="17"/>
      <c r="G2339" s="17"/>
      <c r="H2339" s="42"/>
      <c r="I2339" s="43"/>
      <c r="J2339" s="43"/>
      <c r="K2339" s="46"/>
    </row>
    <row r="2340" spans="2:11" s="18" customFormat="1">
      <c r="B2340" s="3"/>
      <c r="C2340" s="15"/>
      <c r="D2340" s="15"/>
      <c r="E2340" s="15"/>
      <c r="F2340" s="17"/>
      <c r="G2340" s="17"/>
      <c r="H2340" s="42"/>
      <c r="I2340" s="43"/>
      <c r="J2340" s="43"/>
      <c r="K2340" s="46"/>
    </row>
    <row r="2341" spans="2:11" s="18" customFormat="1">
      <c r="B2341" s="3"/>
      <c r="C2341" s="15"/>
      <c r="D2341" s="15"/>
      <c r="E2341" s="15"/>
      <c r="F2341" s="17"/>
      <c r="G2341" s="17"/>
      <c r="H2341" s="42"/>
      <c r="I2341" s="43"/>
      <c r="J2341" s="43"/>
      <c r="K2341" s="46"/>
    </row>
    <row r="2342" spans="2:11" s="18" customFormat="1">
      <c r="B2342" s="3"/>
      <c r="C2342" s="15"/>
      <c r="D2342" s="15"/>
      <c r="E2342" s="15"/>
      <c r="F2342" s="17"/>
      <c r="G2342" s="17"/>
      <c r="H2342" s="42"/>
      <c r="I2342" s="43"/>
      <c r="J2342" s="43"/>
      <c r="K2342" s="46"/>
    </row>
    <row r="2343" spans="2:11" s="18" customFormat="1">
      <c r="B2343" s="3"/>
      <c r="C2343" s="15"/>
      <c r="D2343" s="15"/>
      <c r="E2343" s="15"/>
      <c r="F2343" s="17"/>
      <c r="G2343" s="17"/>
      <c r="H2343" s="42"/>
      <c r="I2343" s="43"/>
      <c r="J2343" s="43"/>
      <c r="K2343" s="46"/>
    </row>
    <row r="2344" spans="2:11" s="18" customFormat="1">
      <c r="B2344" s="3"/>
      <c r="C2344" s="15"/>
      <c r="D2344" s="15"/>
      <c r="E2344" s="15"/>
      <c r="F2344" s="17"/>
      <c r="G2344" s="17"/>
      <c r="H2344" s="42"/>
      <c r="I2344" s="43"/>
      <c r="J2344" s="43"/>
      <c r="K2344" s="46"/>
    </row>
    <row r="2345" spans="2:11" s="18" customFormat="1">
      <c r="B2345" s="3"/>
      <c r="C2345" s="15"/>
      <c r="D2345" s="15"/>
      <c r="E2345" s="15"/>
      <c r="F2345" s="17"/>
      <c r="G2345" s="17"/>
      <c r="H2345" s="42"/>
      <c r="I2345" s="43"/>
      <c r="J2345" s="43"/>
      <c r="K2345" s="46"/>
    </row>
    <row r="2346" spans="2:11" s="18" customFormat="1">
      <c r="B2346" s="3"/>
      <c r="C2346" s="15"/>
      <c r="D2346" s="15"/>
      <c r="E2346" s="15"/>
      <c r="F2346" s="17"/>
      <c r="G2346" s="17"/>
      <c r="H2346" s="42"/>
      <c r="I2346" s="43"/>
      <c r="J2346" s="43"/>
      <c r="K2346" s="46"/>
    </row>
    <row r="2347" spans="2:11" s="18" customFormat="1">
      <c r="B2347" s="3"/>
      <c r="C2347" s="15"/>
      <c r="D2347" s="15"/>
      <c r="E2347" s="15"/>
      <c r="F2347" s="17"/>
      <c r="G2347" s="17"/>
      <c r="H2347" s="42"/>
      <c r="I2347" s="43"/>
      <c r="J2347" s="43"/>
      <c r="K2347" s="46"/>
    </row>
    <row r="2348" spans="2:11" s="18" customFormat="1">
      <c r="B2348" s="3"/>
      <c r="C2348" s="15"/>
      <c r="D2348" s="15"/>
      <c r="E2348" s="15"/>
      <c r="F2348" s="17"/>
      <c r="G2348" s="17"/>
      <c r="H2348" s="42"/>
      <c r="I2348" s="43"/>
      <c r="J2348" s="43"/>
      <c r="K2348" s="46"/>
    </row>
    <row r="2349" spans="2:11" s="1" customFormat="1">
      <c r="B2349" s="3"/>
      <c r="C2349" s="15"/>
      <c r="D2349" s="15"/>
      <c r="E2349" s="15"/>
      <c r="F2349" s="17"/>
      <c r="G2349" s="17"/>
      <c r="H2349" s="42"/>
      <c r="I2349" s="46"/>
      <c r="J2349" s="46"/>
      <c r="K2349" s="46"/>
    </row>
    <row r="2350" spans="2:11" s="18" customFormat="1">
      <c r="B2350" s="3"/>
      <c r="C2350" s="15"/>
      <c r="D2350" s="15"/>
      <c r="E2350" s="15"/>
      <c r="F2350" s="17"/>
      <c r="G2350" s="17"/>
      <c r="H2350" s="42"/>
      <c r="I2350" s="43"/>
      <c r="J2350" s="43"/>
      <c r="K2350" s="46"/>
    </row>
    <row r="2351" spans="2:11" s="1" customFormat="1">
      <c r="B2351" s="3"/>
      <c r="C2351" s="15"/>
      <c r="D2351" s="15"/>
      <c r="E2351" s="15"/>
      <c r="F2351" s="17"/>
      <c r="G2351" s="17"/>
      <c r="H2351" s="42"/>
      <c r="I2351" s="46"/>
      <c r="J2351" s="46"/>
      <c r="K2351" s="46"/>
    </row>
    <row r="2352" spans="2:11" s="1" customFormat="1">
      <c r="B2352" s="3"/>
      <c r="C2352" s="15"/>
      <c r="D2352" s="15"/>
      <c r="E2352" s="15"/>
      <c r="F2352" s="17"/>
      <c r="G2352" s="17"/>
      <c r="H2352" s="42"/>
      <c r="I2352" s="46"/>
      <c r="J2352" s="46"/>
      <c r="K2352" s="46"/>
    </row>
  </sheetData>
  <mergeCells count="5">
    <mergeCell ref="B1:H1"/>
    <mergeCell ref="B2:H2"/>
    <mergeCell ref="C3:E3"/>
    <mergeCell ref="F3:H3"/>
    <mergeCell ref="I3:K3"/>
  </mergeCells>
  <hyperlinks>
    <hyperlink ref="B1077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Detail Budget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2022-11-30T11:58:08Z</dcterms:modified>
</cp:coreProperties>
</file>