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9045" activeTab="1"/>
  </bookViews>
  <sheets>
    <sheet name="Summary" sheetId="4" r:id="rId1"/>
    <sheet name="Detail Budget" sheetId="5" r:id="rId2"/>
    <sheet name="Sheet1" sheetId="7" r:id="rId3"/>
  </sheets>
  <calcPr calcId="152511"/>
</workbook>
</file>

<file path=xl/calcChain.xml><?xml version="1.0" encoding="utf-8"?>
<calcChain xmlns="http://schemas.openxmlformats.org/spreadsheetml/2006/main">
  <c r="S979" i="5" l="1"/>
  <c r="R979" i="5"/>
  <c r="S2639" i="5"/>
  <c r="S2638" i="5"/>
  <c r="R2639" i="5"/>
  <c r="T1681" i="5"/>
  <c r="R970" i="5"/>
  <c r="R896" i="5"/>
  <c r="R797" i="5"/>
  <c r="R791" i="5"/>
  <c r="R709" i="5"/>
  <c r="T2581" i="5" l="1"/>
  <c r="R2582" i="5"/>
  <c r="T2578" i="5"/>
  <c r="T2577" i="5"/>
  <c r="R2578" i="5"/>
  <c r="T2509" i="5"/>
  <c r="S2509" i="5"/>
  <c r="T2508" i="5"/>
  <c r="T2507" i="5"/>
  <c r="R2509" i="5"/>
  <c r="S2575" i="5"/>
  <c r="T2573" i="5"/>
  <c r="T2569" i="5"/>
  <c r="T2558" i="5"/>
  <c r="T2557" i="5"/>
  <c r="R2558" i="5"/>
  <c r="T2547" i="5"/>
  <c r="T2546" i="5"/>
  <c r="R2547" i="5"/>
  <c r="T2531" i="5"/>
  <c r="T2530" i="5"/>
  <c r="R2531" i="5"/>
  <c r="R2528" i="5"/>
  <c r="T2527" i="5"/>
  <c r="R2514" i="5"/>
  <c r="T2513" i="5"/>
  <c r="T2496" i="5"/>
  <c r="R2496" i="5"/>
  <c r="T2495" i="5"/>
  <c r="T2406" i="5"/>
  <c r="T2405" i="5"/>
  <c r="R2406" i="5"/>
  <c r="R2386" i="5"/>
  <c r="T2385" i="5"/>
  <c r="T2368" i="5"/>
  <c r="T2367" i="5"/>
  <c r="R2368" i="5"/>
  <c r="R2348" i="5"/>
  <c r="T2347" i="5"/>
  <c r="R2341" i="5"/>
  <c r="R2342" i="5" s="1"/>
  <c r="T2329" i="5"/>
  <c r="R2223" i="5"/>
  <c r="T2208" i="5"/>
  <c r="Q2208" i="5"/>
  <c r="N2208" i="5"/>
  <c r="T2207" i="5"/>
  <c r="T2206" i="5"/>
  <c r="T2199" i="5"/>
  <c r="T2158" i="5"/>
  <c r="R2158" i="5"/>
  <c r="T2157" i="5"/>
  <c r="R2103" i="5"/>
  <c r="T2102" i="5"/>
  <c r="T2100" i="5"/>
  <c r="T2036" i="5" l="1"/>
  <c r="R1995" i="5"/>
  <c r="S1995" i="5"/>
  <c r="T1916" i="5"/>
  <c r="T1995" i="5"/>
  <c r="T1994" i="5"/>
  <c r="T1922" i="5"/>
  <c r="T1921" i="5"/>
  <c r="T1920" i="5"/>
  <c r="T1919" i="5"/>
  <c r="T1918" i="5"/>
  <c r="T1917" i="5"/>
  <c r="T1863" i="5"/>
  <c r="T1862" i="5" l="1"/>
  <c r="T1814" i="5"/>
  <c r="S1814" i="5"/>
  <c r="T1696" i="5"/>
  <c r="T1605" i="5"/>
  <c r="T1604" i="5"/>
  <c r="T1578" i="5"/>
  <c r="T1579" i="5"/>
  <c r="T1577" i="5"/>
  <c r="R1579" i="5"/>
  <c r="S1565" i="5"/>
  <c r="T1552" i="5"/>
  <c r="T1549" i="5"/>
  <c r="S1036" i="5"/>
  <c r="T1035" i="5"/>
  <c r="R1036" i="5"/>
  <c r="T1021" i="5"/>
  <c r="R1022" i="5"/>
  <c r="T917" i="5" l="1"/>
  <c r="T916" i="5"/>
  <c r="T813" i="5"/>
  <c r="T814" i="5"/>
  <c r="T815" i="5"/>
  <c r="T816" i="5"/>
  <c r="T817" i="5"/>
  <c r="T818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S865" i="5"/>
  <c r="T966" i="5"/>
  <c r="S756" i="5" l="1"/>
  <c r="T738" i="5"/>
  <c r="S730" i="5"/>
  <c r="S713" i="5"/>
  <c r="S703" i="5"/>
  <c r="T700" i="5"/>
  <c r="T701" i="5"/>
  <c r="S683" i="5"/>
  <c r="S594" i="5" l="1"/>
  <c r="T578" i="5"/>
  <c r="T574" i="5"/>
  <c r="S526" i="5"/>
  <c r="R526" i="5"/>
  <c r="T524" i="5"/>
  <c r="R522" i="5"/>
  <c r="T521" i="5"/>
  <c r="S517" i="5"/>
  <c r="S497" i="5"/>
  <c r="S485" i="5"/>
  <c r="S481" i="5"/>
  <c r="S456" i="5"/>
  <c r="S450" i="5"/>
  <c r="S447" i="5"/>
  <c r="T367" i="5"/>
  <c r="T366" i="5"/>
  <c r="R284" i="5"/>
  <c r="T279" i="5"/>
  <c r="T276" i="5"/>
  <c r="R273" i="5"/>
  <c r="T263" i="5"/>
  <c r="S261" i="5"/>
  <c r="R261" i="5"/>
  <c r="T259" i="5"/>
  <c r="T242" i="5"/>
  <c r="T241" i="5"/>
  <c r="T206" i="5"/>
  <c r="T160" i="5"/>
  <c r="T159" i="5"/>
  <c r="T155" i="5"/>
  <c r="T151" i="5"/>
  <c r="T148" i="5"/>
  <c r="T152" i="5"/>
  <c r="T150" i="5"/>
  <c r="S130" i="5" l="1"/>
  <c r="T128" i="5"/>
  <c r="T126" i="5"/>
  <c r="R123" i="5"/>
  <c r="S123" i="5"/>
  <c r="T101" i="5"/>
  <c r="T104" i="5"/>
  <c r="T110" i="5"/>
  <c r="T112" i="5"/>
  <c r="T79" i="5" l="1"/>
  <c r="T50" i="5"/>
  <c r="T51" i="5"/>
  <c r="T52" i="5"/>
  <c r="T53" i="5"/>
  <c r="T54" i="5"/>
  <c r="T49" i="5"/>
  <c r="T39" i="5"/>
  <c r="T38" i="5"/>
  <c r="T12" i="5"/>
  <c r="T14" i="5"/>
  <c r="R15" i="5"/>
  <c r="T2697" i="5"/>
  <c r="R2695" i="5"/>
  <c r="T2695" i="5" s="1"/>
  <c r="T2694" i="5"/>
  <c r="S2692" i="5"/>
  <c r="R2692" i="5"/>
  <c r="T2692" i="5" s="1"/>
  <c r="T2691" i="5"/>
  <c r="T2690" i="5"/>
  <c r="T2689" i="5"/>
  <c r="T2688" i="5"/>
  <c r="T2687" i="5"/>
  <c r="T2686" i="5"/>
  <c r="T2685" i="5"/>
  <c r="T2684" i="5"/>
  <c r="T2683" i="5"/>
  <c r="T2682" i="5"/>
  <c r="R2680" i="5"/>
  <c r="T2680" i="5" s="1"/>
  <c r="T2679" i="5"/>
  <c r="R2677" i="5"/>
  <c r="T2677" i="5" s="1"/>
  <c r="T2676" i="5"/>
  <c r="T2675" i="5"/>
  <c r="R2673" i="5"/>
  <c r="T2673" i="5" s="1"/>
  <c r="T2672" i="5"/>
  <c r="T2671" i="5"/>
  <c r="R2669" i="5"/>
  <c r="T2669" i="5" s="1"/>
  <c r="T2668" i="5"/>
  <c r="T2667" i="5"/>
  <c r="R2665" i="5"/>
  <c r="T2664" i="5"/>
  <c r="T2665" i="5" s="1"/>
  <c r="R2662" i="5"/>
  <c r="T2662" i="5" s="1"/>
  <c r="T2661" i="5"/>
  <c r="T2660" i="5"/>
  <c r="T2659" i="5"/>
  <c r="T2658" i="5"/>
  <c r="S2656" i="5"/>
  <c r="R2656" i="5"/>
  <c r="T2656" i="5" s="1"/>
  <c r="T2655" i="5"/>
  <c r="T2654" i="5"/>
  <c r="T2653" i="5"/>
  <c r="T2652" i="5"/>
  <c r="T2651" i="5"/>
  <c r="T2650" i="5"/>
  <c r="T2649" i="5"/>
  <c r="T2647" i="5"/>
  <c r="R2647" i="5"/>
  <c r="T2646" i="5"/>
  <c r="R2644" i="5"/>
  <c r="T2644" i="5" s="1"/>
  <c r="T2643" i="5"/>
  <c r="R2638" i="5"/>
  <c r="T2637" i="5"/>
  <c r="T2636" i="5"/>
  <c r="T2635" i="5"/>
  <c r="T2634" i="5"/>
  <c r="R2632" i="5"/>
  <c r="T2632" i="5" s="1"/>
  <c r="T2631" i="5"/>
  <c r="T2630" i="5"/>
  <c r="T2629" i="5"/>
  <c r="R2627" i="5"/>
  <c r="T2627" i="5" s="1"/>
  <c r="T2626" i="5"/>
  <c r="R2624" i="5"/>
  <c r="T2624" i="5" s="1"/>
  <c r="T2623" i="5"/>
  <c r="R2621" i="5"/>
  <c r="T2621" i="5" s="1"/>
  <c r="T2620" i="5"/>
  <c r="S2618" i="5"/>
  <c r="R2618" i="5"/>
  <c r="T2617" i="5"/>
  <c r="T2616" i="5"/>
  <c r="T2615" i="5"/>
  <c r="T2614" i="5"/>
  <c r="T2613" i="5"/>
  <c r="T2612" i="5"/>
  <c r="T2611" i="5"/>
  <c r="T2610" i="5"/>
  <c r="T2609" i="5"/>
  <c r="T2608" i="5"/>
  <c r="T2607" i="5"/>
  <c r="T2606" i="5"/>
  <c r="T2605" i="5"/>
  <c r="T2604" i="5"/>
  <c r="T2603" i="5"/>
  <c r="T2602" i="5"/>
  <c r="T2601" i="5"/>
  <c r="T2600" i="5"/>
  <c r="T2599" i="5"/>
  <c r="T2598" i="5"/>
  <c r="T2597" i="5"/>
  <c r="T2596" i="5"/>
  <c r="T2595" i="5"/>
  <c r="T2594" i="5"/>
  <c r="T2593" i="5"/>
  <c r="T2592" i="5"/>
  <c r="R2589" i="5"/>
  <c r="T2589" i="5" s="1"/>
  <c r="T2588" i="5"/>
  <c r="R2586" i="5"/>
  <c r="T2586" i="5" s="1"/>
  <c r="T2585" i="5"/>
  <c r="T2584" i="5"/>
  <c r="T2582" i="5"/>
  <c r="T2580" i="5"/>
  <c r="R2575" i="5"/>
  <c r="T2575" i="5" s="1"/>
  <c r="T2574" i="5"/>
  <c r="S2571" i="5"/>
  <c r="R2571" i="5"/>
  <c r="T2570" i="5"/>
  <c r="T2568" i="5"/>
  <c r="T2567" i="5"/>
  <c r="T2566" i="5"/>
  <c r="T2565" i="5"/>
  <c r="T2564" i="5"/>
  <c r="T2563" i="5"/>
  <c r="T2562" i="5"/>
  <c r="T2561" i="5"/>
  <c r="T2560" i="5"/>
  <c r="R2555" i="5"/>
  <c r="T2555" i="5" s="1"/>
  <c r="T2554" i="5"/>
  <c r="T2553" i="5"/>
  <c r="T2552" i="5"/>
  <c r="R2550" i="5"/>
  <c r="T2550" i="5" s="1"/>
  <c r="T2549" i="5"/>
  <c r="R2544" i="5"/>
  <c r="T2544" i="5" s="1"/>
  <c r="T2543" i="5"/>
  <c r="R2541" i="5"/>
  <c r="T2541" i="5" s="1"/>
  <c r="T2540" i="5"/>
  <c r="T2539" i="5"/>
  <c r="T2537" i="5"/>
  <c r="T2536" i="5"/>
  <c r="R2534" i="5"/>
  <c r="T2534" i="5" s="1"/>
  <c r="T2533" i="5"/>
  <c r="T2528" i="5"/>
  <c r="T2526" i="5"/>
  <c r="T2525" i="5"/>
  <c r="T2524" i="5"/>
  <c r="T2523" i="5"/>
  <c r="T2522" i="5"/>
  <c r="R2520" i="5"/>
  <c r="T2519" i="5"/>
  <c r="T2520" i="5" s="1"/>
  <c r="R2517" i="5"/>
  <c r="T2517" i="5" s="1"/>
  <c r="T2516" i="5"/>
  <c r="T2514" i="5"/>
  <c r="T2512" i="5"/>
  <c r="T2511" i="5"/>
  <c r="R2505" i="5"/>
  <c r="T2505" i="5" s="1"/>
  <c r="T2504" i="5"/>
  <c r="R2502" i="5"/>
  <c r="T2502" i="5" s="1"/>
  <c r="T2501" i="5"/>
  <c r="R2499" i="5"/>
  <c r="T2499" i="5" s="1"/>
  <c r="T2498" i="5"/>
  <c r="R2493" i="5"/>
  <c r="T2493" i="5" s="1"/>
  <c r="T2492" i="5"/>
  <c r="T2490" i="5"/>
  <c r="R2490" i="5"/>
  <c r="T2489" i="5"/>
  <c r="R2487" i="5"/>
  <c r="T2487" i="5" s="1"/>
  <c r="T2486" i="5"/>
  <c r="R2484" i="5"/>
  <c r="T2484" i="5" s="1"/>
  <c r="T2483" i="5"/>
  <c r="S2481" i="5"/>
  <c r="R2481" i="5"/>
  <c r="T2480" i="5"/>
  <c r="T2479" i="5"/>
  <c r="S2477" i="5"/>
  <c r="R2477" i="5"/>
  <c r="T2476" i="5"/>
  <c r="T2475" i="5"/>
  <c r="R2473" i="5"/>
  <c r="T2473" i="5" s="1"/>
  <c r="T2472" i="5"/>
  <c r="R2470" i="5"/>
  <c r="T2470" i="5" s="1"/>
  <c r="T2469" i="5"/>
  <c r="S2467" i="5"/>
  <c r="R2467" i="5"/>
  <c r="T2466" i="5"/>
  <c r="T2465" i="5"/>
  <c r="T2464" i="5"/>
  <c r="T2463" i="5"/>
  <c r="T2462" i="5"/>
  <c r="T2461" i="5"/>
  <c r="T2460" i="5"/>
  <c r="T2459" i="5"/>
  <c r="T2458" i="5"/>
  <c r="T2457" i="5"/>
  <c r="T2456" i="5"/>
  <c r="T2455" i="5"/>
  <c r="R2453" i="5"/>
  <c r="T2453" i="5" s="1"/>
  <c r="T2452" i="5"/>
  <c r="T2450" i="5"/>
  <c r="T2449" i="5"/>
  <c r="S2447" i="5"/>
  <c r="R2447" i="5"/>
  <c r="T2446" i="5"/>
  <c r="T2445" i="5"/>
  <c r="T2444" i="5"/>
  <c r="T2443" i="5"/>
  <c r="T2442" i="5"/>
  <c r="T2441" i="5"/>
  <c r="T2440" i="5"/>
  <c r="T2439" i="5"/>
  <c r="R2437" i="5"/>
  <c r="T2437" i="5" s="1"/>
  <c r="T2436" i="5"/>
  <c r="R2434" i="5"/>
  <c r="T2434" i="5" s="1"/>
  <c r="T2433" i="5"/>
  <c r="T2432" i="5"/>
  <c r="R2430" i="5"/>
  <c r="T2430" i="5" s="1"/>
  <c r="T2429" i="5"/>
  <c r="T2428" i="5"/>
  <c r="T2427" i="5"/>
  <c r="S2425" i="5"/>
  <c r="R2425" i="5"/>
  <c r="T2424" i="5"/>
  <c r="T2423" i="5"/>
  <c r="T2422" i="5"/>
  <c r="T2421" i="5"/>
  <c r="T2420" i="5"/>
  <c r="T2419" i="5"/>
  <c r="R2417" i="5"/>
  <c r="T2417" i="5" s="1"/>
  <c r="T2416" i="5"/>
  <c r="T2415" i="5"/>
  <c r="R2413" i="5"/>
  <c r="T2413" i="5" s="1"/>
  <c r="T2412" i="5"/>
  <c r="R2410" i="5"/>
  <c r="T2410" i="5" s="1"/>
  <c r="T2409" i="5"/>
  <c r="T2408" i="5"/>
  <c r="R2403" i="5"/>
  <c r="T2403" i="5" s="1"/>
  <c r="T2402" i="5"/>
  <c r="S2400" i="5"/>
  <c r="R2400" i="5"/>
  <c r="T2399" i="5"/>
  <c r="T2398" i="5"/>
  <c r="T2397" i="5"/>
  <c r="T2396" i="5"/>
  <c r="T2395" i="5"/>
  <c r="T2394" i="5"/>
  <c r="T2393" i="5"/>
  <c r="R2391" i="5"/>
  <c r="T2391" i="5" s="1"/>
  <c r="T2390" i="5"/>
  <c r="T2389" i="5"/>
  <c r="T2388" i="5"/>
  <c r="T2386" i="5"/>
  <c r="T2384" i="5"/>
  <c r="T2383" i="5"/>
  <c r="T2382" i="5"/>
  <c r="T2381" i="5"/>
  <c r="T2380" i="5"/>
  <c r="S2378" i="5"/>
  <c r="R2378" i="5"/>
  <c r="T2377" i="5"/>
  <c r="T2376" i="5"/>
  <c r="R2374" i="5"/>
  <c r="T2374" i="5" s="1"/>
  <c r="T2373" i="5"/>
  <c r="S2371" i="5"/>
  <c r="R2371" i="5"/>
  <c r="T2370" i="5"/>
  <c r="R2365" i="5"/>
  <c r="T2365" i="5" s="1"/>
  <c r="T2364" i="5"/>
  <c r="R2362" i="5"/>
  <c r="T2362" i="5" s="1"/>
  <c r="T2361" i="5"/>
  <c r="T2360" i="5"/>
  <c r="T2359" i="5"/>
  <c r="R2357" i="5"/>
  <c r="T2357" i="5" s="1"/>
  <c r="T2356" i="5"/>
  <c r="R2354" i="5"/>
  <c r="T2354" i="5" s="1"/>
  <c r="T2353" i="5"/>
  <c r="R2351" i="5"/>
  <c r="T2351" i="5" s="1"/>
  <c r="T2350" i="5"/>
  <c r="T2348" i="5"/>
  <c r="T2346" i="5"/>
  <c r="S2341" i="5"/>
  <c r="S2342" i="5" s="1"/>
  <c r="T2340" i="5"/>
  <c r="T2339" i="5"/>
  <c r="T2338" i="5"/>
  <c r="T2337" i="5"/>
  <c r="T2336" i="5"/>
  <c r="T2335" i="5"/>
  <c r="T2334" i="5"/>
  <c r="T2333" i="5"/>
  <c r="T2332" i="5"/>
  <c r="T2331" i="5"/>
  <c r="T2330" i="5"/>
  <c r="T2328" i="5"/>
  <c r="T2327" i="5"/>
  <c r="T2326" i="5"/>
  <c r="T2325" i="5"/>
  <c r="T2324" i="5"/>
  <c r="T2323" i="5"/>
  <c r="T2322" i="5"/>
  <c r="T2321" i="5"/>
  <c r="T2320" i="5"/>
  <c r="T2319" i="5"/>
  <c r="T2318" i="5"/>
  <c r="T2317" i="5"/>
  <c r="T2316" i="5"/>
  <c r="T2315" i="5"/>
  <c r="T2314" i="5"/>
  <c r="T2313" i="5"/>
  <c r="T2312" i="5"/>
  <c r="T2311" i="5"/>
  <c r="T2310" i="5"/>
  <c r="T2309" i="5"/>
  <c r="T2308" i="5"/>
  <c r="T2307" i="5"/>
  <c r="T2306" i="5"/>
  <c r="T2305" i="5"/>
  <c r="T2304" i="5"/>
  <c r="T2303" i="5"/>
  <c r="T2302" i="5"/>
  <c r="T2301" i="5"/>
  <c r="T2300" i="5"/>
  <c r="T2299" i="5"/>
  <c r="T2298" i="5"/>
  <c r="T2296" i="5"/>
  <c r="T2295" i="5"/>
  <c r="R2293" i="5"/>
  <c r="T2293" i="5" s="1"/>
  <c r="T2292" i="5"/>
  <c r="T2291" i="5"/>
  <c r="T2290" i="5"/>
  <c r="R2288" i="5"/>
  <c r="T2288" i="5" s="1"/>
  <c r="T2287" i="5"/>
  <c r="R2285" i="5"/>
  <c r="T2285" i="5" s="1"/>
  <c r="T2284" i="5"/>
  <c r="S2279" i="5"/>
  <c r="S2280" i="5" s="1"/>
  <c r="R2279" i="5"/>
  <c r="R2280" i="5" s="1"/>
  <c r="T2278" i="5"/>
  <c r="R2273" i="5"/>
  <c r="T2273" i="5" s="1"/>
  <c r="T2272" i="5"/>
  <c r="R2270" i="5"/>
  <c r="T2270" i="5" s="1"/>
  <c r="T2269" i="5"/>
  <c r="R2267" i="5"/>
  <c r="T2267" i="5" s="1"/>
  <c r="T2266" i="5"/>
  <c r="S2264" i="5"/>
  <c r="S2274" i="5" s="1"/>
  <c r="R2264" i="5"/>
  <c r="T2263" i="5"/>
  <c r="T2262" i="5"/>
  <c r="R2257" i="5"/>
  <c r="T2257" i="5" s="1"/>
  <c r="T2256" i="5"/>
  <c r="R2254" i="5"/>
  <c r="T2254" i="5" s="1"/>
  <c r="T2253" i="5"/>
  <c r="T2252" i="5"/>
  <c r="R2250" i="5"/>
  <c r="T2250" i="5" s="1"/>
  <c r="T2249" i="5"/>
  <c r="R2247" i="5"/>
  <c r="T2246" i="5"/>
  <c r="T2247" i="5" s="1"/>
  <c r="T2244" i="5"/>
  <c r="T2243" i="5"/>
  <c r="S2238" i="5"/>
  <c r="R2238" i="5"/>
  <c r="T2237" i="5"/>
  <c r="T2236" i="5"/>
  <c r="T2235" i="5"/>
  <c r="T2234" i="5"/>
  <c r="T2233" i="5"/>
  <c r="T2232" i="5"/>
  <c r="T2231" i="5"/>
  <c r="T2230" i="5"/>
  <c r="T2229" i="5"/>
  <c r="T2228" i="5"/>
  <c r="T2227" i="5"/>
  <c r="T2226" i="5"/>
  <c r="T2225" i="5"/>
  <c r="S2223" i="5"/>
  <c r="T2222" i="5"/>
  <c r="T2221" i="5"/>
  <c r="T2220" i="5"/>
  <c r="T2219" i="5"/>
  <c r="T2218" i="5"/>
  <c r="T2217" i="5"/>
  <c r="T2216" i="5"/>
  <c r="T2215" i="5"/>
  <c r="T2214" i="5"/>
  <c r="T2213" i="5"/>
  <c r="T2212" i="5"/>
  <c r="T2211" i="5"/>
  <c r="T2210" i="5"/>
  <c r="T2209" i="5"/>
  <c r="T2205" i="5"/>
  <c r="T2204" i="5"/>
  <c r="T2203" i="5"/>
  <c r="T2202" i="5"/>
  <c r="T2201" i="5"/>
  <c r="T2200" i="5"/>
  <c r="R2197" i="5"/>
  <c r="T2197" i="5" s="1"/>
  <c r="T2196" i="5"/>
  <c r="R2194" i="5"/>
  <c r="T2194" i="5" s="1"/>
  <c r="T2193" i="5"/>
  <c r="T2192" i="5"/>
  <c r="R2190" i="5"/>
  <c r="T2190" i="5" s="1"/>
  <c r="T2189" i="5"/>
  <c r="T2188" i="5"/>
  <c r="T2187" i="5"/>
  <c r="T2182" i="5"/>
  <c r="T2181" i="5"/>
  <c r="T2179" i="5"/>
  <c r="T2178" i="5"/>
  <c r="R2176" i="5"/>
  <c r="T2176" i="5" s="1"/>
  <c r="T2175" i="5"/>
  <c r="R2173" i="5"/>
  <c r="T2173" i="5" s="1"/>
  <c r="T2172" i="5"/>
  <c r="R2170" i="5"/>
  <c r="T2170" i="5" s="1"/>
  <c r="T2169" i="5"/>
  <c r="T2167" i="5"/>
  <c r="T2166" i="5"/>
  <c r="T2164" i="5"/>
  <c r="T2163" i="5"/>
  <c r="R2161" i="5"/>
  <c r="T2161" i="5" s="1"/>
  <c r="T2160" i="5"/>
  <c r="T2156" i="5"/>
  <c r="R2154" i="5"/>
  <c r="T2154" i="5" s="1"/>
  <c r="T2153" i="5"/>
  <c r="T2152" i="5"/>
  <c r="R2150" i="5"/>
  <c r="T2150" i="5" s="1"/>
  <c r="T2149" i="5"/>
  <c r="T2148" i="5"/>
  <c r="T2147" i="5"/>
  <c r="T2146" i="5"/>
  <c r="T2145" i="5"/>
  <c r="R2143" i="5"/>
  <c r="T2143" i="5" s="1"/>
  <c r="T2142" i="5"/>
  <c r="R2140" i="5"/>
  <c r="T2140" i="5" s="1"/>
  <c r="T2139" i="5"/>
  <c r="T2137" i="5"/>
  <c r="T2136" i="5"/>
  <c r="R2134" i="5"/>
  <c r="T2134" i="5" s="1"/>
  <c r="T2133" i="5"/>
  <c r="R2131" i="5"/>
  <c r="T2131" i="5" s="1"/>
  <c r="T2130" i="5"/>
  <c r="T2129" i="5"/>
  <c r="T2128" i="5"/>
  <c r="T2127" i="5"/>
  <c r="T2126" i="5"/>
  <c r="T2125" i="5"/>
  <c r="R2123" i="5"/>
  <c r="T2123" i="5" s="1"/>
  <c r="T2122" i="5"/>
  <c r="T2121" i="5"/>
  <c r="T2120" i="5"/>
  <c r="R2118" i="5"/>
  <c r="T2118" i="5" s="1"/>
  <c r="T2117" i="5"/>
  <c r="T2116" i="5"/>
  <c r="T2115" i="5"/>
  <c r="T2114" i="5"/>
  <c r="R2112" i="5"/>
  <c r="T2112" i="5" s="1"/>
  <c r="T2111" i="5"/>
  <c r="T2109" i="5"/>
  <c r="T2108" i="5"/>
  <c r="R2106" i="5"/>
  <c r="T2105" i="5"/>
  <c r="T2106" i="5" s="1"/>
  <c r="T2103" i="5"/>
  <c r="T2101" i="5"/>
  <c r="R2098" i="5"/>
  <c r="T2098" i="5" s="1"/>
  <c r="T2097" i="5"/>
  <c r="R2095" i="5"/>
  <c r="T2095" i="5" s="1"/>
  <c r="T2094" i="5"/>
  <c r="T2093" i="5"/>
  <c r="S2091" i="5"/>
  <c r="R2091" i="5"/>
  <c r="T2090" i="5"/>
  <c r="T2089" i="5"/>
  <c r="T2088" i="5"/>
  <c r="R2086" i="5"/>
  <c r="T2086" i="5" s="1"/>
  <c r="T2085" i="5"/>
  <c r="T2083" i="5"/>
  <c r="T2082" i="5"/>
  <c r="T2081" i="5"/>
  <c r="T2080" i="5"/>
  <c r="T2079" i="5"/>
  <c r="S2074" i="5"/>
  <c r="R2074" i="5"/>
  <c r="T2073" i="5"/>
  <c r="T2072" i="5"/>
  <c r="R2070" i="5"/>
  <c r="T2070" i="5" s="1"/>
  <c r="T2069" i="5"/>
  <c r="S2067" i="5"/>
  <c r="R2067" i="5"/>
  <c r="T2066" i="5"/>
  <c r="T2065" i="5"/>
  <c r="T2064" i="5"/>
  <c r="T2063" i="5"/>
  <c r="T2062" i="5"/>
  <c r="T2061" i="5"/>
  <c r="T2060" i="5"/>
  <c r="T2059" i="5"/>
  <c r="T2058" i="5"/>
  <c r="T2057" i="5"/>
  <c r="T2056" i="5"/>
  <c r="T2055" i="5"/>
  <c r="T2054" i="5"/>
  <c r="T2053" i="5"/>
  <c r="T2052" i="5"/>
  <c r="T2051" i="5"/>
  <c r="T2050" i="5"/>
  <c r="T2049" i="5"/>
  <c r="T2048" i="5"/>
  <c r="T2047" i="5"/>
  <c r="T2046" i="5"/>
  <c r="T2045" i="5"/>
  <c r="T2044" i="5"/>
  <c r="T2043" i="5"/>
  <c r="T2042" i="5"/>
  <c r="T2041" i="5"/>
  <c r="T2040" i="5"/>
  <c r="T2039" i="5"/>
  <c r="T2038" i="5"/>
  <c r="T2037" i="5"/>
  <c r="T2035" i="5"/>
  <c r="T2034" i="5"/>
  <c r="T2033" i="5"/>
  <c r="T2032" i="5"/>
  <c r="T2031" i="5"/>
  <c r="R2029" i="5"/>
  <c r="T2029" i="5" s="1"/>
  <c r="T2028" i="5"/>
  <c r="R2026" i="5"/>
  <c r="T2026" i="5" s="1"/>
  <c r="T2025" i="5"/>
  <c r="R2023" i="5"/>
  <c r="T2023" i="5" s="1"/>
  <c r="T2022" i="5"/>
  <c r="R2020" i="5"/>
  <c r="T2020" i="5" s="1"/>
  <c r="T2019" i="5"/>
  <c r="S2017" i="5"/>
  <c r="R2017" i="5"/>
  <c r="T2016" i="5"/>
  <c r="T2015" i="5"/>
  <c r="T2014" i="5"/>
  <c r="T2013" i="5"/>
  <c r="T2012" i="5"/>
  <c r="T2011" i="5"/>
  <c r="T2010" i="5"/>
  <c r="T2009" i="5"/>
  <c r="T2008" i="5"/>
  <c r="T2007" i="5"/>
  <c r="T2006" i="5"/>
  <c r="T2005" i="5"/>
  <c r="T2004" i="5"/>
  <c r="T2003" i="5"/>
  <c r="T2002" i="5"/>
  <c r="T2001" i="5"/>
  <c r="T2000" i="5"/>
  <c r="R1998" i="5"/>
  <c r="T1998" i="5" s="1"/>
  <c r="T1997" i="5"/>
  <c r="T1993" i="5"/>
  <c r="T1992" i="5"/>
  <c r="T1991" i="5"/>
  <c r="T1990" i="5"/>
  <c r="T1989" i="5"/>
  <c r="T1988" i="5"/>
  <c r="T1987" i="5"/>
  <c r="T1986" i="5"/>
  <c r="T1985" i="5"/>
  <c r="T1984" i="5"/>
  <c r="T1983" i="5"/>
  <c r="T1982" i="5"/>
  <c r="T1981" i="5"/>
  <c r="T1980" i="5"/>
  <c r="T1979" i="5"/>
  <c r="T1978" i="5"/>
  <c r="T1977" i="5"/>
  <c r="T1976" i="5"/>
  <c r="T1975" i="5"/>
  <c r="T1974" i="5"/>
  <c r="T1973" i="5"/>
  <c r="T1972" i="5"/>
  <c r="T1971" i="5"/>
  <c r="T1970" i="5"/>
  <c r="T1969" i="5"/>
  <c r="T1968" i="5"/>
  <c r="T1967" i="5"/>
  <c r="T1966" i="5"/>
  <c r="T1965" i="5"/>
  <c r="T1964" i="5"/>
  <c r="T1963" i="5"/>
  <c r="T1962" i="5"/>
  <c r="T1961" i="5"/>
  <c r="T1960" i="5"/>
  <c r="T1959" i="5"/>
  <c r="T1958" i="5"/>
  <c r="T1957" i="5"/>
  <c r="T1956" i="5"/>
  <c r="T1955" i="5"/>
  <c r="T1954" i="5"/>
  <c r="T1953" i="5"/>
  <c r="T1952" i="5"/>
  <c r="T1950" i="5"/>
  <c r="T1949" i="5"/>
  <c r="T1948" i="5"/>
  <c r="T1947" i="5"/>
  <c r="T1946" i="5"/>
  <c r="T1945" i="5"/>
  <c r="T1944" i="5"/>
  <c r="T1943" i="5"/>
  <c r="T1942" i="5"/>
  <c r="T1941" i="5"/>
  <c r="T1940" i="5"/>
  <c r="T1939" i="5"/>
  <c r="T1938" i="5"/>
  <c r="T1934" i="5"/>
  <c r="T1933" i="5"/>
  <c r="T1932" i="5"/>
  <c r="T1931" i="5"/>
  <c r="T1930" i="5"/>
  <c r="T1929" i="5"/>
  <c r="T1927" i="5"/>
  <c r="T1926" i="5"/>
  <c r="T1925" i="5"/>
  <c r="T1924" i="5"/>
  <c r="T1923" i="5"/>
  <c r="T1915" i="5"/>
  <c r="T1914" i="5"/>
  <c r="T1913" i="5"/>
  <c r="T1912" i="5"/>
  <c r="T1911" i="5"/>
  <c r="T1910" i="5"/>
  <c r="T1909" i="5"/>
  <c r="T1908" i="5"/>
  <c r="T1907" i="5"/>
  <c r="T1906" i="5"/>
  <c r="T1905" i="5"/>
  <c r="T1904" i="5"/>
  <c r="T1903" i="5"/>
  <c r="T1902" i="5"/>
  <c r="T1901" i="5"/>
  <c r="T1900" i="5"/>
  <c r="T1899" i="5"/>
  <c r="T1898" i="5"/>
  <c r="T1897" i="5"/>
  <c r="T1896" i="5"/>
  <c r="T1895" i="5"/>
  <c r="T1894" i="5"/>
  <c r="T1893" i="5"/>
  <c r="T1892" i="5"/>
  <c r="T1891" i="5"/>
  <c r="T1890" i="5"/>
  <c r="T1889" i="5"/>
  <c r="T1888" i="5"/>
  <c r="T1887" i="5"/>
  <c r="T1886" i="5"/>
  <c r="T1885" i="5"/>
  <c r="T1884" i="5"/>
  <c r="T1883" i="5"/>
  <c r="T1882" i="5"/>
  <c r="T1881" i="5"/>
  <c r="T1880" i="5"/>
  <c r="T1879" i="5"/>
  <c r="T1878" i="5"/>
  <c r="T1877" i="5"/>
  <c r="T1876" i="5"/>
  <c r="T1875" i="5"/>
  <c r="T1874" i="5"/>
  <c r="T1873" i="5"/>
  <c r="T1872" i="5"/>
  <c r="T1871" i="5"/>
  <c r="T1870" i="5"/>
  <c r="T1869" i="5"/>
  <c r="T1868" i="5"/>
  <c r="T1867" i="5"/>
  <c r="T1866" i="5"/>
  <c r="T1865" i="5"/>
  <c r="T1864" i="5"/>
  <c r="T1861" i="5"/>
  <c r="T1860" i="5"/>
  <c r="R1858" i="5"/>
  <c r="T1858" i="5" s="1"/>
  <c r="T1857" i="5"/>
  <c r="T1856" i="5"/>
  <c r="R1854" i="5"/>
  <c r="T1854" i="5" s="1"/>
  <c r="T1848" i="5"/>
  <c r="T1846" i="5"/>
  <c r="T1845" i="5"/>
  <c r="R1843" i="5"/>
  <c r="T1843" i="5" s="1"/>
  <c r="T1842" i="5"/>
  <c r="R1840" i="5"/>
  <c r="T1840" i="5" s="1"/>
  <c r="T1839" i="5"/>
  <c r="T1838" i="5"/>
  <c r="T1837" i="5"/>
  <c r="R1835" i="5"/>
  <c r="T1835" i="5" s="1"/>
  <c r="T1834" i="5"/>
  <c r="S1832" i="5"/>
  <c r="R1832" i="5"/>
  <c r="T1831" i="5"/>
  <c r="T1830" i="5"/>
  <c r="T1829" i="5"/>
  <c r="T1828" i="5"/>
  <c r="T1827" i="5"/>
  <c r="T1826" i="5"/>
  <c r="R1821" i="5"/>
  <c r="T1821" i="5" s="1"/>
  <c r="T1820" i="5"/>
  <c r="R1818" i="5"/>
  <c r="T1818" i="5" s="1"/>
  <c r="T1817" i="5"/>
  <c r="T1816" i="5"/>
  <c r="R1814" i="5"/>
  <c r="T1813" i="5"/>
  <c r="T1812" i="5"/>
  <c r="T1811" i="5"/>
  <c r="T1810" i="5"/>
  <c r="T1809" i="5"/>
  <c r="T1808" i="5"/>
  <c r="T1807" i="5"/>
  <c r="T1806" i="5"/>
  <c r="T1805" i="5"/>
  <c r="T1804" i="5"/>
  <c r="T1803" i="5"/>
  <c r="T1802" i="5"/>
  <c r="T1801" i="5"/>
  <c r="T1800" i="5"/>
  <c r="T1799" i="5"/>
  <c r="T1798" i="5"/>
  <c r="T1797" i="5"/>
  <c r="T1796" i="5"/>
  <c r="T1795" i="5"/>
  <c r="T1794" i="5"/>
  <c r="T1793" i="5"/>
  <c r="T1792" i="5"/>
  <c r="T1791" i="5"/>
  <c r="T1790" i="5"/>
  <c r="T1789" i="5"/>
  <c r="T1788" i="5"/>
  <c r="T1787" i="5"/>
  <c r="T1786" i="5"/>
  <c r="T1785" i="5"/>
  <c r="T1784" i="5"/>
  <c r="T1783" i="5"/>
  <c r="T1782" i="5"/>
  <c r="T1781" i="5"/>
  <c r="T1780" i="5"/>
  <c r="T1779" i="5"/>
  <c r="T1778" i="5"/>
  <c r="T1776" i="5"/>
  <c r="T1775" i="5"/>
  <c r="R1773" i="5"/>
  <c r="T1773" i="5" s="1"/>
  <c r="T1772" i="5"/>
  <c r="T1771" i="5"/>
  <c r="T1770" i="5"/>
  <c r="T1769" i="5"/>
  <c r="T1768" i="5"/>
  <c r="R1766" i="5"/>
  <c r="T1766" i="5" s="1"/>
  <c r="T1765" i="5"/>
  <c r="R1763" i="5"/>
  <c r="T1763" i="5" s="1"/>
  <c r="T1762" i="5"/>
  <c r="R1760" i="5"/>
  <c r="T1759" i="5"/>
  <c r="T1758" i="5"/>
  <c r="T1757" i="5"/>
  <c r="R1755" i="5"/>
  <c r="T1755" i="5" s="1"/>
  <c r="T1754" i="5"/>
  <c r="T1753" i="5"/>
  <c r="T1752" i="5"/>
  <c r="T1751" i="5"/>
  <c r="T1750" i="5"/>
  <c r="T1749" i="5"/>
  <c r="R1747" i="5"/>
  <c r="T1747" i="5" s="1"/>
  <c r="T1746" i="5"/>
  <c r="T1745" i="5"/>
  <c r="S1743" i="5"/>
  <c r="R1743" i="5"/>
  <c r="T1742" i="5"/>
  <c r="R1740" i="5"/>
  <c r="T1740" i="5" s="1"/>
  <c r="T1739" i="5"/>
  <c r="R1737" i="5"/>
  <c r="T1737" i="5" s="1"/>
  <c r="T1736" i="5"/>
  <c r="R1734" i="5"/>
  <c r="T1734" i="5" s="1"/>
  <c r="T1733" i="5"/>
  <c r="T1732" i="5"/>
  <c r="R1730" i="5"/>
  <c r="T1730" i="5" s="1"/>
  <c r="T1729" i="5"/>
  <c r="R1727" i="5"/>
  <c r="T1727" i="5" s="1"/>
  <c r="T1726" i="5"/>
  <c r="R1724" i="5"/>
  <c r="T1724" i="5" s="1"/>
  <c r="T1723" i="5"/>
  <c r="R1721" i="5"/>
  <c r="T1721" i="5" s="1"/>
  <c r="T1720" i="5"/>
  <c r="R1718" i="5"/>
  <c r="T1718" i="5" s="1"/>
  <c r="T1717" i="5"/>
  <c r="S1715" i="5"/>
  <c r="R1715" i="5"/>
  <c r="T1714" i="5"/>
  <c r="T1713" i="5"/>
  <c r="T1712" i="5"/>
  <c r="T1711" i="5"/>
  <c r="T1710" i="5"/>
  <c r="T1709" i="5"/>
  <c r="R1707" i="5"/>
  <c r="T1707" i="5" s="1"/>
  <c r="T1706" i="5"/>
  <c r="T1705" i="5"/>
  <c r="T1704" i="5"/>
  <c r="T1703" i="5"/>
  <c r="T1702" i="5"/>
  <c r="T1701" i="5"/>
  <c r="T1700" i="5"/>
  <c r="T1699" i="5"/>
  <c r="T1698" i="5"/>
  <c r="T1697" i="5"/>
  <c r="T1695" i="5"/>
  <c r="T1694" i="5"/>
  <c r="T1693" i="5"/>
  <c r="T1692" i="5"/>
  <c r="T1691" i="5"/>
  <c r="T1690" i="5"/>
  <c r="T1688" i="5"/>
  <c r="R1686" i="5"/>
  <c r="T1686" i="5" s="1"/>
  <c r="T1685" i="5"/>
  <c r="R1680" i="5"/>
  <c r="T1680" i="5" s="1"/>
  <c r="T1679" i="5"/>
  <c r="T1678" i="5"/>
  <c r="T1677" i="5"/>
  <c r="R1675" i="5"/>
  <c r="T1675" i="5" s="1"/>
  <c r="T1674" i="5"/>
  <c r="T1673" i="5"/>
  <c r="R1671" i="5"/>
  <c r="T1671" i="5" s="1"/>
  <c r="T1670" i="5"/>
  <c r="T1669" i="5"/>
  <c r="T1668" i="5"/>
  <c r="T1667" i="5"/>
  <c r="S1665" i="5"/>
  <c r="R1665" i="5"/>
  <c r="T1664" i="5"/>
  <c r="T1663" i="5"/>
  <c r="T1662" i="5"/>
  <c r="T1661" i="5"/>
  <c r="T1660" i="5"/>
  <c r="T1659" i="5"/>
  <c r="T1658" i="5"/>
  <c r="T1657" i="5"/>
  <c r="T1656" i="5"/>
  <c r="S1654" i="5"/>
  <c r="R1654" i="5"/>
  <c r="T1653" i="5"/>
  <c r="T1652" i="5"/>
  <c r="T1651" i="5"/>
  <c r="T1649" i="5"/>
  <c r="R1647" i="5"/>
  <c r="T1647" i="5" s="1"/>
  <c r="T1646" i="5"/>
  <c r="S1644" i="5"/>
  <c r="R1644" i="5"/>
  <c r="T1642" i="5"/>
  <c r="T1641" i="5"/>
  <c r="T1640" i="5"/>
  <c r="T1639" i="5"/>
  <c r="T1638" i="5"/>
  <c r="T1637" i="5"/>
  <c r="T1636" i="5"/>
  <c r="T1635" i="5"/>
  <c r="R1633" i="5"/>
  <c r="T1633" i="5" s="1"/>
  <c r="T1632" i="5"/>
  <c r="R1630" i="5"/>
  <c r="T1630" i="5" s="1"/>
  <c r="T1628" i="5"/>
  <c r="R1626" i="5"/>
  <c r="T1626" i="5" s="1"/>
  <c r="T1625" i="5"/>
  <c r="R1622" i="5"/>
  <c r="T1622" i="5" s="1"/>
  <c r="T1621" i="5"/>
  <c r="R1619" i="5"/>
  <c r="T1619" i="5" s="1"/>
  <c r="T1618" i="5"/>
  <c r="T1617" i="5"/>
  <c r="S1615" i="5"/>
  <c r="R1615" i="5"/>
  <c r="T1614" i="5"/>
  <c r="S1612" i="5"/>
  <c r="R1612" i="5"/>
  <c r="T1611" i="5"/>
  <c r="R1609" i="5"/>
  <c r="T1609" i="5" s="1"/>
  <c r="T1608" i="5"/>
  <c r="T1607" i="5"/>
  <c r="T1606" i="5"/>
  <c r="T1603" i="5"/>
  <c r="T1601" i="5"/>
  <c r="T1600" i="5"/>
  <c r="T1599" i="5"/>
  <c r="T1598" i="5"/>
  <c r="T1597" i="5"/>
  <c r="T1596" i="5"/>
  <c r="R1594" i="5"/>
  <c r="T1594" i="5" s="1"/>
  <c r="T1593" i="5"/>
  <c r="R1591" i="5"/>
  <c r="T1591" i="5" s="1"/>
  <c r="T1590" i="5"/>
  <c r="R1588" i="5"/>
  <c r="T1588" i="5" s="1"/>
  <c r="T1587" i="5"/>
  <c r="R1585" i="5"/>
  <c r="T1585" i="5" s="1"/>
  <c r="T1584" i="5"/>
  <c r="R1582" i="5"/>
  <c r="T1582" i="5" s="1"/>
  <c r="T1581" i="5"/>
  <c r="S1575" i="5"/>
  <c r="R1575" i="5"/>
  <c r="T1574" i="5"/>
  <c r="R1572" i="5"/>
  <c r="T1572" i="5" s="1"/>
  <c r="T1571" i="5"/>
  <c r="S1569" i="5"/>
  <c r="R1569" i="5"/>
  <c r="T1568" i="5"/>
  <c r="T1567" i="5"/>
  <c r="R1565" i="5"/>
  <c r="T1564" i="5"/>
  <c r="T1563" i="5"/>
  <c r="T1562" i="5"/>
  <c r="T1561" i="5"/>
  <c r="T1560" i="5"/>
  <c r="T1559" i="5"/>
  <c r="T1558" i="5"/>
  <c r="T1557" i="5"/>
  <c r="T1556" i="5"/>
  <c r="T1555" i="5"/>
  <c r="T1554" i="5"/>
  <c r="T1553" i="5"/>
  <c r="T1551" i="5"/>
  <c r="T1550" i="5"/>
  <c r="R1547" i="5"/>
  <c r="T1547" i="5" s="1"/>
  <c r="T1546" i="5"/>
  <c r="R1544" i="5"/>
  <c r="T1543" i="5"/>
  <c r="R1541" i="5"/>
  <c r="T1541" i="5" s="1"/>
  <c r="T1540" i="5"/>
  <c r="T1539" i="5"/>
  <c r="S1537" i="5"/>
  <c r="R1537" i="5"/>
  <c r="T1536" i="5"/>
  <c r="T1535" i="5"/>
  <c r="R1527" i="5"/>
  <c r="T1526" i="5"/>
  <c r="R1524" i="5"/>
  <c r="T1524" i="5" s="1"/>
  <c r="T1523" i="5"/>
  <c r="T1521" i="5"/>
  <c r="R1521" i="5"/>
  <c r="T1520" i="5"/>
  <c r="R1518" i="5"/>
  <c r="T1518" i="5" s="1"/>
  <c r="T1516" i="5"/>
  <c r="S1514" i="5"/>
  <c r="S1528" i="5" s="1"/>
  <c r="R1514" i="5"/>
  <c r="T1514" i="5" s="1"/>
  <c r="T1513" i="5"/>
  <c r="T1512" i="5"/>
  <c r="T1511" i="5"/>
  <c r="T1510" i="5"/>
  <c r="T1509" i="5"/>
  <c r="T1508" i="5"/>
  <c r="T1507" i="5"/>
  <c r="T1506" i="5"/>
  <c r="T1505" i="5"/>
  <c r="T1504" i="5"/>
  <c r="T1503" i="5"/>
  <c r="T1502" i="5"/>
  <c r="T1501" i="5"/>
  <c r="T1500" i="5"/>
  <c r="T1499" i="5"/>
  <c r="T1498" i="5"/>
  <c r="T1497" i="5"/>
  <c r="T1496" i="5"/>
  <c r="T1495" i="5"/>
  <c r="T1494" i="5"/>
  <c r="T1493" i="5"/>
  <c r="T1492" i="5"/>
  <c r="T1491" i="5"/>
  <c r="T1490" i="5"/>
  <c r="R1488" i="5"/>
  <c r="T1488" i="5" s="1"/>
  <c r="T1487" i="5"/>
  <c r="R1482" i="5"/>
  <c r="T1481" i="5"/>
  <c r="T1480" i="5"/>
  <c r="S1478" i="5"/>
  <c r="R1478" i="5"/>
  <c r="T1477" i="5"/>
  <c r="T1476" i="5"/>
  <c r="T1475" i="5"/>
  <c r="T1474" i="5"/>
  <c r="T1473" i="5"/>
  <c r="T1472" i="5"/>
  <c r="T1470" i="5"/>
  <c r="T1469" i="5"/>
  <c r="T1468" i="5"/>
  <c r="R1466" i="5"/>
  <c r="T1466" i="5" s="1"/>
  <c r="T1465" i="5"/>
  <c r="T1463" i="5"/>
  <c r="T1462" i="5"/>
  <c r="R1460" i="5"/>
  <c r="T1460" i="5" s="1"/>
  <c r="T1459" i="5"/>
  <c r="T1458" i="5"/>
  <c r="T1457" i="5"/>
  <c r="T1456" i="5"/>
  <c r="T1455" i="5"/>
  <c r="T1454" i="5"/>
  <c r="T1453" i="5"/>
  <c r="R1451" i="5"/>
  <c r="T1451" i="5" s="1"/>
  <c r="T1450" i="5"/>
  <c r="T1449" i="5"/>
  <c r="T1448" i="5"/>
  <c r="S1446" i="5"/>
  <c r="R1446" i="5"/>
  <c r="T1445" i="5"/>
  <c r="T1444" i="5"/>
  <c r="T1443" i="5"/>
  <c r="T1442" i="5"/>
  <c r="T1441" i="5"/>
  <c r="S1439" i="5"/>
  <c r="R1439" i="5"/>
  <c r="T1438" i="5"/>
  <c r="T1437" i="5"/>
  <c r="T1436" i="5"/>
  <c r="S1434" i="5"/>
  <c r="T1434" i="5" s="1"/>
  <c r="T1433" i="5"/>
  <c r="T1432" i="5"/>
  <c r="T1430" i="5"/>
  <c r="T1429" i="5"/>
  <c r="R1427" i="5"/>
  <c r="T1427" i="5" s="1"/>
  <c r="T1426" i="5"/>
  <c r="T1425" i="5"/>
  <c r="T1424" i="5"/>
  <c r="T1423" i="5"/>
  <c r="T1422" i="5"/>
  <c r="T1421" i="5"/>
  <c r="T1420" i="5"/>
  <c r="T1419" i="5"/>
  <c r="T1418" i="5"/>
  <c r="T1417" i="5"/>
  <c r="T1416" i="5"/>
  <c r="T1415" i="5"/>
  <c r="T1414" i="5"/>
  <c r="R1412" i="5"/>
  <c r="T1412" i="5" s="1"/>
  <c r="T1411" i="5"/>
  <c r="S1409" i="5"/>
  <c r="R1409" i="5"/>
  <c r="T1408" i="5"/>
  <c r="S1406" i="5"/>
  <c r="R1406" i="5"/>
  <c r="T1405" i="5"/>
  <c r="T1406" i="5" s="1"/>
  <c r="S1403" i="5"/>
  <c r="T1403" i="5" s="1"/>
  <c r="T1402" i="5"/>
  <c r="T1401" i="5"/>
  <c r="S1399" i="5"/>
  <c r="R1399" i="5"/>
  <c r="T1398" i="5"/>
  <c r="T1397" i="5"/>
  <c r="T1396" i="5"/>
  <c r="T1395" i="5"/>
  <c r="T1394" i="5"/>
  <c r="T1393" i="5"/>
  <c r="T1392" i="5"/>
  <c r="T1391" i="5"/>
  <c r="T1390" i="5"/>
  <c r="T1389" i="5"/>
  <c r="T1388" i="5"/>
  <c r="T1387" i="5"/>
  <c r="T1386" i="5"/>
  <c r="T1385" i="5"/>
  <c r="T1384" i="5"/>
  <c r="T1383" i="5"/>
  <c r="T1382" i="5"/>
  <c r="T1381" i="5"/>
  <c r="T1380" i="5"/>
  <c r="T1379" i="5"/>
  <c r="T1378" i="5"/>
  <c r="T1377" i="5"/>
  <c r="T1376" i="5"/>
  <c r="T1375" i="5"/>
  <c r="T1374" i="5"/>
  <c r="T1373" i="5"/>
  <c r="T1372" i="5"/>
  <c r="T1370" i="5"/>
  <c r="T1369" i="5"/>
  <c r="T1368" i="5"/>
  <c r="T1367" i="5"/>
  <c r="T1366" i="5"/>
  <c r="T1365" i="5"/>
  <c r="T1364" i="5"/>
  <c r="T1363" i="5"/>
  <c r="T1362" i="5"/>
  <c r="T1361" i="5"/>
  <c r="T1360" i="5"/>
  <c r="T1359" i="5"/>
  <c r="T1358" i="5"/>
  <c r="T1356" i="5"/>
  <c r="R1354" i="5"/>
  <c r="T1354" i="5" s="1"/>
  <c r="T1353" i="5"/>
  <c r="T1352" i="5"/>
  <c r="T1351" i="5"/>
  <c r="T1350" i="5"/>
  <c r="T1349" i="5"/>
  <c r="T1348" i="5"/>
  <c r="T1347" i="5"/>
  <c r="T1346" i="5"/>
  <c r="T1345" i="5"/>
  <c r="S1343" i="5"/>
  <c r="R1343" i="5"/>
  <c r="T1342" i="5"/>
  <c r="T1341" i="5"/>
  <c r="T1339" i="5"/>
  <c r="S1337" i="5"/>
  <c r="R1337" i="5"/>
  <c r="T1336" i="5"/>
  <c r="T1335" i="5"/>
  <c r="T1334" i="5"/>
  <c r="T1333" i="5"/>
  <c r="T1332" i="5"/>
  <c r="T1331" i="5"/>
  <c r="T1330" i="5"/>
  <c r="T1329" i="5"/>
  <c r="T1328" i="5"/>
  <c r="T1327" i="5"/>
  <c r="T1326" i="5"/>
  <c r="T1325" i="5"/>
  <c r="T1324" i="5"/>
  <c r="T1323" i="5"/>
  <c r="T1322" i="5"/>
  <c r="T1321" i="5"/>
  <c r="T1320" i="5"/>
  <c r="T1319" i="5"/>
  <c r="T1318" i="5"/>
  <c r="T1317" i="5"/>
  <c r="T1316" i="5"/>
  <c r="T1315" i="5"/>
  <c r="T1314" i="5"/>
  <c r="T1313" i="5"/>
  <c r="T1311" i="5"/>
  <c r="T1310" i="5"/>
  <c r="T1309" i="5"/>
  <c r="T1308" i="5"/>
  <c r="T1307" i="5"/>
  <c r="T1306" i="5"/>
  <c r="T1305" i="5"/>
  <c r="T1304" i="5"/>
  <c r="T1303" i="5"/>
  <c r="T1302" i="5"/>
  <c r="T1301" i="5"/>
  <c r="T1300" i="5"/>
  <c r="T1299" i="5"/>
  <c r="T1297" i="5"/>
  <c r="T1296" i="5"/>
  <c r="T1295" i="5"/>
  <c r="T1294" i="5"/>
  <c r="T1293" i="5"/>
  <c r="T1292" i="5"/>
  <c r="T1291" i="5"/>
  <c r="T1290" i="5"/>
  <c r="T1289" i="5"/>
  <c r="T1288" i="5"/>
  <c r="T1287" i="5"/>
  <c r="T1286" i="5"/>
  <c r="T1285" i="5"/>
  <c r="T1284" i="5"/>
  <c r="T1283" i="5"/>
  <c r="T1282" i="5"/>
  <c r="T1281" i="5"/>
  <c r="T1280" i="5"/>
  <c r="T1279" i="5"/>
  <c r="T1278" i="5"/>
  <c r="T1277" i="5"/>
  <c r="T1276" i="5"/>
  <c r="T1275" i="5"/>
  <c r="T1274" i="5"/>
  <c r="T1273" i="5"/>
  <c r="T1272" i="5"/>
  <c r="T1271" i="5"/>
  <c r="T1270" i="5"/>
  <c r="T1269" i="5"/>
  <c r="T1268" i="5"/>
  <c r="T1267" i="5"/>
  <c r="T1266" i="5"/>
  <c r="T1265" i="5"/>
  <c r="T1264" i="5"/>
  <c r="T1263" i="5"/>
  <c r="T1262" i="5"/>
  <c r="T1261" i="5"/>
  <c r="T1260" i="5"/>
  <c r="T1259" i="5"/>
  <c r="T1258" i="5"/>
  <c r="T1257" i="5"/>
  <c r="T1256" i="5"/>
  <c r="T1255" i="5"/>
  <c r="T1254" i="5"/>
  <c r="T1253" i="5"/>
  <c r="T1252" i="5"/>
  <c r="T1251" i="5"/>
  <c r="T1250" i="5"/>
  <c r="T1249" i="5"/>
  <c r="T1248" i="5"/>
  <c r="T1247" i="5"/>
  <c r="T1246" i="5"/>
  <c r="T1245" i="5"/>
  <c r="T1244" i="5"/>
  <c r="T1243" i="5"/>
  <c r="T1242" i="5"/>
  <c r="T1241" i="5"/>
  <c r="T1240" i="5"/>
  <c r="T1239" i="5"/>
  <c r="T1238" i="5"/>
  <c r="T1237" i="5"/>
  <c r="T1236" i="5"/>
  <c r="T1235" i="5"/>
  <c r="T1234" i="5"/>
  <c r="T1233" i="5"/>
  <c r="T1232" i="5"/>
  <c r="T1231" i="5"/>
  <c r="T1230" i="5"/>
  <c r="T1229" i="5"/>
  <c r="T1228" i="5"/>
  <c r="T1227" i="5"/>
  <c r="T1226" i="5"/>
  <c r="T1225" i="5"/>
  <c r="T1224" i="5"/>
  <c r="T1223" i="5"/>
  <c r="T1222" i="5"/>
  <c r="T1221" i="5"/>
  <c r="T1220" i="5"/>
  <c r="T1219" i="5"/>
  <c r="T1218" i="5"/>
  <c r="T1217" i="5"/>
  <c r="T1216" i="5"/>
  <c r="T1215" i="5"/>
  <c r="T1214" i="5"/>
  <c r="T1213" i="5"/>
  <c r="T1212" i="5"/>
  <c r="T1211" i="5"/>
  <c r="T1210" i="5"/>
  <c r="T1209" i="5"/>
  <c r="T1208" i="5"/>
  <c r="T1206" i="5"/>
  <c r="T1205" i="5"/>
  <c r="T1204" i="5"/>
  <c r="T1203" i="5"/>
  <c r="T1202" i="5"/>
  <c r="T1201" i="5"/>
  <c r="T1200" i="5"/>
  <c r="T1199" i="5"/>
  <c r="T1198" i="5"/>
  <c r="T1197" i="5"/>
  <c r="T1196" i="5"/>
  <c r="T1195" i="5"/>
  <c r="T1194" i="5"/>
  <c r="T1193" i="5"/>
  <c r="T1192" i="5"/>
  <c r="T1191" i="5"/>
  <c r="T1190" i="5"/>
  <c r="T1189" i="5"/>
  <c r="T1188" i="5"/>
  <c r="T1187" i="5"/>
  <c r="T1186" i="5"/>
  <c r="T1185" i="5"/>
  <c r="T1184" i="5"/>
  <c r="T1183" i="5"/>
  <c r="T1182" i="5"/>
  <c r="T1181" i="5"/>
  <c r="T1180" i="5"/>
  <c r="T1179" i="5"/>
  <c r="T1178" i="5"/>
  <c r="T1177" i="5"/>
  <c r="T1176" i="5"/>
  <c r="T1175" i="5"/>
  <c r="T1174" i="5"/>
  <c r="T1173" i="5"/>
  <c r="T1172" i="5"/>
  <c r="T1171" i="5"/>
  <c r="T1170" i="5"/>
  <c r="T1169" i="5"/>
  <c r="T1168" i="5"/>
  <c r="T1167" i="5"/>
  <c r="T1166" i="5"/>
  <c r="T1165" i="5"/>
  <c r="T1164" i="5"/>
  <c r="T1163" i="5"/>
  <c r="T1162" i="5"/>
  <c r="T1161" i="5"/>
  <c r="T1160" i="5"/>
  <c r="T1159" i="5"/>
  <c r="T1158" i="5"/>
  <c r="T1157" i="5"/>
  <c r="T1156" i="5"/>
  <c r="T1155" i="5"/>
  <c r="T1154" i="5"/>
  <c r="T1153" i="5"/>
  <c r="T1152" i="5"/>
  <c r="T1151" i="5"/>
  <c r="T1150" i="5"/>
  <c r="T1149" i="5"/>
  <c r="T1148" i="5"/>
  <c r="T1147" i="5"/>
  <c r="T1146" i="5"/>
  <c r="T1145" i="5"/>
  <c r="T1144" i="5"/>
  <c r="T1143" i="5"/>
  <c r="T1142" i="5"/>
  <c r="T1141" i="5"/>
  <c r="T1140" i="5"/>
  <c r="T1139" i="5"/>
  <c r="T1138" i="5"/>
  <c r="T1137" i="5"/>
  <c r="T1136" i="5"/>
  <c r="T1135" i="5"/>
  <c r="T1134" i="5"/>
  <c r="T1133" i="5"/>
  <c r="T1132" i="5"/>
  <c r="T1131" i="5"/>
  <c r="T1130" i="5"/>
  <c r="T1129" i="5"/>
  <c r="T1128" i="5"/>
  <c r="T1127" i="5"/>
  <c r="T1126" i="5"/>
  <c r="T1125" i="5"/>
  <c r="T1124" i="5"/>
  <c r="T1123" i="5"/>
  <c r="T1122" i="5"/>
  <c r="T1121" i="5"/>
  <c r="T1120" i="5"/>
  <c r="T1119" i="5"/>
  <c r="T1118" i="5"/>
  <c r="T1117" i="5"/>
  <c r="T1116" i="5"/>
  <c r="T1115" i="5"/>
  <c r="T1114" i="5"/>
  <c r="T1113" i="5"/>
  <c r="T1112" i="5"/>
  <c r="T1111" i="5"/>
  <c r="T1110" i="5"/>
  <c r="T1109" i="5"/>
  <c r="T1108" i="5"/>
  <c r="T1106" i="5"/>
  <c r="T1105" i="5"/>
  <c r="T1104" i="5"/>
  <c r="T1103" i="5"/>
  <c r="T1102" i="5"/>
  <c r="T1101" i="5"/>
  <c r="T1100" i="5"/>
  <c r="T1099" i="5"/>
  <c r="T1098" i="5"/>
  <c r="T1097" i="5"/>
  <c r="T1096" i="5"/>
  <c r="T1095" i="5"/>
  <c r="T1094" i="5"/>
  <c r="T1093" i="5"/>
  <c r="T1092" i="5"/>
  <c r="T1091" i="5"/>
  <c r="T1090" i="5"/>
  <c r="T1089" i="5"/>
  <c r="T1088" i="5"/>
  <c r="T1087" i="5"/>
  <c r="T1086" i="5"/>
  <c r="T1085" i="5"/>
  <c r="T1084" i="5"/>
  <c r="T1083" i="5"/>
  <c r="T1082" i="5"/>
  <c r="T1081" i="5"/>
  <c r="T1080" i="5"/>
  <c r="T1079" i="5"/>
  <c r="T1078" i="5"/>
  <c r="R1076" i="5"/>
  <c r="T1076" i="5" s="1"/>
  <c r="T1075" i="5"/>
  <c r="T1073" i="5"/>
  <c r="R1073" i="5"/>
  <c r="T1072" i="5"/>
  <c r="R1070" i="5"/>
  <c r="T1070" i="5" s="1"/>
  <c r="T1069" i="5"/>
  <c r="R1067" i="5"/>
  <c r="T1067" i="5" s="1"/>
  <c r="T1066" i="5"/>
  <c r="R1064" i="5"/>
  <c r="T1064" i="5" s="1"/>
  <c r="T1063" i="5"/>
  <c r="T1062" i="5"/>
  <c r="R1060" i="5"/>
  <c r="T1060" i="5" s="1"/>
  <c r="T1059" i="5"/>
  <c r="R1054" i="5"/>
  <c r="T1053" i="5"/>
  <c r="T1052" i="5"/>
  <c r="S1050" i="5"/>
  <c r="R1050" i="5"/>
  <c r="T1049" i="5"/>
  <c r="T1048" i="5"/>
  <c r="T1047" i="5"/>
  <c r="T1046" i="5"/>
  <c r="T1045" i="5"/>
  <c r="T1044" i="5"/>
  <c r="T1043" i="5"/>
  <c r="T1042" i="5"/>
  <c r="R1040" i="5"/>
  <c r="T1040" i="5" s="1"/>
  <c r="T1039" i="5"/>
  <c r="T1038" i="5"/>
  <c r="T1034" i="5"/>
  <c r="T1033" i="5"/>
  <c r="T1032" i="5"/>
  <c r="T1031" i="5"/>
  <c r="S1029" i="5"/>
  <c r="R1029" i="5"/>
  <c r="T1028" i="5"/>
  <c r="T1027" i="5"/>
  <c r="S1025" i="5"/>
  <c r="R1025" i="5"/>
  <c r="T1024" i="5"/>
  <c r="T1025" i="5" s="1"/>
  <c r="S1022" i="5"/>
  <c r="T1020" i="5"/>
  <c r="T1019" i="5"/>
  <c r="T1018" i="5"/>
  <c r="T1017" i="5"/>
  <c r="T1016" i="5"/>
  <c r="T1015" i="5"/>
  <c r="T1014" i="5"/>
  <c r="T1013" i="5"/>
  <c r="T1012" i="5"/>
  <c r="T1011" i="5"/>
  <c r="T1010" i="5"/>
  <c r="T1009" i="5"/>
  <c r="T1008" i="5"/>
  <c r="T1007" i="5"/>
  <c r="T1006" i="5"/>
  <c r="T1005" i="5"/>
  <c r="T1004" i="5"/>
  <c r="T1003" i="5"/>
  <c r="T1002" i="5"/>
  <c r="T1001" i="5"/>
  <c r="T1000" i="5"/>
  <c r="T999" i="5"/>
  <c r="S997" i="5"/>
  <c r="R997" i="5"/>
  <c r="T996" i="5"/>
  <c r="T995" i="5"/>
  <c r="R993" i="5"/>
  <c r="T993" i="5" s="1"/>
  <c r="T992" i="5"/>
  <c r="R990" i="5"/>
  <c r="T990" i="5" s="1"/>
  <c r="T989" i="5"/>
  <c r="S987" i="5"/>
  <c r="R987" i="5"/>
  <c r="T986" i="5"/>
  <c r="T985" i="5"/>
  <c r="T984" i="5"/>
  <c r="T983" i="5"/>
  <c r="R978" i="5"/>
  <c r="T977" i="5"/>
  <c r="R975" i="5"/>
  <c r="T974" i="5"/>
  <c r="T973" i="5"/>
  <c r="T972" i="5"/>
  <c r="T969" i="5"/>
  <c r="T968" i="5"/>
  <c r="T967" i="5"/>
  <c r="T965" i="5"/>
  <c r="T964" i="5"/>
  <c r="T963" i="5"/>
  <c r="S961" i="5"/>
  <c r="R961" i="5"/>
  <c r="T960" i="5"/>
  <c r="T959" i="5"/>
  <c r="T958" i="5"/>
  <c r="T957" i="5"/>
  <c r="T956" i="5"/>
  <c r="T955" i="5"/>
  <c r="T954" i="5"/>
  <c r="T953" i="5"/>
  <c r="T952" i="5"/>
  <c r="T951" i="5"/>
  <c r="T950" i="5"/>
  <c r="T949" i="5"/>
  <c r="T948" i="5"/>
  <c r="T947" i="5"/>
  <c r="T946" i="5"/>
  <c r="T945" i="5"/>
  <c r="T943" i="5"/>
  <c r="T942" i="5"/>
  <c r="T941" i="5"/>
  <c r="T940" i="5"/>
  <c r="T939" i="5"/>
  <c r="T938" i="5"/>
  <c r="T937" i="5"/>
  <c r="T936" i="5"/>
  <c r="T935" i="5"/>
  <c r="T934" i="5"/>
  <c r="T933" i="5"/>
  <c r="T932" i="5"/>
  <c r="T931" i="5"/>
  <c r="T930" i="5"/>
  <c r="S928" i="5"/>
  <c r="R928" i="5"/>
  <c r="T927" i="5"/>
  <c r="T926" i="5"/>
  <c r="T925" i="5"/>
  <c r="T924" i="5"/>
  <c r="T923" i="5"/>
  <c r="T922" i="5"/>
  <c r="R920" i="5"/>
  <c r="T920" i="5" s="1"/>
  <c r="T919" i="5"/>
  <c r="R914" i="5"/>
  <c r="T914" i="5" s="1"/>
  <c r="T913" i="5"/>
  <c r="T912" i="5"/>
  <c r="T911" i="5"/>
  <c r="T910" i="5"/>
  <c r="T909" i="5"/>
  <c r="T908" i="5"/>
  <c r="T907" i="5"/>
  <c r="T906" i="5"/>
  <c r="T905" i="5"/>
  <c r="R903" i="5"/>
  <c r="T903" i="5" s="1"/>
  <c r="T902" i="5"/>
  <c r="T901" i="5"/>
  <c r="R899" i="5"/>
  <c r="T899" i="5" s="1"/>
  <c r="T898" i="5"/>
  <c r="T896" i="5"/>
  <c r="T895" i="5"/>
  <c r="T894" i="5"/>
  <c r="R892" i="5"/>
  <c r="T892" i="5" s="1"/>
  <c r="T891" i="5"/>
  <c r="R889" i="5"/>
  <c r="T889" i="5" s="1"/>
  <c r="T888" i="5"/>
  <c r="R886" i="5"/>
  <c r="T886" i="5" s="1"/>
  <c r="T885" i="5"/>
  <c r="R883" i="5"/>
  <c r="T883" i="5" s="1"/>
  <c r="T882" i="5"/>
  <c r="S880" i="5"/>
  <c r="R880" i="5"/>
  <c r="T879" i="5"/>
  <c r="T878" i="5"/>
  <c r="T877" i="5"/>
  <c r="R875" i="5"/>
  <c r="T875" i="5" s="1"/>
  <c r="T874" i="5"/>
  <c r="T872" i="5"/>
  <c r="T871" i="5"/>
  <c r="S869" i="5"/>
  <c r="R869" i="5"/>
  <c r="T868" i="5"/>
  <c r="T869" i="5" s="1"/>
  <c r="T867" i="5"/>
  <c r="R865" i="5"/>
  <c r="T812" i="5"/>
  <c r="T810" i="5"/>
  <c r="T809" i="5"/>
  <c r="T808" i="5"/>
  <c r="T806" i="5"/>
  <c r="T805" i="5"/>
  <c r="T804" i="5"/>
  <c r="R802" i="5"/>
  <c r="T802" i="5" s="1"/>
  <c r="T801" i="5"/>
  <c r="T800" i="5"/>
  <c r="T799" i="5"/>
  <c r="T797" i="5"/>
  <c r="T796" i="5"/>
  <c r="R794" i="5"/>
  <c r="T794" i="5" s="1"/>
  <c r="T793" i="5"/>
  <c r="T791" i="5"/>
  <c r="T790" i="5"/>
  <c r="T789" i="5"/>
  <c r="T786" i="5"/>
  <c r="R786" i="5"/>
  <c r="T785" i="5"/>
  <c r="R783" i="5"/>
  <c r="T783" i="5" s="1"/>
  <c r="T782" i="5"/>
  <c r="S780" i="5"/>
  <c r="R780" i="5"/>
  <c r="T779" i="5"/>
  <c r="T778" i="5"/>
  <c r="T777" i="5"/>
  <c r="T776" i="5"/>
  <c r="T775" i="5"/>
  <c r="T774" i="5"/>
  <c r="T773" i="5"/>
  <c r="T772" i="5"/>
  <c r="T771" i="5"/>
  <c r="T770" i="5"/>
  <c r="T769" i="5"/>
  <c r="T768" i="5"/>
  <c r="T767" i="5"/>
  <c r="T766" i="5"/>
  <c r="T765" i="5"/>
  <c r="T764" i="5"/>
  <c r="R762" i="5"/>
  <c r="T762" i="5" s="1"/>
  <c r="T761" i="5"/>
  <c r="R759" i="5"/>
  <c r="T759" i="5" s="1"/>
  <c r="T758" i="5"/>
  <c r="R756" i="5"/>
  <c r="T756" i="5" s="1"/>
  <c r="T755" i="5"/>
  <c r="T754" i="5"/>
  <c r="R752" i="5"/>
  <c r="T752" i="5" s="1"/>
  <c r="T751" i="5"/>
  <c r="S749" i="5"/>
  <c r="R749" i="5"/>
  <c r="T748" i="5"/>
  <c r="T747" i="5"/>
  <c r="T746" i="5"/>
  <c r="T745" i="5"/>
  <c r="T744" i="5"/>
  <c r="T743" i="5"/>
  <c r="T742" i="5"/>
  <c r="T741" i="5"/>
  <c r="T740" i="5"/>
  <c r="T739" i="5"/>
  <c r="T737" i="5"/>
  <c r="T736" i="5"/>
  <c r="T735" i="5"/>
  <c r="T734" i="5"/>
  <c r="T733" i="5"/>
  <c r="T732" i="5"/>
  <c r="R730" i="5"/>
  <c r="T730" i="5" s="1"/>
  <c r="T728" i="5"/>
  <c r="S726" i="5"/>
  <c r="R726" i="5"/>
  <c r="T725" i="5"/>
  <c r="T724" i="5"/>
  <c r="T723" i="5"/>
  <c r="T722" i="5"/>
  <c r="T721" i="5"/>
  <c r="T720" i="5"/>
  <c r="T719" i="5"/>
  <c r="T718" i="5"/>
  <c r="T716" i="5"/>
  <c r="T715" i="5"/>
  <c r="R713" i="5"/>
  <c r="T713" i="5" s="1"/>
  <c r="T712" i="5"/>
  <c r="T711" i="5"/>
  <c r="T709" i="5"/>
  <c r="T708" i="5"/>
  <c r="R706" i="5"/>
  <c r="T706" i="5" s="1"/>
  <c r="T705" i="5"/>
  <c r="R703" i="5"/>
  <c r="T703" i="5" s="1"/>
  <c r="T702" i="5"/>
  <c r="T699" i="5"/>
  <c r="T698" i="5"/>
  <c r="T697" i="5"/>
  <c r="R695" i="5"/>
  <c r="T695" i="5" s="1"/>
  <c r="T694" i="5"/>
  <c r="R688" i="5"/>
  <c r="T688" i="5" s="1"/>
  <c r="T687" i="5"/>
  <c r="T686" i="5"/>
  <c r="R683" i="5"/>
  <c r="T683" i="5" s="1"/>
  <c r="T682" i="5"/>
  <c r="T681" i="5"/>
  <c r="S679" i="5"/>
  <c r="R679" i="5"/>
  <c r="T678" i="5"/>
  <c r="T677" i="5"/>
  <c r="T676" i="5"/>
  <c r="T675" i="5"/>
  <c r="T674" i="5"/>
  <c r="T673" i="5"/>
  <c r="T672" i="5"/>
  <c r="T671" i="5"/>
  <c r="T670" i="5"/>
  <c r="T669" i="5"/>
  <c r="T668" i="5"/>
  <c r="T667" i="5"/>
  <c r="T666" i="5"/>
  <c r="T665" i="5"/>
  <c r="T664" i="5"/>
  <c r="T663" i="5"/>
  <c r="T662" i="5"/>
  <c r="T661" i="5"/>
  <c r="T660" i="5"/>
  <c r="T659" i="5"/>
  <c r="T658" i="5"/>
  <c r="T657" i="5"/>
  <c r="T656" i="5"/>
  <c r="T655" i="5"/>
  <c r="T654" i="5"/>
  <c r="T649" i="5"/>
  <c r="T648" i="5"/>
  <c r="S646" i="5"/>
  <c r="R646" i="5"/>
  <c r="T645" i="5"/>
  <c r="T644" i="5"/>
  <c r="T643" i="5"/>
  <c r="T642" i="5"/>
  <c r="T641" i="5"/>
  <c r="T640" i="5"/>
  <c r="T639" i="5"/>
  <c r="T638" i="5"/>
  <c r="T637" i="5"/>
  <c r="T636" i="5"/>
  <c r="T635" i="5"/>
  <c r="T633" i="5"/>
  <c r="T632" i="5"/>
  <c r="T631" i="5"/>
  <c r="T629" i="5"/>
  <c r="T628" i="5"/>
  <c r="T627" i="5"/>
  <c r="T625" i="5"/>
  <c r="T624" i="5"/>
  <c r="T623" i="5"/>
  <c r="T621" i="5"/>
  <c r="T620" i="5"/>
  <c r="T619" i="5"/>
  <c r="T617" i="5"/>
  <c r="T616" i="5"/>
  <c r="T615" i="5"/>
  <c r="T613" i="5"/>
  <c r="T612" i="5"/>
  <c r="T611" i="5"/>
  <c r="T609" i="5"/>
  <c r="T608" i="5"/>
  <c r="T607" i="5"/>
  <c r="T605" i="5"/>
  <c r="T604" i="5"/>
  <c r="T603" i="5"/>
  <c r="T601" i="5"/>
  <c r="T600" i="5"/>
  <c r="T599" i="5"/>
  <c r="R594" i="5"/>
  <c r="T593" i="5"/>
  <c r="T592" i="5"/>
  <c r="T591" i="5"/>
  <c r="T590" i="5"/>
  <c r="T589" i="5"/>
  <c r="S587" i="5"/>
  <c r="R587" i="5"/>
  <c r="T586" i="5"/>
  <c r="T585" i="5"/>
  <c r="T584" i="5"/>
  <c r="T583" i="5"/>
  <c r="S581" i="5"/>
  <c r="R581" i="5"/>
  <c r="T580" i="5"/>
  <c r="T579" i="5"/>
  <c r="T577" i="5"/>
  <c r="T576" i="5"/>
  <c r="T575" i="5"/>
  <c r="T573" i="5"/>
  <c r="T572" i="5"/>
  <c r="T571" i="5"/>
  <c r="T570" i="5"/>
  <c r="T569" i="5"/>
  <c r="T568" i="5"/>
  <c r="T567" i="5"/>
  <c r="T566" i="5"/>
  <c r="T564" i="5"/>
  <c r="T563" i="5"/>
  <c r="T562" i="5"/>
  <c r="T561" i="5"/>
  <c r="T560" i="5"/>
  <c r="T559" i="5"/>
  <c r="T558" i="5"/>
  <c r="T557" i="5"/>
  <c r="T556" i="5"/>
  <c r="S554" i="5"/>
  <c r="R554" i="5"/>
  <c r="T553" i="5"/>
  <c r="T552" i="5"/>
  <c r="T551" i="5"/>
  <c r="T550" i="5"/>
  <c r="T549" i="5"/>
  <c r="T548" i="5"/>
  <c r="T547" i="5"/>
  <c r="T546" i="5"/>
  <c r="T545" i="5"/>
  <c r="T544" i="5"/>
  <c r="T543" i="5"/>
  <c r="T542" i="5"/>
  <c r="T541" i="5"/>
  <c r="T540" i="5"/>
  <c r="T539" i="5"/>
  <c r="T538" i="5"/>
  <c r="T536" i="5"/>
  <c r="T535" i="5"/>
  <c r="T534" i="5"/>
  <c r="S532" i="5"/>
  <c r="R532" i="5"/>
  <c r="T531" i="5"/>
  <c r="T530" i="5"/>
  <c r="T529" i="5"/>
  <c r="T528" i="5"/>
  <c r="T525" i="5"/>
  <c r="T526" i="5" s="1"/>
  <c r="S522" i="5"/>
  <c r="T520" i="5"/>
  <c r="T522" i="5" s="1"/>
  <c r="T519" i="5"/>
  <c r="R517" i="5"/>
  <c r="T517" i="5" s="1"/>
  <c r="T516" i="5"/>
  <c r="S514" i="5"/>
  <c r="R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R497" i="5"/>
  <c r="T497" i="5" s="1"/>
  <c r="T496" i="5"/>
  <c r="T495" i="5"/>
  <c r="T494" i="5"/>
  <c r="T492" i="5"/>
  <c r="T491" i="5"/>
  <c r="T490" i="5"/>
  <c r="T488" i="5"/>
  <c r="T487" i="5"/>
  <c r="R485" i="5"/>
  <c r="T485" i="5" s="1"/>
  <c r="T484" i="5"/>
  <c r="T483" i="5"/>
  <c r="R481" i="5"/>
  <c r="T481" i="5" s="1"/>
  <c r="T480" i="5"/>
  <c r="T479" i="5"/>
  <c r="S477" i="5"/>
  <c r="R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R456" i="5"/>
  <c r="T456" i="5" s="1"/>
  <c r="T455" i="5"/>
  <c r="T453" i="5"/>
  <c r="T452" i="5"/>
  <c r="R450" i="5"/>
  <c r="T450" i="5" s="1"/>
  <c r="T449" i="5"/>
  <c r="R447" i="5"/>
  <c r="T447" i="5" s="1"/>
  <c r="T446" i="5"/>
  <c r="T445" i="5"/>
  <c r="T444" i="5"/>
  <c r="T443" i="5"/>
  <c r="T442" i="5"/>
  <c r="S440" i="5"/>
  <c r="R440" i="5"/>
  <c r="T439" i="5"/>
  <c r="T438" i="5"/>
  <c r="R436" i="5"/>
  <c r="T436" i="5" s="1"/>
  <c r="T435" i="5"/>
  <c r="T434" i="5"/>
  <c r="S432" i="5"/>
  <c r="R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S410" i="5"/>
  <c r="R410" i="5"/>
  <c r="T409" i="5"/>
  <c r="T407" i="5"/>
  <c r="T406" i="5"/>
  <c r="T405" i="5"/>
  <c r="T404" i="5"/>
  <c r="T403" i="5"/>
  <c r="T402" i="5"/>
  <c r="T401" i="5"/>
  <c r="T400" i="5"/>
  <c r="S398" i="5"/>
  <c r="R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S379" i="5"/>
  <c r="R379" i="5"/>
  <c r="T378" i="5"/>
  <c r="T377" i="5"/>
  <c r="T376" i="5"/>
  <c r="T375" i="5"/>
  <c r="T374" i="5"/>
  <c r="T373" i="5"/>
  <c r="T372" i="5"/>
  <c r="T371" i="5"/>
  <c r="T370" i="5"/>
  <c r="T369" i="5"/>
  <c r="T368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S340" i="5"/>
  <c r="R340" i="5"/>
  <c r="T339" i="5"/>
  <c r="T338" i="5"/>
  <c r="T336" i="5"/>
  <c r="T335" i="5"/>
  <c r="S333" i="5"/>
  <c r="R333" i="5"/>
  <c r="T332" i="5"/>
  <c r="T331" i="5"/>
  <c r="T329" i="5"/>
  <c r="T328" i="5"/>
  <c r="S326" i="5"/>
  <c r="R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S311" i="5"/>
  <c r="R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S295" i="5"/>
  <c r="R295" i="5"/>
  <c r="T294" i="5"/>
  <c r="T295" i="5" s="1"/>
  <c r="S289" i="5"/>
  <c r="R289" i="5"/>
  <c r="T287" i="5"/>
  <c r="T286" i="5"/>
  <c r="T283" i="5"/>
  <c r="T284" i="5" s="1"/>
  <c r="S281" i="5"/>
  <c r="R281" i="5"/>
  <c r="T280" i="5"/>
  <c r="T278" i="5"/>
  <c r="T277" i="5"/>
  <c r="T275" i="5"/>
  <c r="S273" i="5"/>
  <c r="T272" i="5"/>
  <c r="T271" i="5"/>
  <c r="T270" i="5"/>
  <c r="T269" i="5"/>
  <c r="T268" i="5"/>
  <c r="T267" i="5"/>
  <c r="T266" i="5"/>
  <c r="T265" i="5"/>
  <c r="T264" i="5"/>
  <c r="T260" i="5"/>
  <c r="T261" i="5" s="1"/>
  <c r="S257" i="5"/>
  <c r="R257" i="5"/>
  <c r="T256" i="5"/>
  <c r="T255" i="5"/>
  <c r="T254" i="5"/>
  <c r="T253" i="5"/>
  <c r="T252" i="5"/>
  <c r="T251" i="5"/>
  <c r="T250" i="5"/>
  <c r="T249" i="5"/>
  <c r="T248" i="5"/>
  <c r="S246" i="5"/>
  <c r="R246" i="5"/>
  <c r="T245" i="5"/>
  <c r="T244" i="5"/>
  <c r="T243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7" i="5"/>
  <c r="S207" i="5"/>
  <c r="R207" i="5"/>
  <c r="S204" i="5"/>
  <c r="R204" i="5"/>
  <c r="T203" i="5"/>
  <c r="T202" i="5"/>
  <c r="T201" i="5"/>
  <c r="T200" i="5"/>
  <c r="T199" i="5"/>
  <c r="T198" i="5"/>
  <c r="T197" i="5"/>
  <c r="T196" i="5"/>
  <c r="T195" i="5"/>
  <c r="T192" i="5"/>
  <c r="S192" i="5"/>
  <c r="R192" i="5"/>
  <c r="S189" i="5"/>
  <c r="R189" i="5"/>
  <c r="T188" i="5"/>
  <c r="T187" i="5"/>
  <c r="T186" i="5"/>
  <c r="T185" i="5"/>
  <c r="S182" i="5"/>
  <c r="R182" i="5"/>
  <c r="T181" i="5"/>
  <c r="T182" i="5" s="1"/>
  <c r="S179" i="5"/>
  <c r="R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58" i="5"/>
  <c r="T157" i="5"/>
  <c r="T156" i="5"/>
  <c r="T154" i="5"/>
  <c r="T153" i="5"/>
  <c r="T149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29" i="5"/>
  <c r="T127" i="5"/>
  <c r="T125" i="5"/>
  <c r="T122" i="5"/>
  <c r="T121" i="5"/>
  <c r="T120" i="5"/>
  <c r="S118" i="5"/>
  <c r="R118" i="5"/>
  <c r="T117" i="5"/>
  <c r="T116" i="5"/>
  <c r="T115" i="5"/>
  <c r="T114" i="5"/>
  <c r="T113" i="5"/>
  <c r="T111" i="5"/>
  <c r="T109" i="5"/>
  <c r="T108" i="5"/>
  <c r="T107" i="5"/>
  <c r="T106" i="5"/>
  <c r="T105" i="5"/>
  <c r="T103" i="5"/>
  <c r="T102" i="5"/>
  <c r="T100" i="5"/>
  <c r="T99" i="5"/>
  <c r="T98" i="5"/>
  <c r="T97" i="5"/>
  <c r="T96" i="5"/>
  <c r="S91" i="5"/>
  <c r="R91" i="5"/>
  <c r="S88" i="5"/>
  <c r="R88" i="5"/>
  <c r="T87" i="5"/>
  <c r="T86" i="5"/>
  <c r="S84" i="5"/>
  <c r="R84" i="5"/>
  <c r="T83" i="5"/>
  <c r="T82" i="5"/>
  <c r="T81" i="5"/>
  <c r="T80" i="5"/>
  <c r="T78" i="5"/>
  <c r="T77" i="5"/>
  <c r="T76" i="5"/>
  <c r="T75" i="5"/>
  <c r="T74" i="5"/>
  <c r="T73" i="5"/>
  <c r="T72" i="5"/>
  <c r="T71" i="5"/>
  <c r="S69" i="5"/>
  <c r="R69" i="5"/>
  <c r="T68" i="5"/>
  <c r="T67" i="5"/>
  <c r="T66" i="5"/>
  <c r="S64" i="5"/>
  <c r="R64" i="5"/>
  <c r="T63" i="5"/>
  <c r="T62" i="5"/>
  <c r="T61" i="5"/>
  <c r="S59" i="5"/>
  <c r="R59" i="5"/>
  <c r="T58" i="5"/>
  <c r="T57" i="5"/>
  <c r="S55" i="5"/>
  <c r="R55" i="5"/>
  <c r="T47" i="5"/>
  <c r="S47" i="5"/>
  <c r="R47" i="5"/>
  <c r="T43" i="5"/>
  <c r="S43" i="5"/>
  <c r="R43" i="5"/>
  <c r="T40" i="5"/>
  <c r="S40" i="5"/>
  <c r="R40" i="5"/>
  <c r="T36" i="5"/>
  <c r="S36" i="5"/>
  <c r="R36" i="5"/>
  <c r="T33" i="5"/>
  <c r="S33" i="5"/>
  <c r="R33" i="5"/>
  <c r="T30" i="5"/>
  <c r="S30" i="5"/>
  <c r="R30" i="5"/>
  <c r="T27" i="5"/>
  <c r="S27" i="5"/>
  <c r="R27" i="5"/>
  <c r="T21" i="5"/>
  <c r="S21" i="5"/>
  <c r="R21" i="5"/>
  <c r="S15" i="5"/>
  <c r="T13" i="5"/>
  <c r="S10" i="5"/>
  <c r="R10" i="5"/>
  <c r="T9" i="5"/>
  <c r="T8" i="5"/>
  <c r="T1544" i="5" l="1"/>
  <c r="R1681" i="5"/>
  <c r="T1569" i="5"/>
  <c r="T1565" i="5"/>
  <c r="T1337" i="5"/>
  <c r="T975" i="5"/>
  <c r="T15" i="5"/>
  <c r="T1054" i="5"/>
  <c r="R1055" i="5"/>
  <c r="T961" i="5"/>
  <c r="T1482" i="5"/>
  <c r="R1483" i="5"/>
  <c r="T1715" i="5"/>
  <c r="T1822" i="5" s="1"/>
  <c r="T1760" i="5"/>
  <c r="T1832" i="5"/>
  <c r="T2017" i="5"/>
  <c r="T865" i="5"/>
  <c r="T281" i="5"/>
  <c r="T928" i="5"/>
  <c r="T780" i="5"/>
  <c r="T273" i="5"/>
  <c r="T514" i="5"/>
  <c r="S595" i="5"/>
  <c r="T326" i="5"/>
  <c r="T289" i="5"/>
  <c r="T130" i="5"/>
  <c r="T123" i="5"/>
  <c r="T477" i="5"/>
  <c r="T880" i="5"/>
  <c r="T59" i="5"/>
  <c r="T88" i="5"/>
  <c r="T91" i="5"/>
  <c r="T118" i="5"/>
  <c r="T179" i="5"/>
  <c r="T204" i="5"/>
  <c r="T257" i="5"/>
  <c r="T379" i="5"/>
  <c r="T410" i="5"/>
  <c r="T432" i="5"/>
  <c r="T554" i="5"/>
  <c r="T581" i="5"/>
  <c r="T587" i="5"/>
  <c r="T594" i="5"/>
  <c r="T646" i="5"/>
  <c r="T726" i="5"/>
  <c r="T749" i="5"/>
  <c r="T987" i="5"/>
  <c r="T1409" i="5"/>
  <c r="T1439" i="5"/>
  <c r="T1615" i="5"/>
  <c r="T1644" i="5"/>
  <c r="T1665" i="5"/>
  <c r="T2371" i="5"/>
  <c r="T2618" i="5"/>
  <c r="T55" i="5"/>
  <c r="T978" i="5"/>
  <c r="R1528" i="5"/>
  <c r="T1527" i="5"/>
  <c r="T1528" i="5" s="1"/>
  <c r="T69" i="5"/>
  <c r="T189" i="5"/>
  <c r="T246" i="5"/>
  <c r="R595" i="5"/>
  <c r="T311" i="5"/>
  <c r="S1055" i="5"/>
  <c r="S1822" i="5"/>
  <c r="S2075" i="5"/>
  <c r="T333" i="5"/>
  <c r="T340" i="5"/>
  <c r="T398" i="5"/>
  <c r="T440" i="5"/>
  <c r="T532" i="5"/>
  <c r="T679" i="5"/>
  <c r="T970" i="5"/>
  <c r="T997" i="5"/>
  <c r="T1022" i="5"/>
  <c r="T1029" i="5"/>
  <c r="T1036" i="5"/>
  <c r="T1050" i="5"/>
  <c r="T1343" i="5"/>
  <c r="T1399" i="5"/>
  <c r="S1483" i="5"/>
  <c r="T1446" i="5"/>
  <c r="T1478" i="5"/>
  <c r="T1537" i="5"/>
  <c r="T1575" i="5"/>
  <c r="T1612" i="5"/>
  <c r="T1654" i="5"/>
  <c r="T1743" i="5"/>
  <c r="T2067" i="5"/>
  <c r="S2239" i="5"/>
  <c r="T2223" i="5"/>
  <c r="T2341" i="5"/>
  <c r="T2342" i="5" s="1"/>
  <c r="T2425" i="5"/>
  <c r="T2447" i="5"/>
  <c r="T2477" i="5"/>
  <c r="T2571" i="5"/>
  <c r="S2696" i="5"/>
  <c r="R290" i="5"/>
  <c r="S290" i="5"/>
  <c r="T84" i="5"/>
  <c r="T64" i="5"/>
  <c r="R92" i="5"/>
  <c r="S92" i="5"/>
  <c r="T10" i="5"/>
  <c r="T2258" i="5"/>
  <c r="R2258" i="5"/>
  <c r="R1822" i="5"/>
  <c r="T2696" i="5"/>
  <c r="S1681" i="5"/>
  <c r="R2075" i="5"/>
  <c r="T2074" i="5"/>
  <c r="T2091" i="5"/>
  <c r="R2239" i="5"/>
  <c r="T2238" i="5"/>
  <c r="T2264" i="5"/>
  <c r="T2274" i="5" s="1"/>
  <c r="R2274" i="5"/>
  <c r="T2279" i="5"/>
  <c r="T2280" i="5" s="1"/>
  <c r="T2378" i="5"/>
  <c r="T2400" i="5"/>
  <c r="T2467" i="5"/>
  <c r="T2481" i="5"/>
  <c r="T2638" i="5"/>
  <c r="T2639" i="5" s="1"/>
  <c r="R2696" i="5"/>
  <c r="T2075" i="5" l="1"/>
  <c r="T1483" i="5"/>
  <c r="T1055" i="5"/>
  <c r="T2239" i="5"/>
  <c r="T92" i="5"/>
  <c r="T979" i="5"/>
  <c r="T290" i="5"/>
  <c r="T595" i="5"/>
  <c r="S2698" i="5"/>
  <c r="R2698" i="5"/>
  <c r="O2374" i="5"/>
  <c r="O2250" i="5"/>
  <c r="Q2246" i="5"/>
  <c r="Q2105" i="5"/>
  <c r="O2190" i="5"/>
  <c r="O2131" i="5"/>
  <c r="O2091" i="5"/>
  <c r="Q2000" i="5"/>
  <c r="O1821" i="5"/>
  <c r="Q1802" i="5"/>
  <c r="P1814" i="5"/>
  <c r="Q1758" i="5"/>
  <c r="T2698" i="5" l="1"/>
  <c r="Q1536" i="5"/>
  <c r="Q1535" i="5"/>
  <c r="O1615" i="5"/>
  <c r="O1482" i="5"/>
  <c r="O1412" i="5"/>
  <c r="P1406" i="5"/>
  <c r="O1406" i="5"/>
  <c r="O1070" i="5"/>
  <c r="O1067" i="5"/>
  <c r="O1466" i="5"/>
  <c r="O1409" i="5"/>
  <c r="O1354" i="5"/>
  <c r="P1025" i="5" l="1"/>
  <c r="O1025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999" i="5"/>
  <c r="P997" i="5"/>
  <c r="Q995" i="5"/>
  <c r="O993" i="5"/>
  <c r="O990" i="5"/>
  <c r="Q984" i="5"/>
  <c r="Q985" i="5"/>
  <c r="Q986" i="5"/>
  <c r="Q983" i="5"/>
  <c r="O978" i="5"/>
  <c r="Q964" i="5"/>
  <c r="Q965" i="5"/>
  <c r="Q967" i="5"/>
  <c r="Q968" i="5"/>
  <c r="Q969" i="5"/>
  <c r="Q963" i="5"/>
  <c r="O920" i="5"/>
  <c r="O899" i="5"/>
  <c r="O892" i="5"/>
  <c r="O889" i="5"/>
  <c r="O886" i="5"/>
  <c r="O883" i="5"/>
  <c r="P880" i="5"/>
  <c r="O875" i="5"/>
  <c r="P869" i="5"/>
  <c r="O869" i="5"/>
  <c r="O797" i="5"/>
  <c r="O794" i="5"/>
  <c r="O791" i="5"/>
  <c r="O786" i="5"/>
  <c r="O783" i="5"/>
  <c r="O762" i="5"/>
  <c r="O759" i="5"/>
  <c r="O752" i="5"/>
  <c r="O730" i="5"/>
  <c r="P726" i="5"/>
  <c r="O726" i="5"/>
  <c r="O709" i="5"/>
  <c r="O706" i="5"/>
  <c r="O695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54" i="5"/>
  <c r="P554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39" i="5"/>
  <c r="O526" i="5"/>
  <c r="P522" i="5"/>
  <c r="Q520" i="5"/>
  <c r="Q519" i="5"/>
  <c r="O517" i="5"/>
  <c r="O485" i="5"/>
  <c r="O481" i="5"/>
  <c r="Q461" i="5"/>
  <c r="Q459" i="5"/>
  <c r="Q460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58" i="5"/>
  <c r="O456" i="5"/>
  <c r="O450" i="5"/>
  <c r="O436" i="5"/>
  <c r="Q436" i="5" s="1"/>
  <c r="O43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12" i="5"/>
  <c r="P410" i="5"/>
  <c r="Q401" i="5"/>
  <c r="Q402" i="5"/>
  <c r="Q403" i="5"/>
  <c r="Q404" i="5"/>
  <c r="Q405" i="5"/>
  <c r="Q406" i="5"/>
  <c r="Q407" i="5"/>
  <c r="Q409" i="5"/>
  <c r="Q400" i="5"/>
  <c r="P398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82" i="5"/>
  <c r="O398" i="5"/>
  <c r="P340" i="5"/>
  <c r="O340" i="5"/>
  <c r="P333" i="5"/>
  <c r="O333" i="5"/>
  <c r="P326" i="5"/>
  <c r="O326" i="5"/>
  <c r="P311" i="5"/>
  <c r="O311" i="5"/>
  <c r="P295" i="5"/>
  <c r="O295" i="5"/>
  <c r="O289" i="5"/>
  <c r="P281" i="5"/>
  <c r="P273" i="5"/>
  <c r="O273" i="5"/>
  <c r="P261" i="5"/>
  <c r="O261" i="5"/>
  <c r="P257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3" i="5"/>
  <c r="Q244" i="5"/>
  <c r="Q245" i="5"/>
  <c r="Q209" i="5"/>
  <c r="Q210" i="5"/>
  <c r="O246" i="5"/>
  <c r="P246" i="5"/>
  <c r="P207" i="5"/>
  <c r="Q207" i="5"/>
  <c r="O207" i="5"/>
  <c r="P204" i="5"/>
  <c r="O204" i="5"/>
  <c r="P192" i="5"/>
  <c r="Q192" i="5"/>
  <c r="O192" i="5"/>
  <c r="P189" i="5"/>
  <c r="O189" i="5"/>
  <c r="P118" i="5"/>
  <c r="O118" i="5"/>
  <c r="P289" i="5"/>
  <c r="O281" i="5"/>
  <c r="Q253" i="5"/>
  <c r="O257" i="5"/>
  <c r="Q246" i="5" l="1"/>
  <c r="Q398" i="5"/>
  <c r="Q410" i="5"/>
  <c r="Q522" i="5"/>
  <c r="O2514" i="5"/>
  <c r="N2346" i="5"/>
  <c r="O2695" i="5"/>
  <c r="P2692" i="5"/>
  <c r="O2692" i="5"/>
  <c r="O2680" i="5"/>
  <c r="O2677" i="5"/>
  <c r="O2673" i="5"/>
  <c r="O2669" i="5"/>
  <c r="O2665" i="5"/>
  <c r="O2662" i="5"/>
  <c r="P2656" i="5"/>
  <c r="O2656" i="5"/>
  <c r="O2647" i="5"/>
  <c r="O2644" i="5"/>
  <c r="Q2464" i="5"/>
  <c r="Q2463" i="5"/>
  <c r="O2520" i="5"/>
  <c r="Q2519" i="5"/>
  <c r="Q2520" i="5" s="1"/>
  <c r="P2638" i="5"/>
  <c r="O2638" i="5"/>
  <c r="O2632" i="5"/>
  <c r="O2627" i="5"/>
  <c r="O2624" i="5"/>
  <c r="O2621" i="5"/>
  <c r="P2618" i="5"/>
  <c r="O2618" i="5"/>
  <c r="Q2602" i="5"/>
  <c r="O2589" i="5"/>
  <c r="O2586" i="5"/>
  <c r="O2582" i="5"/>
  <c r="O2575" i="5"/>
  <c r="P2571" i="5"/>
  <c r="O2571" i="5"/>
  <c r="O2555" i="5"/>
  <c r="Q2554" i="5"/>
  <c r="O2550" i="5"/>
  <c r="O2544" i="5"/>
  <c r="O2541" i="5"/>
  <c r="O2534" i="5"/>
  <c r="O2528" i="5"/>
  <c r="O2517" i="5"/>
  <c r="O2505" i="5"/>
  <c r="O2502" i="5"/>
  <c r="O2499" i="5"/>
  <c r="O2493" i="5"/>
  <c r="O2490" i="5"/>
  <c r="O2487" i="5"/>
  <c r="O2484" i="5"/>
  <c r="P2481" i="5"/>
  <c r="O2481" i="5"/>
  <c r="P2477" i="5"/>
  <c r="O2477" i="5"/>
  <c r="O2473" i="5"/>
  <c r="O2470" i="5"/>
  <c r="P2467" i="5"/>
  <c r="O2467" i="5"/>
  <c r="Q2455" i="5"/>
  <c r="O2453" i="5"/>
  <c r="P2447" i="5"/>
  <c r="O2447" i="5"/>
  <c r="Q2443" i="5"/>
  <c r="O2437" i="5"/>
  <c r="O2434" i="5"/>
  <c r="O2430" i="5"/>
  <c r="P2425" i="5"/>
  <c r="O2425" i="5"/>
  <c r="Q2423" i="5"/>
  <c r="Q2422" i="5"/>
  <c r="O2417" i="5"/>
  <c r="O2413" i="5"/>
  <c r="O2410" i="5"/>
  <c r="O2403" i="5"/>
  <c r="P2400" i="5"/>
  <c r="O2400" i="5"/>
  <c r="Q2399" i="5"/>
  <c r="O2391" i="5"/>
  <c r="O2386" i="5"/>
  <c r="P2378" i="5"/>
  <c r="O2378" i="5"/>
  <c r="P2371" i="5"/>
  <c r="O2371" i="5"/>
  <c r="O2365" i="5"/>
  <c r="O2362" i="5"/>
  <c r="O2357" i="5"/>
  <c r="O2354" i="5"/>
  <c r="O2351" i="5"/>
  <c r="O2348" i="5"/>
  <c r="Q2300" i="5"/>
  <c r="P2341" i="5"/>
  <c r="P2342" i="5" s="1"/>
  <c r="O2341" i="5"/>
  <c r="O2293" i="5"/>
  <c r="O2288" i="5"/>
  <c r="O2285" i="5"/>
  <c r="P2279" i="5"/>
  <c r="P2280" i="5" s="1"/>
  <c r="O2279" i="5"/>
  <c r="O2280" i="5" s="1"/>
  <c r="O2273" i="5"/>
  <c r="O2270" i="5"/>
  <c r="O2267" i="5"/>
  <c r="P2264" i="5"/>
  <c r="P2274" i="5" s="1"/>
  <c r="O2264" i="5"/>
  <c r="O2274" i="5" l="1"/>
  <c r="O2342" i="5"/>
  <c r="O2639" i="5"/>
  <c r="O2696" i="5"/>
  <c r="P2639" i="5"/>
  <c r="P2696" i="5"/>
  <c r="Q2618" i="5"/>
  <c r="Q2247" i="5"/>
  <c r="O2257" i="5"/>
  <c r="O2254" i="5"/>
  <c r="O2247" i="5"/>
  <c r="Q2106" i="5"/>
  <c r="O2106" i="5"/>
  <c r="P2091" i="5"/>
  <c r="O2258" i="5" l="1"/>
  <c r="P2238" i="5"/>
  <c r="O2238" i="5"/>
  <c r="Q2234" i="5"/>
  <c r="P2223" i="5"/>
  <c r="O2223" i="5"/>
  <c r="O2197" i="5"/>
  <c r="O2194" i="5"/>
  <c r="O2176" i="5"/>
  <c r="O2173" i="5"/>
  <c r="O2170" i="5"/>
  <c r="Q2160" i="5"/>
  <c r="O2161" i="5"/>
  <c r="Q2161" i="5" s="1"/>
  <c r="O2158" i="5"/>
  <c r="Q2156" i="5"/>
  <c r="Q2158" i="5" s="1"/>
  <c r="O2154" i="5"/>
  <c r="P2239" i="5" l="1"/>
  <c r="O2150" i="5"/>
  <c r="O2143" i="5"/>
  <c r="O2140" i="5"/>
  <c r="O2134" i="5"/>
  <c r="Q2130" i="5"/>
  <c r="O2123" i="5"/>
  <c r="O2118" i="5"/>
  <c r="O2112" i="5"/>
  <c r="O2103" i="5"/>
  <c r="O2098" i="5"/>
  <c r="O2095" i="5"/>
  <c r="O2086" i="5"/>
  <c r="P2074" i="5"/>
  <c r="O2074" i="5"/>
  <c r="O2070" i="5"/>
  <c r="Q2055" i="5"/>
  <c r="Q2056" i="5"/>
  <c r="P2067" i="5"/>
  <c r="O2067" i="5"/>
  <c r="O2029" i="5"/>
  <c r="O2026" i="5"/>
  <c r="O2023" i="5"/>
  <c r="O2020" i="5"/>
  <c r="P2017" i="5"/>
  <c r="O2017" i="5"/>
  <c r="O1998" i="5"/>
  <c r="Q1934" i="5"/>
  <c r="P1995" i="5"/>
  <c r="O1995" i="5"/>
  <c r="O1858" i="5"/>
  <c r="O1854" i="5"/>
  <c r="O1843" i="5"/>
  <c r="O1840" i="5"/>
  <c r="O1835" i="5"/>
  <c r="P1832" i="5"/>
  <c r="O1832" i="5"/>
  <c r="O1818" i="5"/>
  <c r="P1743" i="5"/>
  <c r="O1814" i="5"/>
  <c r="Q1790" i="5"/>
  <c r="Q1795" i="5"/>
  <c r="O1773" i="5"/>
  <c r="O1766" i="5"/>
  <c r="O1763" i="5"/>
  <c r="O1760" i="5"/>
  <c r="O1755" i="5"/>
  <c r="Q1750" i="5"/>
  <c r="O1747" i="5"/>
  <c r="O1743" i="5"/>
  <c r="O1740" i="5"/>
  <c r="O1737" i="5"/>
  <c r="O1734" i="5"/>
  <c r="O1730" i="5"/>
  <c r="O1727" i="5"/>
  <c r="O1724" i="5"/>
  <c r="O1721" i="5"/>
  <c r="O1718" i="5"/>
  <c r="P1715" i="5"/>
  <c r="O1715" i="5"/>
  <c r="O1707" i="5"/>
  <c r="Q1693" i="5"/>
  <c r="O1686" i="5"/>
  <c r="Q1611" i="5"/>
  <c r="P1612" i="5"/>
  <c r="O1612" i="5"/>
  <c r="P1565" i="5"/>
  <c r="O1680" i="5"/>
  <c r="Q1678" i="5"/>
  <c r="O1675" i="5"/>
  <c r="O1671" i="5"/>
  <c r="Q1669" i="5"/>
  <c r="P1665" i="5"/>
  <c r="O1665" i="5"/>
  <c r="P1654" i="5"/>
  <c r="O1654" i="5"/>
  <c r="O1647" i="5"/>
  <c r="P1644" i="5"/>
  <c r="O1644" i="5"/>
  <c r="O1633" i="5"/>
  <c r="O1630" i="5"/>
  <c r="O1626" i="5"/>
  <c r="O1622" i="5"/>
  <c r="O1619" i="5"/>
  <c r="P1615" i="5"/>
  <c r="O1609" i="5"/>
  <c r="O1594" i="5"/>
  <c r="O1591" i="5"/>
  <c r="O1588" i="5"/>
  <c r="O1585" i="5"/>
  <c r="O1582" i="5"/>
  <c r="P1575" i="5"/>
  <c r="O1575" i="5"/>
  <c r="O1572" i="5"/>
  <c r="P1569" i="5"/>
  <c r="O1569" i="5"/>
  <c r="O1565" i="5"/>
  <c r="Q1560" i="5"/>
  <c r="Q1553" i="5"/>
  <c r="O1547" i="5"/>
  <c r="O1544" i="5"/>
  <c r="O1541" i="5"/>
  <c r="P1537" i="5"/>
  <c r="O1537" i="5"/>
  <c r="O1527" i="5"/>
  <c r="O1524" i="5"/>
  <c r="O1521" i="5"/>
  <c r="O1518" i="5"/>
  <c r="Q1500" i="5"/>
  <c r="P1514" i="5"/>
  <c r="P1528" i="5" s="1"/>
  <c r="O1514" i="5"/>
  <c r="O1488" i="5"/>
  <c r="Q1405" i="5"/>
  <c r="Q1406" i="5" s="1"/>
  <c r="Q1466" i="5"/>
  <c r="P1409" i="5"/>
  <c r="O1076" i="5"/>
  <c r="O1073" i="5"/>
  <c r="O1060" i="5"/>
  <c r="P1478" i="5"/>
  <c r="O1478" i="5"/>
  <c r="O1460" i="5"/>
  <c r="Q1460" i="5" s="1"/>
  <c r="O1451" i="5"/>
  <c r="Q1450" i="5"/>
  <c r="P1446" i="5"/>
  <c r="O1446" i="5"/>
  <c r="P1439" i="5"/>
  <c r="O1439" i="5"/>
  <c r="P1434" i="5"/>
  <c r="O1427" i="5"/>
  <c r="P1403" i="5"/>
  <c r="P1399" i="5"/>
  <c r="O1399" i="5"/>
  <c r="Q1361" i="5"/>
  <c r="Q1349" i="5"/>
  <c r="P1343" i="5"/>
  <c r="O1343" i="5"/>
  <c r="O2239" i="5" l="1"/>
  <c r="Q1537" i="5"/>
  <c r="O1681" i="5"/>
  <c r="O1822" i="5"/>
  <c r="P2075" i="5"/>
  <c r="O1528" i="5"/>
  <c r="P1681" i="5"/>
  <c r="P1822" i="5"/>
  <c r="O2075" i="5"/>
  <c r="Q1612" i="5"/>
  <c r="O1337" i="5"/>
  <c r="P1337" i="5"/>
  <c r="P1483" i="5" s="1"/>
  <c r="Q1331" i="5"/>
  <c r="Q1112" i="5"/>
  <c r="O1064" i="5"/>
  <c r="P1036" i="5"/>
  <c r="O1040" i="5"/>
  <c r="O1054" i="5"/>
  <c r="P1050" i="5"/>
  <c r="O1050" i="5"/>
  <c r="O1036" i="5"/>
  <c r="P1029" i="5"/>
  <c r="O1029" i="5"/>
  <c r="P1022" i="5"/>
  <c r="O1022" i="5"/>
  <c r="O1483" i="5" l="1"/>
  <c r="O997" i="5"/>
  <c r="P987" i="5"/>
  <c r="P1055" i="5" s="1"/>
  <c r="O987" i="5"/>
  <c r="O975" i="5"/>
  <c r="O970" i="5"/>
  <c r="P961" i="5"/>
  <c r="O961" i="5"/>
  <c r="O1055" i="5" l="1"/>
  <c r="P928" i="5"/>
  <c r="O928" i="5"/>
  <c r="O914" i="5"/>
  <c r="O903" i="5"/>
  <c r="O896" i="5"/>
  <c r="O880" i="5"/>
  <c r="P865" i="5"/>
  <c r="O865" i="5"/>
  <c r="Q831" i="5" l="1"/>
  <c r="Q828" i="5"/>
  <c r="O802" i="5"/>
  <c r="P780" i="5"/>
  <c r="O780" i="5"/>
  <c r="Q779" i="5"/>
  <c r="Q767" i="5"/>
  <c r="O756" i="5"/>
  <c r="P749" i="5"/>
  <c r="O749" i="5"/>
  <c r="Q744" i="5"/>
  <c r="O713" i="5"/>
  <c r="O703" i="5"/>
  <c r="O688" i="5"/>
  <c r="O683" i="5"/>
  <c r="P679" i="5"/>
  <c r="O679" i="5"/>
  <c r="P646" i="5"/>
  <c r="O646" i="5"/>
  <c r="O594" i="5"/>
  <c r="P587" i="5"/>
  <c r="O587" i="5"/>
  <c r="P581" i="5"/>
  <c r="O581" i="5"/>
  <c r="Q573" i="5"/>
  <c r="O554" i="5"/>
  <c r="P532" i="5"/>
  <c r="O532" i="5"/>
  <c r="O522" i="5"/>
  <c r="P514" i="5"/>
  <c r="O514" i="5"/>
  <c r="Q509" i="5"/>
  <c r="O497" i="5"/>
  <c r="P477" i="5"/>
  <c r="O477" i="5"/>
  <c r="O447" i="5"/>
  <c r="Q438" i="5"/>
  <c r="Q439" i="5"/>
  <c r="P440" i="5"/>
  <c r="O440" i="5"/>
  <c r="P432" i="5"/>
  <c r="O410" i="5"/>
  <c r="P379" i="5"/>
  <c r="O379" i="5"/>
  <c r="O595" i="5" s="1"/>
  <c r="Q338" i="5"/>
  <c r="Q339" i="5"/>
  <c r="Q331" i="5"/>
  <c r="Q332" i="5"/>
  <c r="Q355" i="5"/>
  <c r="Q343" i="5"/>
  <c r="Q307" i="5"/>
  <c r="P595" i="5" l="1"/>
  <c r="P979" i="5"/>
  <c r="Q333" i="5"/>
  <c r="Q340" i="5"/>
  <c r="O979" i="5"/>
  <c r="Q440" i="5"/>
  <c r="Q186" i="5"/>
  <c r="Q187" i="5"/>
  <c r="Q185" i="5"/>
  <c r="Q979" i="5" l="1"/>
  <c r="O182" i="5"/>
  <c r="P182" i="5"/>
  <c r="O179" i="5"/>
  <c r="P179" i="5"/>
  <c r="Q109" i="5"/>
  <c r="Q111" i="5"/>
  <c r="M118" i="5"/>
  <c r="Q87" i="5"/>
  <c r="Q86" i="5"/>
  <c r="Q83" i="5"/>
  <c r="Q75" i="5"/>
  <c r="M91" i="5"/>
  <c r="O91" i="5"/>
  <c r="P91" i="5"/>
  <c r="L91" i="5"/>
  <c r="P88" i="5"/>
  <c r="O88" i="5"/>
  <c r="O55" i="5"/>
  <c r="O15" i="5"/>
  <c r="O84" i="5"/>
  <c r="P84" i="5"/>
  <c r="M84" i="5"/>
  <c r="Q67" i="5"/>
  <c r="Q66" i="5"/>
  <c r="M69" i="5"/>
  <c r="O69" i="5"/>
  <c r="P69" i="5"/>
  <c r="L69" i="5"/>
  <c r="M64" i="5"/>
  <c r="O64" i="5"/>
  <c r="P64" i="5"/>
  <c r="L64" i="5"/>
  <c r="M59" i="5"/>
  <c r="O59" i="5"/>
  <c r="P59" i="5"/>
  <c r="L59" i="5"/>
  <c r="M55" i="5"/>
  <c r="P55" i="5"/>
  <c r="Q55" i="5"/>
  <c r="L55" i="5"/>
  <c r="P43" i="5"/>
  <c r="Q43" i="5"/>
  <c r="O43" i="5"/>
  <c r="M47" i="5"/>
  <c r="O47" i="5"/>
  <c r="P47" i="5"/>
  <c r="Q47" i="5"/>
  <c r="M40" i="5"/>
  <c r="O40" i="5"/>
  <c r="P40" i="5"/>
  <c r="Q40" i="5"/>
  <c r="L40" i="5"/>
  <c r="M36" i="5"/>
  <c r="O36" i="5"/>
  <c r="P36" i="5"/>
  <c r="Q36" i="5"/>
  <c r="M33" i="5"/>
  <c r="O33" i="5"/>
  <c r="P33" i="5"/>
  <c r="Q33" i="5"/>
  <c r="M30" i="5"/>
  <c r="O30" i="5"/>
  <c r="P30" i="5"/>
  <c r="Q30" i="5"/>
  <c r="L30" i="5"/>
  <c r="O21" i="5"/>
  <c r="M27" i="5"/>
  <c r="O27" i="5"/>
  <c r="P27" i="5"/>
  <c r="Q27" i="5"/>
  <c r="L27" i="5"/>
  <c r="M21" i="5"/>
  <c r="P21" i="5"/>
  <c r="Q21" i="5"/>
  <c r="P15" i="5"/>
  <c r="M15" i="5"/>
  <c r="Q12" i="5"/>
  <c r="Q13" i="5"/>
  <c r="Q14" i="5"/>
  <c r="O10" i="5"/>
  <c r="P10" i="5"/>
  <c r="Q8" i="5"/>
  <c r="Q9" i="5"/>
  <c r="Q57" i="5"/>
  <c r="Q58" i="5"/>
  <c r="N57" i="5"/>
  <c r="Q2697" i="5"/>
  <c r="Q2695" i="5"/>
  <c r="Q2694" i="5"/>
  <c r="Q2691" i="5"/>
  <c r="Q2690" i="5"/>
  <c r="Q2689" i="5"/>
  <c r="Q2688" i="5"/>
  <c r="Q2687" i="5"/>
  <c r="Q2686" i="5"/>
  <c r="Q2685" i="5"/>
  <c r="Q2684" i="5"/>
  <c r="Q2683" i="5"/>
  <c r="Q2682" i="5"/>
  <c r="Q2680" i="5"/>
  <c r="Q2679" i="5"/>
  <c r="Q2677" i="5"/>
  <c r="Q2676" i="5"/>
  <c r="Q2675" i="5"/>
  <c r="Q2673" i="5"/>
  <c r="Q2672" i="5"/>
  <c r="Q2671" i="5"/>
  <c r="Q2669" i="5"/>
  <c r="Q2668" i="5"/>
  <c r="Q2667" i="5"/>
  <c r="Q2664" i="5"/>
  <c r="Q2665" i="5" s="1"/>
  <c r="Q2662" i="5"/>
  <c r="Q2661" i="5"/>
  <c r="Q2660" i="5"/>
  <c r="Q2659" i="5"/>
  <c r="Q2658" i="5"/>
  <c r="Q2656" i="5"/>
  <c r="Q2655" i="5"/>
  <c r="Q2654" i="5"/>
  <c r="Q2653" i="5"/>
  <c r="Q2652" i="5"/>
  <c r="Q2651" i="5"/>
  <c r="Q2650" i="5"/>
  <c r="Q2649" i="5"/>
  <c r="Q2647" i="5"/>
  <c r="Q2646" i="5"/>
  <c r="Q2644" i="5"/>
  <c r="Q2643" i="5"/>
  <c r="Q2638" i="5"/>
  <c r="Q2637" i="5"/>
  <c r="Q2636" i="5"/>
  <c r="Q2635" i="5"/>
  <c r="Q2634" i="5"/>
  <c r="Q2632" i="5"/>
  <c r="Q2631" i="5"/>
  <c r="Q2630" i="5"/>
  <c r="Q2629" i="5"/>
  <c r="Q2627" i="5"/>
  <c r="Q2626" i="5"/>
  <c r="Q2624" i="5"/>
  <c r="Q2623" i="5"/>
  <c r="Q2621" i="5"/>
  <c r="Q2620" i="5"/>
  <c r="Q2617" i="5"/>
  <c r="Q2616" i="5"/>
  <c r="Q2615" i="5"/>
  <c r="Q2614" i="5"/>
  <c r="Q2613" i="5"/>
  <c r="Q2612" i="5"/>
  <c r="Q2611" i="5"/>
  <c r="Q2610" i="5"/>
  <c r="Q2609" i="5"/>
  <c r="Q2608" i="5"/>
  <c r="Q2607" i="5"/>
  <c r="Q2606" i="5"/>
  <c r="Q2605" i="5"/>
  <c r="Q2604" i="5"/>
  <c r="Q2603" i="5"/>
  <c r="Q2601" i="5"/>
  <c r="Q2600" i="5"/>
  <c r="Q2599" i="5"/>
  <c r="Q2598" i="5"/>
  <c r="Q2597" i="5"/>
  <c r="Q2596" i="5"/>
  <c r="Q2595" i="5"/>
  <c r="Q2594" i="5"/>
  <c r="Q2593" i="5"/>
  <c r="Q2592" i="5"/>
  <c r="Q2589" i="5"/>
  <c r="Q2588" i="5"/>
  <c r="Q2586" i="5"/>
  <c r="Q2585" i="5"/>
  <c r="Q2584" i="5"/>
  <c r="Q2582" i="5"/>
  <c r="Q2580" i="5"/>
  <c r="Q2575" i="5"/>
  <c r="Q2574" i="5"/>
  <c r="Q2571" i="5"/>
  <c r="Q2570" i="5"/>
  <c r="Q2568" i="5"/>
  <c r="Q2567" i="5"/>
  <c r="Q2566" i="5"/>
  <c r="Q2565" i="5"/>
  <c r="Q2564" i="5"/>
  <c r="Q2563" i="5"/>
  <c r="Q2562" i="5"/>
  <c r="Q2561" i="5"/>
  <c r="Q2560" i="5"/>
  <c r="Q2555" i="5"/>
  <c r="Q2553" i="5"/>
  <c r="Q2552" i="5"/>
  <c r="Q2550" i="5"/>
  <c r="Q2549" i="5"/>
  <c r="Q2544" i="5"/>
  <c r="Q2543" i="5"/>
  <c r="Q2541" i="5"/>
  <c r="Q2540" i="5"/>
  <c r="Q2539" i="5"/>
  <c r="Q2537" i="5"/>
  <c r="Q2536" i="5"/>
  <c r="Q2534" i="5"/>
  <c r="Q2533" i="5"/>
  <c r="Q2528" i="5"/>
  <c r="Q2526" i="5"/>
  <c r="Q2525" i="5"/>
  <c r="Q2524" i="5"/>
  <c r="Q2523" i="5"/>
  <c r="Q2522" i="5"/>
  <c r="Q2517" i="5"/>
  <c r="Q2516" i="5"/>
  <c r="Q2514" i="5"/>
  <c r="Q2512" i="5"/>
  <c r="Q2511" i="5"/>
  <c r="Q2505" i="5"/>
  <c r="Q2504" i="5"/>
  <c r="Q2502" i="5"/>
  <c r="Q2501" i="5"/>
  <c r="Q2499" i="5"/>
  <c r="Q2498" i="5"/>
  <c r="Q2493" i="5"/>
  <c r="Q2492" i="5"/>
  <c r="Q2490" i="5"/>
  <c r="Q2489" i="5"/>
  <c r="Q2487" i="5"/>
  <c r="Q2486" i="5"/>
  <c r="Q2484" i="5"/>
  <c r="Q2483" i="5"/>
  <c r="Q2481" i="5"/>
  <c r="Q2480" i="5"/>
  <c r="Q2479" i="5"/>
  <c r="Q2476" i="5"/>
  <c r="Q2475" i="5"/>
  <c r="Q2473" i="5"/>
  <c r="Q2472" i="5"/>
  <c r="Q2470" i="5"/>
  <c r="Q2469" i="5"/>
  <c r="Q2467" i="5"/>
  <c r="Q2466" i="5"/>
  <c r="Q2465" i="5"/>
  <c r="Q2462" i="5"/>
  <c r="Q2461" i="5"/>
  <c r="Q2460" i="5"/>
  <c r="Q2459" i="5"/>
  <c r="Q2458" i="5"/>
  <c r="Q2457" i="5"/>
  <c r="Q2456" i="5"/>
  <c r="Q2452" i="5"/>
  <c r="Q2449" i="5"/>
  <c r="Q2447" i="5"/>
  <c r="Q2446" i="5"/>
  <c r="Q2445" i="5"/>
  <c r="Q2444" i="5"/>
  <c r="Q2442" i="5"/>
  <c r="Q2441" i="5"/>
  <c r="Q2440" i="5"/>
  <c r="Q2439" i="5"/>
  <c r="Q2437" i="5"/>
  <c r="Q2436" i="5"/>
  <c r="Q2434" i="5"/>
  <c r="Q2433" i="5"/>
  <c r="Q2432" i="5"/>
  <c r="Q2430" i="5"/>
  <c r="Q2429" i="5"/>
  <c r="Q2428" i="5"/>
  <c r="Q2427" i="5"/>
  <c r="Q2425" i="5"/>
  <c r="Q2424" i="5"/>
  <c r="Q2421" i="5"/>
  <c r="Q2420" i="5"/>
  <c r="Q2419" i="5"/>
  <c r="Q2417" i="5"/>
  <c r="Q2416" i="5"/>
  <c r="Q2415" i="5"/>
  <c r="Q2413" i="5"/>
  <c r="Q2412" i="5"/>
  <c r="Q2410" i="5"/>
  <c r="Q2409" i="5"/>
  <c r="Q2408" i="5"/>
  <c r="Q2403" i="5"/>
  <c r="Q2402" i="5"/>
  <c r="Q2400" i="5"/>
  <c r="Q2398" i="5"/>
  <c r="Q2397" i="5"/>
  <c r="Q2396" i="5"/>
  <c r="Q2395" i="5"/>
  <c r="Q2394" i="5"/>
  <c r="Q2393" i="5"/>
  <c r="Q2391" i="5"/>
  <c r="Q2390" i="5"/>
  <c r="Q2389" i="5"/>
  <c r="Q2388" i="5"/>
  <c r="Q2386" i="5"/>
  <c r="Q2384" i="5"/>
  <c r="Q2383" i="5"/>
  <c r="Q2382" i="5"/>
  <c r="Q2381" i="5"/>
  <c r="Q2380" i="5"/>
  <c r="Q2378" i="5"/>
  <c r="Q2377" i="5"/>
  <c r="Q2376" i="5"/>
  <c r="Q2374" i="5"/>
  <c r="Q2373" i="5"/>
  <c r="Q2370" i="5"/>
  <c r="Q2365" i="5"/>
  <c r="Q2364" i="5"/>
  <c r="Q2362" i="5"/>
  <c r="Q2361" i="5"/>
  <c r="Q2360" i="5"/>
  <c r="Q2359" i="5"/>
  <c r="Q2357" i="5"/>
  <c r="Q2356" i="5"/>
  <c r="Q2354" i="5"/>
  <c r="Q2353" i="5"/>
  <c r="Q2351" i="5"/>
  <c r="Q2350" i="5"/>
  <c r="Q2348" i="5"/>
  <c r="Q2346" i="5"/>
  <c r="Q2340" i="5"/>
  <c r="Q2339" i="5"/>
  <c r="Q2338" i="5"/>
  <c r="Q2337" i="5"/>
  <c r="Q2336" i="5"/>
  <c r="Q2335" i="5"/>
  <c r="Q2334" i="5"/>
  <c r="Q2333" i="5"/>
  <c r="Q2332" i="5"/>
  <c r="Q2331" i="5"/>
  <c r="Q2330" i="5"/>
  <c r="Q2328" i="5"/>
  <c r="Q2327" i="5"/>
  <c r="Q2326" i="5"/>
  <c r="Q2325" i="5"/>
  <c r="Q2324" i="5"/>
  <c r="Q2323" i="5"/>
  <c r="Q2322" i="5"/>
  <c r="Q2321" i="5"/>
  <c r="Q2320" i="5"/>
  <c r="Q2319" i="5"/>
  <c r="Q2318" i="5"/>
  <c r="Q2317" i="5"/>
  <c r="Q2316" i="5"/>
  <c r="Q2315" i="5"/>
  <c r="Q2314" i="5"/>
  <c r="Q2313" i="5"/>
  <c r="Q2312" i="5"/>
  <c r="Q2311" i="5"/>
  <c r="Q2310" i="5"/>
  <c r="Q2309" i="5"/>
  <c r="Q2308" i="5"/>
  <c r="Q2307" i="5"/>
  <c r="Q2306" i="5"/>
  <c r="Q2305" i="5"/>
  <c r="Q2304" i="5"/>
  <c r="Q2303" i="5"/>
  <c r="Q2302" i="5"/>
  <c r="Q2301" i="5"/>
  <c r="Q2299" i="5"/>
  <c r="Q2298" i="5"/>
  <c r="Q2296" i="5"/>
  <c r="Q2295" i="5"/>
  <c r="Q2293" i="5"/>
  <c r="Q2292" i="5"/>
  <c r="Q2291" i="5"/>
  <c r="Q2290" i="5"/>
  <c r="Q2288" i="5"/>
  <c r="Q2287" i="5"/>
  <c r="Q2285" i="5"/>
  <c r="Q2284" i="5"/>
  <c r="Q2279" i="5"/>
  <c r="Q2280" i="5" s="1"/>
  <c r="Q2278" i="5"/>
  <c r="Q2272" i="5"/>
  <c r="Q2270" i="5"/>
  <c r="Q2269" i="5"/>
  <c r="Q2267" i="5"/>
  <c r="Q2266" i="5"/>
  <c r="Q2264" i="5"/>
  <c r="Q2263" i="5"/>
  <c r="Q2262" i="5"/>
  <c r="Q2257" i="5"/>
  <c r="Q2256" i="5"/>
  <c r="Q2254" i="5"/>
  <c r="Q2253" i="5"/>
  <c r="Q2252" i="5"/>
  <c r="Q2250" i="5"/>
  <c r="Q2249" i="5"/>
  <c r="Q2244" i="5"/>
  <c r="Q2243" i="5"/>
  <c r="Q2238" i="5"/>
  <c r="Q2237" i="5"/>
  <c r="Q2236" i="5"/>
  <c r="Q2235" i="5"/>
  <c r="Q2233" i="5"/>
  <c r="Q2232" i="5"/>
  <c r="Q2231" i="5"/>
  <c r="Q2230" i="5"/>
  <c r="Q2229" i="5"/>
  <c r="Q2228" i="5"/>
  <c r="Q2227" i="5"/>
  <c r="Q2226" i="5"/>
  <c r="Q2225" i="5"/>
  <c r="Q2223" i="5"/>
  <c r="Q2222" i="5"/>
  <c r="Q2221" i="5"/>
  <c r="Q2220" i="5"/>
  <c r="Q2219" i="5"/>
  <c r="Q2218" i="5"/>
  <c r="Q2217" i="5"/>
  <c r="Q2216" i="5"/>
  <c r="Q2215" i="5"/>
  <c r="Q2214" i="5"/>
  <c r="Q2213" i="5"/>
  <c r="Q2212" i="5"/>
  <c r="Q2211" i="5"/>
  <c r="Q2210" i="5"/>
  <c r="Q2209" i="5"/>
  <c r="Q2205" i="5"/>
  <c r="Q2204" i="5"/>
  <c r="Q2203" i="5"/>
  <c r="Q2202" i="5"/>
  <c r="Q2201" i="5"/>
  <c r="Q2200" i="5"/>
  <c r="Q2197" i="5"/>
  <c r="Q2196" i="5"/>
  <c r="Q2194" i="5"/>
  <c r="Q2193" i="5"/>
  <c r="Q2192" i="5"/>
  <c r="Q2190" i="5"/>
  <c r="Q2189" i="5"/>
  <c r="Q2188" i="5"/>
  <c r="Q2187" i="5"/>
  <c r="Q2182" i="5"/>
  <c r="Q2181" i="5"/>
  <c r="Q2179" i="5"/>
  <c r="Q2178" i="5"/>
  <c r="Q2176" i="5"/>
  <c r="Q2175" i="5"/>
  <c r="Q2173" i="5"/>
  <c r="Q2172" i="5"/>
  <c r="Q2170" i="5"/>
  <c r="Q2169" i="5"/>
  <c r="Q2167" i="5"/>
  <c r="Q2166" i="5"/>
  <c r="Q2164" i="5"/>
  <c r="Q2163" i="5"/>
  <c r="Q2154" i="5"/>
  <c r="Q2153" i="5"/>
  <c r="Q2152" i="5"/>
  <c r="Q2150" i="5"/>
  <c r="Q2149" i="5"/>
  <c r="Q2148" i="5"/>
  <c r="Q2147" i="5"/>
  <c r="Q2146" i="5"/>
  <c r="Q2145" i="5"/>
  <c r="Q2143" i="5"/>
  <c r="Q2142" i="5"/>
  <c r="Q2140" i="5"/>
  <c r="Q2139" i="5"/>
  <c r="Q2137" i="5"/>
  <c r="Q2136" i="5"/>
  <c r="Q2134" i="5"/>
  <c r="Q2133" i="5"/>
  <c r="Q2131" i="5"/>
  <c r="Q2129" i="5"/>
  <c r="Q2128" i="5"/>
  <c r="Q2127" i="5"/>
  <c r="Q2126" i="5"/>
  <c r="Q2125" i="5"/>
  <c r="Q2123" i="5"/>
  <c r="Q2122" i="5"/>
  <c r="Q2121" i="5"/>
  <c r="Q2120" i="5"/>
  <c r="Q2118" i="5"/>
  <c r="Q2117" i="5"/>
  <c r="Q2116" i="5"/>
  <c r="Q2115" i="5"/>
  <c r="Q2114" i="5"/>
  <c r="Q2112" i="5"/>
  <c r="Q2111" i="5"/>
  <c r="Q2109" i="5"/>
  <c r="Q2108" i="5"/>
  <c r="Q2103" i="5"/>
  <c r="Q2101" i="5"/>
  <c r="Q2098" i="5"/>
  <c r="Q2097" i="5"/>
  <c r="Q2095" i="5"/>
  <c r="Q2094" i="5"/>
  <c r="Q2093" i="5"/>
  <c r="Q2091" i="5"/>
  <c r="Q2090" i="5"/>
  <c r="Q2089" i="5"/>
  <c r="Q2088" i="5"/>
  <c r="Q2086" i="5"/>
  <c r="Q2085" i="5"/>
  <c r="Q2083" i="5"/>
  <c r="Q2082" i="5"/>
  <c r="Q2081" i="5"/>
  <c r="Q2080" i="5"/>
  <c r="Q2079" i="5"/>
  <c r="Q2073" i="5"/>
  <c r="Q2072" i="5"/>
  <c r="Q2070" i="5"/>
  <c r="Q2069" i="5"/>
  <c r="Q2067" i="5"/>
  <c r="Q2066" i="5"/>
  <c r="Q2065" i="5"/>
  <c r="Q2064" i="5"/>
  <c r="Q2063" i="5"/>
  <c r="Q2062" i="5"/>
  <c r="Q2061" i="5"/>
  <c r="Q2060" i="5"/>
  <c r="Q2059" i="5"/>
  <c r="Q2058" i="5"/>
  <c r="Q2057" i="5"/>
  <c r="Q2054" i="5"/>
  <c r="Q2053" i="5"/>
  <c r="Q2052" i="5"/>
  <c r="Q2051" i="5"/>
  <c r="Q2050" i="5"/>
  <c r="Q2049" i="5"/>
  <c r="Q2048" i="5"/>
  <c r="Q2047" i="5"/>
  <c r="Q2046" i="5"/>
  <c r="Q2045" i="5"/>
  <c r="Q2044" i="5"/>
  <c r="Q2043" i="5"/>
  <c r="Q2042" i="5"/>
  <c r="Q2041" i="5"/>
  <c r="Q2040" i="5"/>
  <c r="Q2039" i="5"/>
  <c r="Q2038" i="5"/>
  <c r="Q2037" i="5"/>
  <c r="Q2035" i="5"/>
  <c r="Q2034" i="5"/>
  <c r="Q2033" i="5"/>
  <c r="Q2032" i="5"/>
  <c r="Q2031" i="5"/>
  <c r="Q2029" i="5"/>
  <c r="Q2028" i="5"/>
  <c r="Q2026" i="5"/>
  <c r="Q2025" i="5"/>
  <c r="Q2023" i="5"/>
  <c r="Q2022" i="5"/>
  <c r="Q2020" i="5"/>
  <c r="Q2019" i="5"/>
  <c r="Q2017" i="5"/>
  <c r="Q2016" i="5"/>
  <c r="Q2015" i="5"/>
  <c r="Q2014" i="5"/>
  <c r="Q2013" i="5"/>
  <c r="Q2012" i="5"/>
  <c r="Q2011" i="5"/>
  <c r="Q2010" i="5"/>
  <c r="Q2009" i="5"/>
  <c r="Q2008" i="5"/>
  <c r="Q2007" i="5"/>
  <c r="Q2006" i="5"/>
  <c r="Q2005" i="5"/>
  <c r="Q2004" i="5"/>
  <c r="Q2003" i="5"/>
  <c r="Q2002" i="5"/>
  <c r="Q2001" i="5"/>
  <c r="Q1998" i="5"/>
  <c r="Q1997" i="5"/>
  <c r="Q1995" i="5"/>
  <c r="Q1993" i="5"/>
  <c r="Q1992" i="5"/>
  <c r="Q1991" i="5"/>
  <c r="Q1990" i="5"/>
  <c r="Q1989" i="5"/>
  <c r="Q1988" i="5"/>
  <c r="Q1987" i="5"/>
  <c r="Q1986" i="5"/>
  <c r="Q1985" i="5"/>
  <c r="Q1984" i="5"/>
  <c r="Q1983" i="5"/>
  <c r="Q1982" i="5"/>
  <c r="Q1981" i="5"/>
  <c r="Q1980" i="5"/>
  <c r="Q1979" i="5"/>
  <c r="Q1978" i="5"/>
  <c r="Q1977" i="5"/>
  <c r="Q1976" i="5"/>
  <c r="Q1975" i="5"/>
  <c r="Q1974" i="5"/>
  <c r="Q1973" i="5"/>
  <c r="Q1972" i="5"/>
  <c r="Q1971" i="5"/>
  <c r="Q1970" i="5"/>
  <c r="Q1969" i="5"/>
  <c r="Q1968" i="5"/>
  <c r="Q1967" i="5"/>
  <c r="Q1966" i="5"/>
  <c r="Q1965" i="5"/>
  <c r="Q1964" i="5"/>
  <c r="Q1963" i="5"/>
  <c r="Q1962" i="5"/>
  <c r="Q1961" i="5"/>
  <c r="Q1960" i="5"/>
  <c r="Q1959" i="5"/>
  <c r="Q1958" i="5"/>
  <c r="Q1957" i="5"/>
  <c r="Q1956" i="5"/>
  <c r="Q1955" i="5"/>
  <c r="Q1954" i="5"/>
  <c r="Q1953" i="5"/>
  <c r="Q1952" i="5"/>
  <c r="Q1950" i="5"/>
  <c r="Q1949" i="5"/>
  <c r="Q1948" i="5"/>
  <c r="Q1947" i="5"/>
  <c r="Q1946" i="5"/>
  <c r="Q1945" i="5"/>
  <c r="Q1944" i="5"/>
  <c r="Q1943" i="5"/>
  <c r="Q1942" i="5"/>
  <c r="Q1941" i="5"/>
  <c r="Q1940" i="5"/>
  <c r="Q1939" i="5"/>
  <c r="Q1938" i="5"/>
  <c r="Q1933" i="5"/>
  <c r="Q1932" i="5"/>
  <c r="Q1931" i="5"/>
  <c r="Q1930" i="5"/>
  <c r="Q1929" i="5"/>
  <c r="Q1927" i="5"/>
  <c r="Q1926" i="5"/>
  <c r="Q1925" i="5"/>
  <c r="Q1924" i="5"/>
  <c r="Q1923" i="5"/>
  <c r="Q1915" i="5"/>
  <c r="Q1914" i="5"/>
  <c r="Q1913" i="5"/>
  <c r="Q1912" i="5"/>
  <c r="Q1911" i="5"/>
  <c r="Q1910" i="5"/>
  <c r="Q1909" i="5"/>
  <c r="Q1908" i="5"/>
  <c r="Q1907" i="5"/>
  <c r="Q1906" i="5"/>
  <c r="Q1905" i="5"/>
  <c r="Q1904" i="5"/>
  <c r="Q1903" i="5"/>
  <c r="Q1902" i="5"/>
  <c r="Q1901" i="5"/>
  <c r="Q1900" i="5"/>
  <c r="Q1899" i="5"/>
  <c r="Q1898" i="5"/>
  <c r="Q1897" i="5"/>
  <c r="Q1896" i="5"/>
  <c r="Q1895" i="5"/>
  <c r="Q1894" i="5"/>
  <c r="Q1893" i="5"/>
  <c r="Q1892" i="5"/>
  <c r="Q1891" i="5"/>
  <c r="Q1890" i="5"/>
  <c r="Q1889" i="5"/>
  <c r="Q1888" i="5"/>
  <c r="Q1887" i="5"/>
  <c r="Q1886" i="5"/>
  <c r="Q1885" i="5"/>
  <c r="Q1884" i="5"/>
  <c r="Q1883" i="5"/>
  <c r="Q1882" i="5"/>
  <c r="Q1881" i="5"/>
  <c r="Q1880" i="5"/>
  <c r="Q1879" i="5"/>
  <c r="Q1878" i="5"/>
  <c r="Q1877" i="5"/>
  <c r="Q1876" i="5"/>
  <c r="Q1875" i="5"/>
  <c r="Q1874" i="5"/>
  <c r="Q1873" i="5"/>
  <c r="Q1872" i="5"/>
  <c r="Q1871" i="5"/>
  <c r="Q1870" i="5"/>
  <c r="Q1869" i="5"/>
  <c r="Q1868" i="5"/>
  <c r="Q1867" i="5"/>
  <c r="Q1866" i="5"/>
  <c r="Q1865" i="5"/>
  <c r="Q1864" i="5"/>
  <c r="Q1861" i="5"/>
  <c r="Q1860" i="5"/>
  <c r="Q1858" i="5"/>
  <c r="Q1857" i="5"/>
  <c r="Q1856" i="5"/>
  <c r="Q1854" i="5"/>
  <c r="Q1848" i="5"/>
  <c r="Q1846" i="5"/>
  <c r="Q1845" i="5"/>
  <c r="Q1843" i="5"/>
  <c r="Q1842" i="5"/>
  <c r="Q1840" i="5"/>
  <c r="Q1839" i="5"/>
  <c r="Q1838" i="5"/>
  <c r="Q1837" i="5"/>
  <c r="Q1835" i="5"/>
  <c r="Q1834" i="5"/>
  <c r="Q1832" i="5"/>
  <c r="Q1831" i="5"/>
  <c r="Q1830" i="5"/>
  <c r="Q1829" i="5"/>
  <c r="Q1828" i="5"/>
  <c r="Q1827" i="5"/>
  <c r="Q1826" i="5"/>
  <c r="Q1821" i="5"/>
  <c r="Q1820" i="5"/>
  <c r="Q1818" i="5"/>
  <c r="Q1817" i="5"/>
  <c r="Q1816" i="5"/>
  <c r="Q1813" i="5"/>
  <c r="Q1812" i="5"/>
  <c r="Q1811" i="5"/>
  <c r="Q1810" i="5"/>
  <c r="Q1809" i="5"/>
  <c r="Q1808" i="5"/>
  <c r="Q1807" i="5"/>
  <c r="Q1806" i="5"/>
  <c r="Q1805" i="5"/>
  <c r="Q1804" i="5"/>
  <c r="Q1803" i="5"/>
  <c r="Q1801" i="5"/>
  <c r="Q1800" i="5"/>
  <c r="Q1799" i="5"/>
  <c r="Q1798" i="5"/>
  <c r="Q1797" i="5"/>
  <c r="Q1796" i="5"/>
  <c r="Q1794" i="5"/>
  <c r="Q1793" i="5"/>
  <c r="Q1792" i="5"/>
  <c r="Q1791" i="5"/>
  <c r="Q1789" i="5"/>
  <c r="Q1788" i="5"/>
  <c r="Q1787" i="5"/>
  <c r="Q1786" i="5"/>
  <c r="Q1785" i="5"/>
  <c r="Q1784" i="5"/>
  <c r="Q1783" i="5"/>
  <c r="Q1782" i="5"/>
  <c r="Q1781" i="5"/>
  <c r="Q1780" i="5"/>
  <c r="Q1779" i="5"/>
  <c r="Q1778" i="5"/>
  <c r="Q1776" i="5"/>
  <c r="Q1775" i="5"/>
  <c r="Q1773" i="5"/>
  <c r="Q1772" i="5"/>
  <c r="Q1771" i="5"/>
  <c r="Q1770" i="5"/>
  <c r="Q1769" i="5"/>
  <c r="Q1768" i="5"/>
  <c r="Q1766" i="5"/>
  <c r="Q1765" i="5"/>
  <c r="Q1763" i="5"/>
  <c r="Q1762" i="5"/>
  <c r="Q1759" i="5"/>
  <c r="Q1760" i="5" s="1"/>
  <c r="Q1757" i="5"/>
  <c r="Q1755" i="5"/>
  <c r="Q1754" i="5"/>
  <c r="Q1753" i="5"/>
  <c r="Q1752" i="5"/>
  <c r="Q1751" i="5"/>
  <c r="Q1749" i="5"/>
  <c r="Q1747" i="5"/>
  <c r="Q1746" i="5"/>
  <c r="Q1745" i="5"/>
  <c r="Q1743" i="5"/>
  <c r="Q1742" i="5"/>
  <c r="Q1740" i="5"/>
  <c r="Q1739" i="5"/>
  <c r="Q1737" i="5"/>
  <c r="Q1736" i="5"/>
  <c r="Q1734" i="5"/>
  <c r="Q1733" i="5"/>
  <c r="Q1732" i="5"/>
  <c r="Q1730" i="5"/>
  <c r="Q1729" i="5"/>
  <c r="Q1727" i="5"/>
  <c r="Q1726" i="5"/>
  <c r="Q1724" i="5"/>
  <c r="Q1723" i="5"/>
  <c r="Q1721" i="5"/>
  <c r="Q1720" i="5"/>
  <c r="Q1718" i="5"/>
  <c r="Q1717" i="5"/>
  <c r="Q1715" i="5"/>
  <c r="Q1714" i="5"/>
  <c r="Q1713" i="5"/>
  <c r="Q1712" i="5"/>
  <c r="Q1711" i="5"/>
  <c r="Q1710" i="5"/>
  <c r="Q1709" i="5"/>
  <c r="Q1707" i="5"/>
  <c r="Q1706" i="5"/>
  <c r="Q1705" i="5"/>
  <c r="Q1704" i="5"/>
  <c r="Q1703" i="5"/>
  <c r="Q1702" i="5"/>
  <c r="Q1701" i="5"/>
  <c r="Q1700" i="5"/>
  <c r="Q1699" i="5"/>
  <c r="Q1698" i="5"/>
  <c r="Q1697" i="5"/>
  <c r="Q1695" i="5"/>
  <c r="Q1694" i="5"/>
  <c r="Q1692" i="5"/>
  <c r="Q1691" i="5"/>
  <c r="Q1690" i="5"/>
  <c r="Q1688" i="5"/>
  <c r="Q1686" i="5"/>
  <c r="Q1685" i="5"/>
  <c r="Q1680" i="5"/>
  <c r="Q1679" i="5"/>
  <c r="Q1677" i="5"/>
  <c r="Q1675" i="5"/>
  <c r="Q1674" i="5"/>
  <c r="Q1673" i="5"/>
  <c r="Q1671" i="5"/>
  <c r="Q1670" i="5"/>
  <c r="Q1668" i="5"/>
  <c r="Q1667" i="5"/>
  <c r="Q1665" i="5"/>
  <c r="Q1664" i="5"/>
  <c r="Q1663" i="5"/>
  <c r="Q1662" i="5"/>
  <c r="Q1661" i="5"/>
  <c r="Q1660" i="5"/>
  <c r="Q1659" i="5"/>
  <c r="Q1658" i="5"/>
  <c r="Q1657" i="5"/>
  <c r="Q1656" i="5"/>
  <c r="Q1654" i="5"/>
  <c r="Q1653" i="5"/>
  <c r="Q1652" i="5"/>
  <c r="Q1651" i="5"/>
  <c r="Q1649" i="5"/>
  <c r="Q1647" i="5"/>
  <c r="Q1646" i="5"/>
  <c r="Q1642" i="5"/>
  <c r="Q1641" i="5"/>
  <c r="Q1640" i="5"/>
  <c r="Q1639" i="5"/>
  <c r="Q1638" i="5"/>
  <c r="Q1637" i="5"/>
  <c r="Q1636" i="5"/>
  <c r="Q1635" i="5"/>
  <c r="Q1633" i="5"/>
  <c r="Q1632" i="5"/>
  <c r="Q1630" i="5"/>
  <c r="Q1628" i="5"/>
  <c r="Q1626" i="5"/>
  <c r="Q1625" i="5"/>
  <c r="Q1622" i="5"/>
  <c r="Q1621" i="5"/>
  <c r="Q1619" i="5"/>
  <c r="Q1618" i="5"/>
  <c r="Q1617" i="5"/>
  <c r="Q1615" i="5"/>
  <c r="Q1614" i="5"/>
  <c r="Q1609" i="5"/>
  <c r="Q1608" i="5"/>
  <c r="Q1607" i="5"/>
  <c r="Q1606" i="5"/>
  <c r="Q1603" i="5"/>
  <c r="Q1601" i="5"/>
  <c r="Q1600" i="5"/>
  <c r="Q1599" i="5"/>
  <c r="Q1598" i="5"/>
  <c r="Q1597" i="5"/>
  <c r="Q1596" i="5"/>
  <c r="Q1594" i="5"/>
  <c r="Q1593" i="5"/>
  <c r="Q1591" i="5"/>
  <c r="Q1590" i="5"/>
  <c r="Q1588" i="5"/>
  <c r="Q1587" i="5"/>
  <c r="Q1585" i="5"/>
  <c r="Q1584" i="5"/>
  <c r="Q1582" i="5"/>
  <c r="Q1581" i="5"/>
  <c r="Q1575" i="5"/>
  <c r="Q1574" i="5"/>
  <c r="Q1572" i="5"/>
  <c r="Q1571" i="5"/>
  <c r="Q1569" i="5"/>
  <c r="Q1568" i="5"/>
  <c r="Q1567" i="5"/>
  <c r="Q1565" i="5"/>
  <c r="Q1564" i="5"/>
  <c r="Q1563" i="5"/>
  <c r="Q1562" i="5"/>
  <c r="Q1561" i="5"/>
  <c r="Q1559" i="5"/>
  <c r="Q1558" i="5"/>
  <c r="Q1557" i="5"/>
  <c r="Q1556" i="5"/>
  <c r="Q1555" i="5"/>
  <c r="Q1554" i="5"/>
  <c r="Q1551" i="5"/>
  <c r="Q1550" i="5"/>
  <c r="Q1547" i="5"/>
  <c r="Q1546" i="5"/>
  <c r="Q1544" i="5"/>
  <c r="Q1543" i="5"/>
  <c r="Q1541" i="5"/>
  <c r="Q1540" i="5"/>
  <c r="Q1539" i="5"/>
  <c r="Q1527" i="5"/>
  <c r="Q1526" i="5"/>
  <c r="Q1524" i="5"/>
  <c r="Q1523" i="5"/>
  <c r="Q1521" i="5"/>
  <c r="Q1520" i="5"/>
  <c r="Q1518" i="5"/>
  <c r="Q1516" i="5"/>
  <c r="Q1514" i="5"/>
  <c r="Q1513" i="5"/>
  <c r="Q1512" i="5"/>
  <c r="Q1511" i="5"/>
  <c r="Q1510" i="5"/>
  <c r="Q1509" i="5"/>
  <c r="Q1508" i="5"/>
  <c r="Q1507" i="5"/>
  <c r="Q1506" i="5"/>
  <c r="Q1505" i="5"/>
  <c r="Q1504" i="5"/>
  <c r="Q1503" i="5"/>
  <c r="Q1502" i="5"/>
  <c r="Q1501" i="5"/>
  <c r="Q1499" i="5"/>
  <c r="Q1498" i="5"/>
  <c r="Q1497" i="5"/>
  <c r="Q1496" i="5"/>
  <c r="Q1495" i="5"/>
  <c r="Q1494" i="5"/>
  <c r="Q1493" i="5"/>
  <c r="Q1492" i="5"/>
  <c r="Q1491" i="5"/>
  <c r="Q1490" i="5"/>
  <c r="Q1488" i="5"/>
  <c r="Q1487" i="5"/>
  <c r="Q1482" i="5"/>
  <c r="Q1481" i="5"/>
  <c r="Q1480" i="5"/>
  <c r="Q1477" i="5"/>
  <c r="Q1476" i="5"/>
  <c r="Q1475" i="5"/>
  <c r="Q1474" i="5"/>
  <c r="Q1473" i="5"/>
  <c r="Q1472" i="5"/>
  <c r="Q1470" i="5"/>
  <c r="Q1469" i="5"/>
  <c r="Q1468" i="5"/>
  <c r="Q1465" i="5"/>
  <c r="Q1463" i="5"/>
  <c r="Q1462" i="5"/>
  <c r="Q1459" i="5"/>
  <c r="Q1458" i="5"/>
  <c r="Q1457" i="5"/>
  <c r="Q1456" i="5"/>
  <c r="Q1455" i="5"/>
  <c r="Q1454" i="5"/>
  <c r="Q1453" i="5"/>
  <c r="Q1451" i="5"/>
  <c r="Q1449" i="5"/>
  <c r="Q1448" i="5"/>
  <c r="Q1446" i="5"/>
  <c r="Q1445" i="5"/>
  <c r="Q1444" i="5"/>
  <c r="Q1443" i="5"/>
  <c r="Q1442" i="5"/>
  <c r="Q1441" i="5"/>
  <c r="Q1439" i="5"/>
  <c r="Q1438" i="5"/>
  <c r="Q1437" i="5"/>
  <c r="Q1436" i="5"/>
  <c r="Q1434" i="5"/>
  <c r="Q1433" i="5"/>
  <c r="Q1432" i="5"/>
  <c r="Q1430" i="5"/>
  <c r="Q1429" i="5"/>
  <c r="Q1427" i="5"/>
  <c r="Q1426" i="5"/>
  <c r="Q1425" i="5"/>
  <c r="Q1424" i="5"/>
  <c r="Q1423" i="5"/>
  <c r="Q1422" i="5"/>
  <c r="Q1421" i="5"/>
  <c r="Q1420" i="5"/>
  <c r="Q1419" i="5"/>
  <c r="Q1418" i="5"/>
  <c r="Q1417" i="5"/>
  <c r="Q1416" i="5"/>
  <c r="Q1415" i="5"/>
  <c r="Q1414" i="5"/>
  <c r="Q1412" i="5"/>
  <c r="Q1411" i="5"/>
  <c r="Q1409" i="5"/>
  <c r="Q1408" i="5"/>
  <c r="Q1403" i="5"/>
  <c r="Q1402" i="5"/>
  <c r="Q1401" i="5"/>
  <c r="Q1399" i="5"/>
  <c r="Q1398" i="5"/>
  <c r="Q1397" i="5"/>
  <c r="Q1396" i="5"/>
  <c r="Q1395" i="5"/>
  <c r="Q1394" i="5"/>
  <c r="Q1393" i="5"/>
  <c r="Q1392" i="5"/>
  <c r="Q1391" i="5"/>
  <c r="Q1390" i="5"/>
  <c r="Q1389" i="5"/>
  <c r="Q1388" i="5"/>
  <c r="Q1387" i="5"/>
  <c r="Q1386" i="5"/>
  <c r="Q1385" i="5"/>
  <c r="Q1384" i="5"/>
  <c r="Q1383" i="5"/>
  <c r="Q1382" i="5"/>
  <c r="Q1381" i="5"/>
  <c r="Q1380" i="5"/>
  <c r="Q1379" i="5"/>
  <c r="Q1378" i="5"/>
  <c r="Q1377" i="5"/>
  <c r="Q1376" i="5"/>
  <c r="Q1375" i="5"/>
  <c r="Q1374" i="5"/>
  <c r="Q1373" i="5"/>
  <c r="Q1372" i="5"/>
  <c r="Q1370" i="5"/>
  <c r="Q1369" i="5"/>
  <c r="Q1368" i="5"/>
  <c r="Q1367" i="5"/>
  <c r="Q1366" i="5"/>
  <c r="Q1365" i="5"/>
  <c r="Q1364" i="5"/>
  <c r="Q1363" i="5"/>
  <c r="Q1362" i="5"/>
  <c r="Q1360" i="5"/>
  <c r="Q1359" i="5"/>
  <c r="Q1358" i="5"/>
  <c r="Q1356" i="5"/>
  <c r="Q1354" i="5"/>
  <c r="Q1353" i="5"/>
  <c r="Q1352" i="5"/>
  <c r="Q1351" i="5"/>
  <c r="Q1350" i="5"/>
  <c r="Q1348" i="5"/>
  <c r="Q1347" i="5"/>
  <c r="Q1346" i="5"/>
  <c r="Q1345" i="5"/>
  <c r="Q1343" i="5"/>
  <c r="Q1342" i="5"/>
  <c r="Q1341" i="5"/>
  <c r="Q1339" i="5"/>
  <c r="Q1337" i="5"/>
  <c r="Q1336" i="5"/>
  <c r="Q1335" i="5"/>
  <c r="Q1334" i="5"/>
  <c r="Q1333" i="5"/>
  <c r="Q1332" i="5"/>
  <c r="Q1330" i="5"/>
  <c r="Q1329" i="5"/>
  <c r="Q1328" i="5"/>
  <c r="Q1327" i="5"/>
  <c r="Q1326" i="5"/>
  <c r="Q1325" i="5"/>
  <c r="Q1324" i="5"/>
  <c r="Q1323" i="5"/>
  <c r="Q1322" i="5"/>
  <c r="Q1321" i="5"/>
  <c r="Q1320" i="5"/>
  <c r="Q1319" i="5"/>
  <c r="Q1318" i="5"/>
  <c r="Q1317" i="5"/>
  <c r="Q1316" i="5"/>
  <c r="Q1315" i="5"/>
  <c r="Q1314" i="5"/>
  <c r="Q1313" i="5"/>
  <c r="Q1311" i="5"/>
  <c r="Q1310" i="5"/>
  <c r="Q1309" i="5"/>
  <c r="Q1308" i="5"/>
  <c r="Q1307" i="5"/>
  <c r="Q1306" i="5"/>
  <c r="Q1305" i="5"/>
  <c r="Q1304" i="5"/>
  <c r="Q1303" i="5"/>
  <c r="Q1302" i="5"/>
  <c r="Q1301" i="5"/>
  <c r="Q1300" i="5"/>
  <c r="Q1299" i="5"/>
  <c r="Q1297" i="5"/>
  <c r="Q1296" i="5"/>
  <c r="Q1295" i="5"/>
  <c r="Q1294" i="5"/>
  <c r="Q1293" i="5"/>
  <c r="Q1292" i="5"/>
  <c r="Q1291" i="5"/>
  <c r="Q1290" i="5"/>
  <c r="Q1289" i="5"/>
  <c r="Q1288" i="5"/>
  <c r="Q1287" i="5"/>
  <c r="Q1286" i="5"/>
  <c r="Q1285" i="5"/>
  <c r="Q1284" i="5"/>
  <c r="Q1283" i="5"/>
  <c r="Q1282" i="5"/>
  <c r="Q1281" i="5"/>
  <c r="Q1280" i="5"/>
  <c r="Q1279" i="5"/>
  <c r="Q1278" i="5"/>
  <c r="Q1277" i="5"/>
  <c r="Q1276" i="5"/>
  <c r="Q1275" i="5"/>
  <c r="Q1274" i="5"/>
  <c r="Q1273" i="5"/>
  <c r="Q1272" i="5"/>
  <c r="Q1271" i="5"/>
  <c r="Q1270" i="5"/>
  <c r="Q1269" i="5"/>
  <c r="Q1268" i="5"/>
  <c r="Q1267" i="5"/>
  <c r="Q1266" i="5"/>
  <c r="Q1265" i="5"/>
  <c r="Q1264" i="5"/>
  <c r="Q1263" i="5"/>
  <c r="Q1262" i="5"/>
  <c r="Q1261" i="5"/>
  <c r="Q1260" i="5"/>
  <c r="Q1259" i="5"/>
  <c r="Q1258" i="5"/>
  <c r="Q1257" i="5"/>
  <c r="Q1256" i="5"/>
  <c r="Q1255" i="5"/>
  <c r="Q1254" i="5"/>
  <c r="Q1253" i="5"/>
  <c r="Q1252" i="5"/>
  <c r="Q1251" i="5"/>
  <c r="Q1250" i="5"/>
  <c r="Q1249" i="5"/>
  <c r="Q1248" i="5"/>
  <c r="Q1247" i="5"/>
  <c r="Q1246" i="5"/>
  <c r="Q1245" i="5"/>
  <c r="Q1244" i="5"/>
  <c r="Q1243" i="5"/>
  <c r="Q1242" i="5"/>
  <c r="Q1241" i="5"/>
  <c r="Q1240" i="5"/>
  <c r="Q1239" i="5"/>
  <c r="Q1238" i="5"/>
  <c r="Q1237" i="5"/>
  <c r="Q1236" i="5"/>
  <c r="Q1235" i="5"/>
  <c r="Q1234" i="5"/>
  <c r="Q1233" i="5"/>
  <c r="Q1232" i="5"/>
  <c r="Q1231" i="5"/>
  <c r="Q1230" i="5"/>
  <c r="Q1229" i="5"/>
  <c r="Q1228" i="5"/>
  <c r="Q1227" i="5"/>
  <c r="Q1226" i="5"/>
  <c r="Q1225" i="5"/>
  <c r="Q1224" i="5"/>
  <c r="Q1223" i="5"/>
  <c r="Q1222" i="5"/>
  <c r="Q1221" i="5"/>
  <c r="Q1220" i="5"/>
  <c r="Q1219" i="5"/>
  <c r="Q1218" i="5"/>
  <c r="Q1217" i="5"/>
  <c r="Q1216" i="5"/>
  <c r="Q1215" i="5"/>
  <c r="Q1214" i="5"/>
  <c r="Q1213" i="5"/>
  <c r="Q1212" i="5"/>
  <c r="Q1211" i="5"/>
  <c r="Q1210" i="5"/>
  <c r="Q1209" i="5"/>
  <c r="Q1208" i="5"/>
  <c r="Q1206" i="5"/>
  <c r="Q1205" i="5"/>
  <c r="Q1204" i="5"/>
  <c r="Q1203" i="5"/>
  <c r="Q1202" i="5"/>
  <c r="Q1201" i="5"/>
  <c r="Q1200" i="5"/>
  <c r="Q1199" i="5"/>
  <c r="Q1198" i="5"/>
  <c r="Q1197" i="5"/>
  <c r="Q1196" i="5"/>
  <c r="Q1195" i="5"/>
  <c r="Q1194" i="5"/>
  <c r="Q1193" i="5"/>
  <c r="Q1192" i="5"/>
  <c r="Q1191" i="5"/>
  <c r="Q1190" i="5"/>
  <c r="Q1189" i="5"/>
  <c r="Q1188" i="5"/>
  <c r="Q1187" i="5"/>
  <c r="Q1186" i="5"/>
  <c r="Q1185" i="5"/>
  <c r="Q1184" i="5"/>
  <c r="Q1183" i="5"/>
  <c r="Q1182" i="5"/>
  <c r="Q1181" i="5"/>
  <c r="Q1180" i="5"/>
  <c r="Q1179" i="5"/>
  <c r="Q1178" i="5"/>
  <c r="Q1177" i="5"/>
  <c r="Q1176" i="5"/>
  <c r="Q1175" i="5"/>
  <c r="Q1174" i="5"/>
  <c r="Q1173" i="5"/>
  <c r="Q1172" i="5"/>
  <c r="Q1171" i="5"/>
  <c r="Q1170" i="5"/>
  <c r="Q1169" i="5"/>
  <c r="Q1168" i="5"/>
  <c r="Q1167" i="5"/>
  <c r="Q1166" i="5"/>
  <c r="Q1165" i="5"/>
  <c r="Q1164" i="5"/>
  <c r="Q1163" i="5"/>
  <c r="Q1162" i="5"/>
  <c r="Q1161" i="5"/>
  <c r="Q1160" i="5"/>
  <c r="Q1159" i="5"/>
  <c r="Q1158" i="5"/>
  <c r="Q1157" i="5"/>
  <c r="Q1156" i="5"/>
  <c r="Q1155" i="5"/>
  <c r="Q1154" i="5"/>
  <c r="Q1153" i="5"/>
  <c r="Q1152" i="5"/>
  <c r="Q1151" i="5"/>
  <c r="Q1150" i="5"/>
  <c r="Q1149" i="5"/>
  <c r="Q1148" i="5"/>
  <c r="Q1147" i="5"/>
  <c r="Q1146" i="5"/>
  <c r="Q1145" i="5"/>
  <c r="Q1144" i="5"/>
  <c r="Q1143" i="5"/>
  <c r="Q1142" i="5"/>
  <c r="Q1141" i="5"/>
  <c r="Q1140" i="5"/>
  <c r="Q1139" i="5"/>
  <c r="Q1138" i="5"/>
  <c r="Q1137" i="5"/>
  <c r="Q1136" i="5"/>
  <c r="Q1135" i="5"/>
  <c r="Q1134" i="5"/>
  <c r="Q1133" i="5"/>
  <c r="Q1132" i="5"/>
  <c r="Q1131" i="5"/>
  <c r="Q1130" i="5"/>
  <c r="Q1129" i="5"/>
  <c r="Q1128" i="5"/>
  <c r="Q1127" i="5"/>
  <c r="Q1126" i="5"/>
  <c r="Q1125" i="5"/>
  <c r="Q1124" i="5"/>
  <c r="Q1123" i="5"/>
  <c r="Q1122" i="5"/>
  <c r="Q1121" i="5"/>
  <c r="Q1120" i="5"/>
  <c r="Q1119" i="5"/>
  <c r="Q1118" i="5"/>
  <c r="Q1117" i="5"/>
  <c r="Q1116" i="5"/>
  <c r="Q1115" i="5"/>
  <c r="Q1114" i="5"/>
  <c r="Q1113" i="5"/>
  <c r="Q1111" i="5"/>
  <c r="Q1110" i="5"/>
  <c r="Q1109" i="5"/>
  <c r="Q1108" i="5"/>
  <c r="Q1106" i="5"/>
  <c r="Q1105" i="5"/>
  <c r="Q1104" i="5"/>
  <c r="Q1103" i="5"/>
  <c r="Q1102" i="5"/>
  <c r="Q1101" i="5"/>
  <c r="Q1100" i="5"/>
  <c r="Q1099" i="5"/>
  <c r="Q1098" i="5"/>
  <c r="Q1097" i="5"/>
  <c r="Q1096" i="5"/>
  <c r="Q1095" i="5"/>
  <c r="Q1094" i="5"/>
  <c r="Q1093" i="5"/>
  <c r="Q1092" i="5"/>
  <c r="Q1091" i="5"/>
  <c r="Q1090" i="5"/>
  <c r="Q1089" i="5"/>
  <c r="Q1088" i="5"/>
  <c r="Q1087" i="5"/>
  <c r="Q1086" i="5"/>
  <c r="Q1085" i="5"/>
  <c r="Q1084" i="5"/>
  <c r="Q1083" i="5"/>
  <c r="Q1082" i="5"/>
  <c r="Q1081" i="5"/>
  <c r="Q1080" i="5"/>
  <c r="Q1079" i="5"/>
  <c r="Q1078" i="5"/>
  <c r="Q1076" i="5"/>
  <c r="Q1075" i="5"/>
  <c r="Q1073" i="5"/>
  <c r="Q1072" i="5"/>
  <c r="Q1070" i="5"/>
  <c r="Q1069" i="5"/>
  <c r="Q1067" i="5"/>
  <c r="Q1066" i="5"/>
  <c r="Q1064" i="5"/>
  <c r="Q1063" i="5"/>
  <c r="Q1062" i="5"/>
  <c r="Q1060" i="5"/>
  <c r="Q1059" i="5"/>
  <c r="Q1053" i="5"/>
  <c r="Q1052" i="5"/>
  <c r="Q1050" i="5"/>
  <c r="Q1049" i="5"/>
  <c r="Q1048" i="5"/>
  <c r="Q1047" i="5"/>
  <c r="Q1046" i="5"/>
  <c r="Q1045" i="5"/>
  <c r="Q1044" i="5"/>
  <c r="Q1043" i="5"/>
  <c r="Q1042" i="5"/>
  <c r="Q1040" i="5"/>
  <c r="Q1039" i="5"/>
  <c r="Q1038" i="5"/>
  <c r="Q1036" i="5"/>
  <c r="Q1034" i="5"/>
  <c r="Q1033" i="5"/>
  <c r="Q1032" i="5"/>
  <c r="Q1031" i="5"/>
  <c r="Q1029" i="5"/>
  <c r="Q1028" i="5"/>
  <c r="Q1027" i="5"/>
  <c r="Q1024" i="5"/>
  <c r="Q1025" i="5" s="1"/>
  <c r="Q1022" i="5"/>
  <c r="Q996" i="5"/>
  <c r="Q997" i="5" s="1"/>
  <c r="Q993" i="5"/>
  <c r="Q992" i="5"/>
  <c r="Q990" i="5"/>
  <c r="Q989" i="5"/>
  <c r="Q987" i="5"/>
  <c r="Q978" i="5"/>
  <c r="Q977" i="5"/>
  <c r="Q974" i="5"/>
  <c r="Q973" i="5"/>
  <c r="Q972" i="5"/>
  <c r="Q961" i="5"/>
  <c r="Q960" i="5"/>
  <c r="Q959" i="5"/>
  <c r="Q958" i="5"/>
  <c r="Q957" i="5"/>
  <c r="Q956" i="5"/>
  <c r="Q955" i="5"/>
  <c r="Q954" i="5"/>
  <c r="Q953" i="5"/>
  <c r="Q952" i="5"/>
  <c r="Q951" i="5"/>
  <c r="Q950" i="5"/>
  <c r="Q949" i="5"/>
  <c r="Q948" i="5"/>
  <c r="Q947" i="5"/>
  <c r="Q946" i="5"/>
  <c r="Q945" i="5"/>
  <c r="Q943" i="5"/>
  <c r="Q942" i="5"/>
  <c r="Q941" i="5"/>
  <c r="Q940" i="5"/>
  <c r="Q939" i="5"/>
  <c r="Q938" i="5"/>
  <c r="Q937" i="5"/>
  <c r="Q936" i="5"/>
  <c r="Q935" i="5"/>
  <c r="Q934" i="5"/>
  <c r="Q933" i="5"/>
  <c r="Q932" i="5"/>
  <c r="Q931" i="5"/>
  <c r="Q930" i="5"/>
  <c r="Q928" i="5"/>
  <c r="Q927" i="5"/>
  <c r="Q926" i="5"/>
  <c r="Q925" i="5"/>
  <c r="Q924" i="5"/>
  <c r="Q923" i="5"/>
  <c r="Q922" i="5"/>
  <c r="Q920" i="5"/>
  <c r="Q919" i="5"/>
  <c r="Q914" i="5"/>
  <c r="Q913" i="5"/>
  <c r="Q912" i="5"/>
  <c r="Q911" i="5"/>
  <c r="Q910" i="5"/>
  <c r="Q909" i="5"/>
  <c r="Q908" i="5"/>
  <c r="Q907" i="5"/>
  <c r="Q906" i="5"/>
  <c r="Q905" i="5"/>
  <c r="Q903" i="5"/>
  <c r="Q902" i="5"/>
  <c r="Q901" i="5"/>
  <c r="Q899" i="5"/>
  <c r="Q898" i="5"/>
  <c r="Q896" i="5"/>
  <c r="Q895" i="5"/>
  <c r="Q894" i="5"/>
  <c r="Q892" i="5"/>
  <c r="Q891" i="5"/>
  <c r="Q889" i="5"/>
  <c r="Q888" i="5"/>
  <c r="Q886" i="5"/>
  <c r="Q885" i="5"/>
  <c r="Q883" i="5"/>
  <c r="Q882" i="5"/>
  <c r="Q879" i="5"/>
  <c r="Q878" i="5"/>
  <c r="Q877" i="5"/>
  <c r="Q875" i="5"/>
  <c r="Q874" i="5"/>
  <c r="Q872" i="5"/>
  <c r="Q871" i="5"/>
  <c r="Q868" i="5"/>
  <c r="Q869" i="5" s="1"/>
  <c r="Q867" i="5"/>
  <c r="Q864" i="5"/>
  <c r="Q863" i="5"/>
  <c r="Q862" i="5"/>
  <c r="Q861" i="5"/>
  <c r="Q860" i="5"/>
  <c r="Q859" i="5"/>
  <c r="Q858" i="5"/>
  <c r="Q857" i="5"/>
  <c r="Q856" i="5"/>
  <c r="Q855" i="5"/>
  <c r="Q854" i="5"/>
  <c r="Q853" i="5"/>
  <c r="Q852" i="5"/>
  <c r="Q851" i="5"/>
  <c r="Q850" i="5"/>
  <c r="Q849" i="5"/>
  <c r="Q848" i="5"/>
  <c r="Q847" i="5"/>
  <c r="Q846" i="5"/>
  <c r="Q845" i="5"/>
  <c r="Q843" i="5"/>
  <c r="Q842" i="5"/>
  <c r="Q841" i="5"/>
  <c r="Q840" i="5"/>
  <c r="Q839" i="5"/>
  <c r="Q838" i="5"/>
  <c r="Q837" i="5"/>
  <c r="Q836" i="5"/>
  <c r="Q835" i="5"/>
  <c r="Q833" i="5"/>
  <c r="Q832" i="5"/>
  <c r="Q830" i="5"/>
  <c r="Q829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0" i="5"/>
  <c r="Q809" i="5"/>
  <c r="Q808" i="5"/>
  <c r="Q806" i="5"/>
  <c r="Q805" i="5"/>
  <c r="Q804" i="5"/>
  <c r="Q802" i="5"/>
  <c r="Q801" i="5"/>
  <c r="Q800" i="5"/>
  <c r="Q799" i="5"/>
  <c r="Q797" i="5"/>
  <c r="Q796" i="5"/>
  <c r="Q794" i="5"/>
  <c r="Q793" i="5"/>
  <c r="Q791" i="5"/>
  <c r="Q790" i="5"/>
  <c r="Q789" i="5"/>
  <c r="Q786" i="5"/>
  <c r="Q785" i="5"/>
  <c r="Q783" i="5"/>
  <c r="Q782" i="5"/>
  <c r="Q780" i="5"/>
  <c r="Q778" i="5"/>
  <c r="Q777" i="5"/>
  <c r="Q776" i="5"/>
  <c r="Q775" i="5"/>
  <c r="Q774" i="5"/>
  <c r="Q773" i="5"/>
  <c r="Q772" i="5"/>
  <c r="Q771" i="5"/>
  <c r="Q770" i="5"/>
  <c r="Q769" i="5"/>
  <c r="Q768" i="5"/>
  <c r="Q766" i="5"/>
  <c r="Q765" i="5"/>
  <c r="Q764" i="5"/>
  <c r="Q762" i="5"/>
  <c r="Q761" i="5"/>
  <c r="Q759" i="5"/>
  <c r="Q758" i="5"/>
  <c r="Q756" i="5"/>
  <c r="Q755" i="5"/>
  <c r="Q754" i="5"/>
  <c r="Q752" i="5"/>
  <c r="Q751" i="5"/>
  <c r="Q749" i="5"/>
  <c r="Q748" i="5"/>
  <c r="Q747" i="5"/>
  <c r="Q746" i="5"/>
  <c r="Q745" i="5"/>
  <c r="Q743" i="5"/>
  <c r="Q742" i="5"/>
  <c r="Q741" i="5"/>
  <c r="Q740" i="5"/>
  <c r="Q739" i="5"/>
  <c r="Q737" i="5"/>
  <c r="Q736" i="5"/>
  <c r="Q735" i="5"/>
  <c r="Q734" i="5"/>
  <c r="Q733" i="5"/>
  <c r="Q732" i="5"/>
  <c r="Q730" i="5"/>
  <c r="Q728" i="5"/>
  <c r="Q725" i="5"/>
  <c r="Q724" i="5"/>
  <c r="Q723" i="5"/>
  <c r="Q722" i="5"/>
  <c r="Q721" i="5"/>
  <c r="Q720" i="5"/>
  <c r="Q719" i="5"/>
  <c r="Q718" i="5"/>
  <c r="Q716" i="5"/>
  <c r="Q715" i="5"/>
  <c r="Q713" i="5"/>
  <c r="Q712" i="5"/>
  <c r="Q711" i="5"/>
  <c r="Q709" i="5"/>
  <c r="Q708" i="5"/>
  <c r="Q706" i="5"/>
  <c r="Q705" i="5"/>
  <c r="Q703" i="5"/>
  <c r="Q702" i="5"/>
  <c r="Q699" i="5"/>
  <c r="Q698" i="5"/>
  <c r="Q697" i="5"/>
  <c r="Q695" i="5"/>
  <c r="Q694" i="5"/>
  <c r="Q688" i="5"/>
  <c r="Q687" i="5"/>
  <c r="Q686" i="5"/>
  <c r="Q683" i="5"/>
  <c r="Q682" i="5"/>
  <c r="Q681" i="5"/>
  <c r="Q679" i="5"/>
  <c r="Q649" i="5"/>
  <c r="Q648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3" i="5"/>
  <c r="Q632" i="5"/>
  <c r="Q631" i="5"/>
  <c r="Q629" i="5"/>
  <c r="Q628" i="5"/>
  <c r="Q627" i="5"/>
  <c r="Q625" i="5"/>
  <c r="Q624" i="5"/>
  <c r="Q623" i="5"/>
  <c r="Q621" i="5"/>
  <c r="Q620" i="5"/>
  <c r="Q619" i="5"/>
  <c r="Q617" i="5"/>
  <c r="Q616" i="5"/>
  <c r="Q615" i="5"/>
  <c r="Q613" i="5"/>
  <c r="Q612" i="5"/>
  <c r="Q611" i="5"/>
  <c r="Q609" i="5"/>
  <c r="Q608" i="5"/>
  <c r="Q607" i="5"/>
  <c r="Q605" i="5"/>
  <c r="Q604" i="5"/>
  <c r="Q603" i="5"/>
  <c r="Q601" i="5"/>
  <c r="Q600" i="5"/>
  <c r="Q599" i="5"/>
  <c r="Q593" i="5"/>
  <c r="Q592" i="5"/>
  <c r="Q591" i="5"/>
  <c r="Q590" i="5"/>
  <c r="Q589" i="5"/>
  <c r="Q587" i="5"/>
  <c r="Q586" i="5"/>
  <c r="Q585" i="5"/>
  <c r="Q584" i="5"/>
  <c r="Q583" i="5"/>
  <c r="Q581" i="5"/>
  <c r="Q580" i="5"/>
  <c r="Q579" i="5"/>
  <c r="Q577" i="5"/>
  <c r="Q576" i="5"/>
  <c r="Q575" i="5"/>
  <c r="Q572" i="5"/>
  <c r="Q571" i="5"/>
  <c r="Q570" i="5"/>
  <c r="Q569" i="5"/>
  <c r="Q568" i="5"/>
  <c r="Q567" i="5"/>
  <c r="Q566" i="5"/>
  <c r="Q564" i="5"/>
  <c r="Q563" i="5"/>
  <c r="Q562" i="5"/>
  <c r="Q561" i="5"/>
  <c r="Q560" i="5"/>
  <c r="Q559" i="5"/>
  <c r="Q558" i="5"/>
  <c r="Q557" i="5"/>
  <c r="Q556" i="5"/>
  <c r="Q538" i="5"/>
  <c r="Q554" i="5" s="1"/>
  <c r="Q536" i="5"/>
  <c r="Q535" i="5"/>
  <c r="Q534" i="5"/>
  <c r="Q531" i="5"/>
  <c r="Q530" i="5"/>
  <c r="Q529" i="5"/>
  <c r="Q528" i="5"/>
  <c r="Q526" i="5"/>
  <c r="Q525" i="5"/>
  <c r="Q517" i="5"/>
  <c r="Q516" i="5"/>
  <c r="Q513" i="5"/>
  <c r="Q512" i="5"/>
  <c r="Q511" i="5"/>
  <c r="Q510" i="5"/>
  <c r="Q508" i="5"/>
  <c r="Q507" i="5"/>
  <c r="Q506" i="5"/>
  <c r="Q505" i="5"/>
  <c r="Q504" i="5"/>
  <c r="Q503" i="5"/>
  <c r="Q502" i="5"/>
  <c r="Q501" i="5"/>
  <c r="Q500" i="5"/>
  <c r="Q499" i="5"/>
  <c r="Q497" i="5"/>
  <c r="Q496" i="5"/>
  <c r="Q495" i="5"/>
  <c r="Q494" i="5"/>
  <c r="Q492" i="5"/>
  <c r="Q491" i="5"/>
  <c r="Q490" i="5"/>
  <c r="Q488" i="5"/>
  <c r="Q487" i="5"/>
  <c r="Q485" i="5"/>
  <c r="Q484" i="5"/>
  <c r="Q483" i="5"/>
  <c r="Q481" i="5"/>
  <c r="Q480" i="5"/>
  <c r="Q479" i="5"/>
  <c r="Q456" i="5"/>
  <c r="Q455" i="5"/>
  <c r="Q453" i="5"/>
  <c r="Q452" i="5"/>
  <c r="Q450" i="5"/>
  <c r="Q449" i="5"/>
  <c r="Q447" i="5"/>
  <c r="Q446" i="5"/>
  <c r="Q445" i="5"/>
  <c r="Q444" i="5"/>
  <c r="Q443" i="5"/>
  <c r="Q442" i="5"/>
  <c r="Q435" i="5"/>
  <c r="Q434" i="5"/>
  <c r="Q381" i="5"/>
  <c r="Q378" i="5"/>
  <c r="Q377" i="5"/>
  <c r="Q376" i="5"/>
  <c r="Q375" i="5"/>
  <c r="Q374" i="5"/>
  <c r="Q373" i="5"/>
  <c r="Q372" i="5"/>
  <c r="Q371" i="5"/>
  <c r="Q370" i="5"/>
  <c r="Q369" i="5"/>
  <c r="Q368" i="5"/>
  <c r="Q365" i="5"/>
  <c r="Q364" i="5"/>
  <c r="Q363" i="5"/>
  <c r="Q362" i="5"/>
  <c r="Q361" i="5"/>
  <c r="Q360" i="5"/>
  <c r="Q359" i="5"/>
  <c r="Q358" i="5"/>
  <c r="Q357" i="5"/>
  <c r="Q356" i="5"/>
  <c r="Q354" i="5"/>
  <c r="Q353" i="5"/>
  <c r="Q352" i="5"/>
  <c r="Q351" i="5"/>
  <c r="Q350" i="5"/>
  <c r="Q349" i="5"/>
  <c r="Q348" i="5"/>
  <c r="Q347" i="5"/>
  <c r="Q346" i="5"/>
  <c r="Q345" i="5"/>
  <c r="Q344" i="5"/>
  <c r="Q342" i="5"/>
  <c r="Q336" i="5"/>
  <c r="Q335" i="5"/>
  <c r="Q329" i="5"/>
  <c r="Q328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0" i="5"/>
  <c r="Q309" i="5"/>
  <c r="Q308" i="5"/>
  <c r="Q306" i="5"/>
  <c r="Q305" i="5"/>
  <c r="Q304" i="5"/>
  <c r="Q303" i="5"/>
  <c r="Q302" i="5"/>
  <c r="Q301" i="5"/>
  <c r="Q300" i="5"/>
  <c r="Q299" i="5"/>
  <c r="Q298" i="5"/>
  <c r="Q297" i="5"/>
  <c r="Q294" i="5"/>
  <c r="Q295" i="5" s="1"/>
  <c r="Q287" i="5"/>
  <c r="Q286" i="5"/>
  <c r="Q283" i="5"/>
  <c r="Q284" i="5" s="1"/>
  <c r="Q280" i="5"/>
  <c r="Q278" i="5"/>
  <c r="Q277" i="5"/>
  <c r="Q275" i="5"/>
  <c r="Q272" i="5"/>
  <c r="Q271" i="5"/>
  <c r="Q270" i="5"/>
  <c r="Q269" i="5"/>
  <c r="Q268" i="5"/>
  <c r="Q267" i="5"/>
  <c r="Q266" i="5"/>
  <c r="Q265" i="5"/>
  <c r="Q264" i="5"/>
  <c r="Q260" i="5"/>
  <c r="Q261" i="5" s="1"/>
  <c r="Q256" i="5"/>
  <c r="Q255" i="5"/>
  <c r="Q254" i="5"/>
  <c r="Q252" i="5"/>
  <c r="Q251" i="5"/>
  <c r="Q250" i="5"/>
  <c r="Q249" i="5"/>
  <c r="Q248" i="5"/>
  <c r="Q203" i="5"/>
  <c r="Q202" i="5"/>
  <c r="Q201" i="5"/>
  <c r="Q200" i="5"/>
  <c r="Q199" i="5"/>
  <c r="Q198" i="5"/>
  <c r="Q197" i="5"/>
  <c r="Q196" i="5"/>
  <c r="Q195" i="5"/>
  <c r="Q188" i="5"/>
  <c r="Q189" i="5" s="1"/>
  <c r="Q181" i="5"/>
  <c r="Q182" i="5" s="1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58" i="5"/>
  <c r="Q157" i="5"/>
  <c r="Q156" i="5"/>
  <c r="Q154" i="5"/>
  <c r="Q153" i="5"/>
  <c r="Q149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29" i="5"/>
  <c r="Q127" i="5"/>
  <c r="Q125" i="5"/>
  <c r="Q122" i="5"/>
  <c r="Q121" i="5"/>
  <c r="Q120" i="5"/>
  <c r="Q117" i="5"/>
  <c r="Q116" i="5"/>
  <c r="Q115" i="5"/>
  <c r="Q114" i="5"/>
  <c r="Q113" i="5"/>
  <c r="Q108" i="5"/>
  <c r="Q107" i="5"/>
  <c r="Q106" i="5"/>
  <c r="Q105" i="5"/>
  <c r="Q103" i="5"/>
  <c r="Q102" i="5"/>
  <c r="Q100" i="5"/>
  <c r="Q99" i="5"/>
  <c r="Q98" i="5"/>
  <c r="Q97" i="5"/>
  <c r="Q96" i="5"/>
  <c r="Q82" i="5"/>
  <c r="Q81" i="5"/>
  <c r="Q80" i="5"/>
  <c r="Q78" i="5"/>
  <c r="Q77" i="5"/>
  <c r="Q76" i="5"/>
  <c r="Q74" i="5"/>
  <c r="Q73" i="5"/>
  <c r="Q72" i="5"/>
  <c r="Q71" i="5"/>
  <c r="Q68" i="5"/>
  <c r="Q63" i="5"/>
  <c r="Q62" i="5"/>
  <c r="Q61" i="5"/>
  <c r="N1551" i="5"/>
  <c r="N1554" i="5"/>
  <c r="N1555" i="5"/>
  <c r="N1556" i="5"/>
  <c r="N1557" i="5"/>
  <c r="N1558" i="5"/>
  <c r="N1559" i="5"/>
  <c r="N1561" i="5"/>
  <c r="N1562" i="5"/>
  <c r="N1563" i="5"/>
  <c r="N1564" i="5"/>
  <c r="N2593" i="5"/>
  <c r="N2594" i="5"/>
  <c r="N2595" i="5"/>
  <c r="N2596" i="5"/>
  <c r="N2597" i="5"/>
  <c r="N2598" i="5"/>
  <c r="N2599" i="5"/>
  <c r="N2600" i="5"/>
  <c r="N2601" i="5"/>
  <c r="N2603" i="5"/>
  <c r="N2604" i="5"/>
  <c r="N2605" i="5"/>
  <c r="N2606" i="5"/>
  <c r="N2607" i="5"/>
  <c r="N2608" i="5"/>
  <c r="N2609" i="5"/>
  <c r="N2610" i="5"/>
  <c r="N2611" i="5"/>
  <c r="N2612" i="5"/>
  <c r="N2613" i="5"/>
  <c r="N2614" i="5"/>
  <c r="N2615" i="5"/>
  <c r="N2616" i="5"/>
  <c r="N2617" i="5"/>
  <c r="L481" i="5"/>
  <c r="N481" i="5" s="1"/>
  <c r="N2073" i="5"/>
  <c r="L2692" i="5"/>
  <c r="M2656" i="5"/>
  <c r="L2656" i="5"/>
  <c r="M2362" i="5"/>
  <c r="L2362" i="5"/>
  <c r="L2586" i="5"/>
  <c r="N2586" i="5" s="1"/>
  <c r="N2585" i="5"/>
  <c r="N2584" i="5"/>
  <c r="L2618" i="5"/>
  <c r="N2567" i="5"/>
  <c r="N2566" i="5"/>
  <c r="N2565" i="5"/>
  <c r="N2564" i="5"/>
  <c r="M2453" i="5"/>
  <c r="L2453" i="5"/>
  <c r="N2452" i="5"/>
  <c r="L2417" i="5"/>
  <c r="N2417" i="5" s="1"/>
  <c r="N2416" i="5"/>
  <c r="N2415" i="5"/>
  <c r="L2391" i="5"/>
  <c r="N2390" i="5"/>
  <c r="N2391" i="5"/>
  <c r="N2359" i="5"/>
  <c r="N2360" i="5"/>
  <c r="L2357" i="5"/>
  <c r="N2357" i="5" s="1"/>
  <c r="N2356" i="5"/>
  <c r="L2354" i="5"/>
  <c r="N2354" i="5" s="1"/>
  <c r="N2353" i="5"/>
  <c r="M2341" i="5"/>
  <c r="L2341" i="5"/>
  <c r="N2335" i="5"/>
  <c r="N2336" i="5"/>
  <c r="N2337" i="5"/>
  <c r="N2338" i="5"/>
  <c r="N2339" i="5"/>
  <c r="N2340" i="5"/>
  <c r="N2323" i="5"/>
  <c r="N2324" i="5"/>
  <c r="N2325" i="5"/>
  <c r="N2326" i="5"/>
  <c r="N2327" i="5"/>
  <c r="N2328" i="5"/>
  <c r="N2330" i="5"/>
  <c r="N2331" i="5"/>
  <c r="N2332" i="5"/>
  <c r="N2333" i="5"/>
  <c r="N2334" i="5"/>
  <c r="N2296" i="5"/>
  <c r="N2298" i="5"/>
  <c r="N2299" i="5"/>
  <c r="N2301" i="5"/>
  <c r="N2302" i="5"/>
  <c r="N2303" i="5"/>
  <c r="N2304" i="5"/>
  <c r="N2305" i="5"/>
  <c r="N2306" i="5"/>
  <c r="N2307" i="5"/>
  <c r="N2308" i="5"/>
  <c r="N2309" i="5"/>
  <c r="N2310" i="5"/>
  <c r="N2311" i="5"/>
  <c r="N2312" i="5"/>
  <c r="N2313" i="5"/>
  <c r="N2314" i="5"/>
  <c r="N2315" i="5"/>
  <c r="N2316" i="5"/>
  <c r="N2317" i="5"/>
  <c r="N2318" i="5"/>
  <c r="N2319" i="5"/>
  <c r="N2320" i="5"/>
  <c r="N2321" i="5"/>
  <c r="N2322" i="5"/>
  <c r="N2295" i="5"/>
  <c r="N2292" i="5"/>
  <c r="M2293" i="5"/>
  <c r="L2293" i="5"/>
  <c r="L2285" i="5"/>
  <c r="N2285" i="5" s="1"/>
  <c r="N2284" i="5"/>
  <c r="M2279" i="5"/>
  <c r="M2280" i="5" s="1"/>
  <c r="L2279" i="5"/>
  <c r="L2280" i="5" s="1"/>
  <c r="M2273" i="5"/>
  <c r="L2273" i="5"/>
  <c r="L2267" i="5"/>
  <c r="N2267" i="5" s="1"/>
  <c r="M2238" i="5"/>
  <c r="N2225" i="5"/>
  <c r="N2226" i="5"/>
  <c r="N2227" i="5"/>
  <c r="N2228" i="5"/>
  <c r="N2229" i="5"/>
  <c r="N2230" i="5"/>
  <c r="N2231" i="5"/>
  <c r="N2232" i="5"/>
  <c r="N2233" i="5"/>
  <c r="N2235" i="5"/>
  <c r="L2238" i="5"/>
  <c r="M2223" i="5"/>
  <c r="N2201" i="5"/>
  <c r="N2202" i="5"/>
  <c r="N2203" i="5"/>
  <c r="N2204" i="5"/>
  <c r="N2205" i="5"/>
  <c r="N2209" i="5"/>
  <c r="N2210" i="5"/>
  <c r="N2211" i="5"/>
  <c r="N2212" i="5"/>
  <c r="N2213" i="5"/>
  <c r="N2214" i="5"/>
  <c r="N2215" i="5"/>
  <c r="N2216" i="5"/>
  <c r="N2217" i="5"/>
  <c r="N2218" i="5"/>
  <c r="N2219" i="5"/>
  <c r="N2220" i="5"/>
  <c r="N2221" i="5"/>
  <c r="N2222" i="5"/>
  <c r="L2223" i="5"/>
  <c r="M2190" i="5"/>
  <c r="L2173" i="5"/>
  <c r="N2173" i="5" s="1"/>
  <c r="N2172" i="5"/>
  <c r="L2134" i="5"/>
  <c r="N2134" i="5" s="1"/>
  <c r="N2133" i="5"/>
  <c r="N2129" i="5"/>
  <c r="L2131" i="5"/>
  <c r="N2131" i="5" s="1"/>
  <c r="N2127" i="5"/>
  <c r="N2126" i="5"/>
  <c r="N2125" i="5"/>
  <c r="L2103" i="5"/>
  <c r="N2103" i="5" s="1"/>
  <c r="N2101" i="5"/>
  <c r="L2098" i="5"/>
  <c r="N2098" i="5" s="1"/>
  <c r="N2097" i="5"/>
  <c r="N2090" i="5"/>
  <c r="M2091" i="5"/>
  <c r="L2091" i="5"/>
  <c r="M2086" i="5"/>
  <c r="L2086" i="5"/>
  <c r="N2085" i="5"/>
  <c r="L2067" i="5"/>
  <c r="L2020" i="5"/>
  <c r="N2020" i="5" s="1"/>
  <c r="N2019" i="5"/>
  <c r="L2017" i="5"/>
  <c r="L1998" i="5"/>
  <c r="N1998" i="5" s="1"/>
  <c r="L1854" i="5"/>
  <c r="M1854" i="5"/>
  <c r="N1848" i="5"/>
  <c r="L1835" i="5"/>
  <c r="N1835" i="5" s="1"/>
  <c r="N1834" i="5"/>
  <c r="N1776" i="5"/>
  <c r="N1778" i="5"/>
  <c r="N1779" i="5"/>
  <c r="N1780" i="5"/>
  <c r="N1781" i="5"/>
  <c r="N1782" i="5"/>
  <c r="N1783" i="5"/>
  <c r="N1784" i="5"/>
  <c r="N1785" i="5"/>
  <c r="N1786" i="5"/>
  <c r="N1787" i="5"/>
  <c r="N1788" i="5"/>
  <c r="N1789" i="5"/>
  <c r="N1791" i="5"/>
  <c r="N1792" i="5"/>
  <c r="N1793" i="5"/>
  <c r="N1794" i="5"/>
  <c r="N1796" i="5"/>
  <c r="N1797" i="5"/>
  <c r="N1798" i="5"/>
  <c r="N1799" i="5"/>
  <c r="N1800" i="5"/>
  <c r="N1801" i="5"/>
  <c r="N1803" i="5"/>
  <c r="N1804" i="5"/>
  <c r="N1805" i="5"/>
  <c r="N1806" i="5"/>
  <c r="N1807" i="5"/>
  <c r="N1808" i="5"/>
  <c r="N1809" i="5"/>
  <c r="N1810" i="5"/>
  <c r="N1811" i="5"/>
  <c r="N1812" i="5"/>
  <c r="N1813" i="5"/>
  <c r="M1766" i="5"/>
  <c r="L1766" i="5"/>
  <c r="N1758" i="5"/>
  <c r="N1759" i="5"/>
  <c r="L1760" i="5"/>
  <c r="M1760" i="5"/>
  <c r="M1747" i="5"/>
  <c r="L1747" i="5"/>
  <c r="L1743" i="5"/>
  <c r="M1707" i="5"/>
  <c r="M1675" i="5"/>
  <c r="L1675" i="5"/>
  <c r="N1673" i="5"/>
  <c r="N1606" i="5"/>
  <c r="M1572" i="5"/>
  <c r="L1572" i="5"/>
  <c r="N1571" i="5"/>
  <c r="L1565" i="5"/>
  <c r="M1527" i="5"/>
  <c r="L1527" i="5"/>
  <c r="M1518" i="5"/>
  <c r="L1518" i="5"/>
  <c r="N1516" i="5"/>
  <c r="M1524" i="5"/>
  <c r="L1524" i="5"/>
  <c r="M1521" i="5"/>
  <c r="L1521" i="5"/>
  <c r="N1520" i="5"/>
  <c r="I1514" i="5"/>
  <c r="K1514" i="5" s="1"/>
  <c r="M1514" i="5"/>
  <c r="L1514" i="5"/>
  <c r="N1512" i="5"/>
  <c r="L1585" i="5"/>
  <c r="N1585" i="5" s="1"/>
  <c r="M1070" i="5"/>
  <c r="M1073" i="5"/>
  <c r="M1076" i="5"/>
  <c r="L1076" i="5"/>
  <c r="L1460" i="5"/>
  <c r="N1460" i="5" s="1"/>
  <c r="N1433" i="5"/>
  <c r="L1434" i="5"/>
  <c r="J1434" i="5"/>
  <c r="K1434" i="5" s="1"/>
  <c r="M1434" i="5"/>
  <c r="N1434" i="5" s="1"/>
  <c r="L1403" i="5"/>
  <c r="M1403" i="5"/>
  <c r="N1403" i="5" s="1"/>
  <c r="N1402" i="5"/>
  <c r="L1337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8" i="5"/>
  <c r="N1109" i="5"/>
  <c r="N1110" i="5"/>
  <c r="N1111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3" i="5"/>
  <c r="N1314" i="5"/>
  <c r="N1078" i="5"/>
  <c r="H1125" i="5"/>
  <c r="H1145" i="5"/>
  <c r="H1153" i="5"/>
  <c r="H1330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2" i="5"/>
  <c r="N1333" i="5"/>
  <c r="N1334" i="5"/>
  <c r="N1335" i="5"/>
  <c r="N1336" i="5"/>
  <c r="K1079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8" i="5"/>
  <c r="K1109" i="5"/>
  <c r="K1110" i="5"/>
  <c r="K1111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6" i="5"/>
  <c r="K1197" i="5"/>
  <c r="K1198" i="5"/>
  <c r="K1199" i="5"/>
  <c r="K1200" i="5"/>
  <c r="K1201" i="5"/>
  <c r="K1202" i="5"/>
  <c r="K1203" i="5"/>
  <c r="K1204" i="5"/>
  <c r="K1205" i="5"/>
  <c r="K1206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7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2" i="5"/>
  <c r="K1333" i="5"/>
  <c r="K1334" i="5"/>
  <c r="K1335" i="5"/>
  <c r="K1336" i="5"/>
  <c r="K1078" i="5"/>
  <c r="M1054" i="5"/>
  <c r="L1054" i="5"/>
  <c r="K985" i="5"/>
  <c r="K986" i="5"/>
  <c r="N985" i="5"/>
  <c r="N986" i="5"/>
  <c r="J987" i="5"/>
  <c r="L987" i="5"/>
  <c r="M987" i="5"/>
  <c r="I987" i="5"/>
  <c r="M975" i="5"/>
  <c r="K968" i="5"/>
  <c r="K963" i="5"/>
  <c r="N923" i="5"/>
  <c r="M920" i="5"/>
  <c r="M914" i="5"/>
  <c r="M903" i="5"/>
  <c r="M899" i="5"/>
  <c r="M892" i="5"/>
  <c r="M889" i="5"/>
  <c r="M886" i="5"/>
  <c r="K973" i="5"/>
  <c r="K972" i="5"/>
  <c r="K983" i="5"/>
  <c r="L970" i="5"/>
  <c r="N964" i="5"/>
  <c r="N965" i="5"/>
  <c r="N968" i="5"/>
  <c r="N969" i="5"/>
  <c r="N963" i="5"/>
  <c r="E970" i="5"/>
  <c r="F970" i="5"/>
  <c r="G970" i="5"/>
  <c r="H970" i="5"/>
  <c r="I970" i="5"/>
  <c r="J970" i="5"/>
  <c r="M970" i="5"/>
  <c r="L961" i="5"/>
  <c r="M961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30" i="5"/>
  <c r="N922" i="5"/>
  <c r="M928" i="5"/>
  <c r="L928" i="5"/>
  <c r="N894" i="5"/>
  <c r="M896" i="5"/>
  <c r="L896" i="5"/>
  <c r="M880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9" i="5"/>
  <c r="N830" i="5"/>
  <c r="N832" i="5"/>
  <c r="N833" i="5"/>
  <c r="N835" i="5"/>
  <c r="N836" i="5"/>
  <c r="N837" i="5"/>
  <c r="N838" i="5"/>
  <c r="N839" i="5"/>
  <c r="N840" i="5"/>
  <c r="N841" i="5"/>
  <c r="N842" i="5"/>
  <c r="N843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L865" i="5"/>
  <c r="M865" i="5"/>
  <c r="L797" i="5"/>
  <c r="N797" i="5" s="1"/>
  <c r="L794" i="5"/>
  <c r="N794" i="5" s="1"/>
  <c r="N790" i="5"/>
  <c r="M791" i="5"/>
  <c r="L791" i="5"/>
  <c r="L749" i="5"/>
  <c r="N745" i="5"/>
  <c r="N746" i="5"/>
  <c r="N747" i="5"/>
  <c r="N711" i="5"/>
  <c r="M713" i="5"/>
  <c r="L713" i="5"/>
  <c r="N668" i="5"/>
  <c r="N661" i="5"/>
  <c r="L646" i="5"/>
  <c r="N310" i="5"/>
  <c r="L594" i="5"/>
  <c r="N429" i="5"/>
  <c r="N557" i="5"/>
  <c r="N577" i="5"/>
  <c r="N579" i="5"/>
  <c r="M594" i="5"/>
  <c r="M554" i="5"/>
  <c r="L554" i="5"/>
  <c r="N553" i="5"/>
  <c r="M532" i="5"/>
  <c r="L532" i="5"/>
  <c r="N528" i="5"/>
  <c r="I522" i="5"/>
  <c r="J522" i="5"/>
  <c r="L522" i="5"/>
  <c r="M522" i="5"/>
  <c r="G522" i="5"/>
  <c r="F522" i="5"/>
  <c r="M514" i="5"/>
  <c r="L514" i="5"/>
  <c r="N513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M379" i="5"/>
  <c r="N344" i="5"/>
  <c r="N345" i="5"/>
  <c r="N346" i="5"/>
  <c r="N347" i="5"/>
  <c r="N348" i="5"/>
  <c r="N349" i="5"/>
  <c r="N350" i="5"/>
  <c r="N351" i="5"/>
  <c r="N352" i="5"/>
  <c r="N353" i="5"/>
  <c r="N354" i="5"/>
  <c r="N356" i="5"/>
  <c r="N357" i="5"/>
  <c r="N358" i="5"/>
  <c r="N359" i="5"/>
  <c r="N360" i="5"/>
  <c r="N361" i="5"/>
  <c r="N362" i="5"/>
  <c r="N363" i="5"/>
  <c r="N364" i="5"/>
  <c r="N365" i="5"/>
  <c r="N368" i="5"/>
  <c r="N369" i="5"/>
  <c r="N370" i="5"/>
  <c r="N371" i="5"/>
  <c r="N372" i="5"/>
  <c r="N373" i="5"/>
  <c r="N374" i="5"/>
  <c r="N375" i="5"/>
  <c r="N376" i="5"/>
  <c r="N377" i="5"/>
  <c r="N378" i="5"/>
  <c r="N342" i="5"/>
  <c r="M311" i="5"/>
  <c r="L311" i="5"/>
  <c r="M295" i="5"/>
  <c r="L295" i="5"/>
  <c r="N266" i="5"/>
  <c r="N267" i="5"/>
  <c r="N225" i="5"/>
  <c r="N97" i="5"/>
  <c r="N98" i="5"/>
  <c r="N99" i="5"/>
  <c r="N100" i="5"/>
  <c r="N102" i="5"/>
  <c r="N103" i="5"/>
  <c r="N105" i="5"/>
  <c r="N106" i="5"/>
  <c r="N107" i="5"/>
  <c r="N108" i="5"/>
  <c r="N113" i="5"/>
  <c r="N114" i="5"/>
  <c r="N115" i="5"/>
  <c r="N116" i="5"/>
  <c r="N117" i="5"/>
  <c r="N210" i="5"/>
  <c r="N211" i="5"/>
  <c r="N212" i="5"/>
  <c r="N213" i="5"/>
  <c r="N214" i="5"/>
  <c r="N215" i="5"/>
  <c r="N220" i="5"/>
  <c r="N221" i="5"/>
  <c r="N222" i="5"/>
  <c r="N223" i="5"/>
  <c r="N224" i="5"/>
  <c r="N209" i="5"/>
  <c r="L289" i="5"/>
  <c r="M289" i="5"/>
  <c r="L261" i="5"/>
  <c r="N261" i="5" s="1"/>
  <c r="N260" i="5"/>
  <c r="N226" i="5"/>
  <c r="L204" i="5"/>
  <c r="M204" i="5"/>
  <c r="F189" i="5"/>
  <c r="G189" i="5"/>
  <c r="I189" i="5"/>
  <c r="J189" i="5"/>
  <c r="N185" i="5"/>
  <c r="N187" i="5"/>
  <c r="N188" i="5"/>
  <c r="M189" i="5"/>
  <c r="L189" i="5"/>
  <c r="N184" i="5"/>
  <c r="L179" i="5"/>
  <c r="M179" i="5"/>
  <c r="J179" i="5"/>
  <c r="L118" i="5"/>
  <c r="N62" i="5"/>
  <c r="N63" i="5"/>
  <c r="N66" i="5"/>
  <c r="N68" i="5"/>
  <c r="N87" i="5"/>
  <c r="M88" i="5"/>
  <c r="L88" i="5"/>
  <c r="L84" i="5"/>
  <c r="N71" i="5"/>
  <c r="N61" i="5"/>
  <c r="H53" i="5"/>
  <c r="N29" i="5"/>
  <c r="N30" i="5" s="1"/>
  <c r="L21" i="5"/>
  <c r="C15" i="5"/>
  <c r="D15" i="5"/>
  <c r="F15" i="5"/>
  <c r="G15" i="5"/>
  <c r="I15" i="5"/>
  <c r="J15" i="5"/>
  <c r="L15" i="5"/>
  <c r="N13" i="5"/>
  <c r="N14" i="5"/>
  <c r="N12" i="5"/>
  <c r="J10" i="5"/>
  <c r="N2697" i="5"/>
  <c r="L2695" i="5"/>
  <c r="N2695" i="5" s="1"/>
  <c r="N2694" i="5"/>
  <c r="M2692" i="5"/>
  <c r="N2691" i="5"/>
  <c r="N2690" i="5"/>
  <c r="N2689" i="5"/>
  <c r="N2688" i="5"/>
  <c r="N2687" i="5"/>
  <c r="N2686" i="5"/>
  <c r="N2685" i="5"/>
  <c r="N2684" i="5"/>
  <c r="N2683" i="5"/>
  <c r="N2682" i="5"/>
  <c r="L2680" i="5"/>
  <c r="N2680" i="5" s="1"/>
  <c r="N2679" i="5"/>
  <c r="L2677" i="5"/>
  <c r="N2677" i="5" s="1"/>
  <c r="N2676" i="5"/>
  <c r="N2675" i="5"/>
  <c r="L2673" i="5"/>
  <c r="N2673" i="5" s="1"/>
  <c r="N2672" i="5"/>
  <c r="N2671" i="5"/>
  <c r="L2669" i="5"/>
  <c r="N2669" i="5" s="1"/>
  <c r="N2668" i="5"/>
  <c r="N2667" i="5"/>
  <c r="M2665" i="5"/>
  <c r="L2665" i="5"/>
  <c r="N2664" i="5"/>
  <c r="N2665" i="5" s="1"/>
  <c r="L2662" i="5"/>
  <c r="N2662" i="5" s="1"/>
  <c r="N2661" i="5"/>
  <c r="N2660" i="5"/>
  <c r="N2659" i="5"/>
  <c r="N2658" i="5"/>
  <c r="N2655" i="5"/>
  <c r="N2654" i="5"/>
  <c r="N2653" i="5"/>
  <c r="N2652" i="5"/>
  <c r="N2651" i="5"/>
  <c r="N2650" i="5"/>
  <c r="N2649" i="5"/>
  <c r="L2647" i="5"/>
  <c r="N2647" i="5" s="1"/>
  <c r="N2646" i="5"/>
  <c r="L2644" i="5"/>
  <c r="N2644" i="5" s="1"/>
  <c r="N2643" i="5"/>
  <c r="M2638" i="5"/>
  <c r="L2638" i="5"/>
  <c r="N2637" i="5"/>
  <c r="N2636" i="5"/>
  <c r="N2635" i="5"/>
  <c r="N2634" i="5"/>
  <c r="L2632" i="5"/>
  <c r="N2632" i="5" s="1"/>
  <c r="N2631" i="5"/>
  <c r="N2630" i="5"/>
  <c r="N2629" i="5"/>
  <c r="L2627" i="5"/>
  <c r="N2627" i="5" s="1"/>
  <c r="N2626" i="5"/>
  <c r="L2624" i="5"/>
  <c r="N2624" i="5" s="1"/>
  <c r="N2623" i="5"/>
  <c r="L2621" i="5"/>
  <c r="N2621" i="5" s="1"/>
  <c r="N2620" i="5"/>
  <c r="M2618" i="5"/>
  <c r="N2592" i="5"/>
  <c r="L2589" i="5"/>
  <c r="N2589" i="5" s="1"/>
  <c r="N2588" i="5"/>
  <c r="L2582" i="5"/>
  <c r="N2582" i="5" s="1"/>
  <c r="N2580" i="5"/>
  <c r="L2575" i="5"/>
  <c r="N2575" i="5" s="1"/>
  <c r="N2574" i="5"/>
  <c r="M2571" i="5"/>
  <c r="L2571" i="5"/>
  <c r="N2570" i="5"/>
  <c r="N2568" i="5"/>
  <c r="N2563" i="5"/>
  <c r="N2562" i="5"/>
  <c r="N2561" i="5"/>
  <c r="N2560" i="5"/>
  <c r="L2555" i="5"/>
  <c r="N2555" i="5" s="1"/>
  <c r="N2553" i="5"/>
  <c r="N2552" i="5"/>
  <c r="L2550" i="5"/>
  <c r="N2550" i="5" s="1"/>
  <c r="N2549" i="5"/>
  <c r="L2544" i="5"/>
  <c r="N2544" i="5" s="1"/>
  <c r="N2543" i="5"/>
  <c r="L2541" i="5"/>
  <c r="N2541" i="5" s="1"/>
  <c r="N2540" i="5"/>
  <c r="N2539" i="5"/>
  <c r="L2537" i="5"/>
  <c r="N2537" i="5" s="1"/>
  <c r="N2536" i="5"/>
  <c r="L2534" i="5"/>
  <c r="N2534" i="5" s="1"/>
  <c r="N2533" i="5"/>
  <c r="L2528" i="5"/>
  <c r="N2528" i="5" s="1"/>
  <c r="N2526" i="5"/>
  <c r="N2525" i="5"/>
  <c r="N2524" i="5"/>
  <c r="N2523" i="5"/>
  <c r="N2522" i="5"/>
  <c r="L2517" i="5"/>
  <c r="N2517" i="5" s="1"/>
  <c r="N2516" i="5"/>
  <c r="L2514" i="5"/>
  <c r="N2514" i="5" s="1"/>
  <c r="N2512" i="5"/>
  <c r="N2511" i="5"/>
  <c r="L2505" i="5"/>
  <c r="N2505" i="5" s="1"/>
  <c r="N2504" i="5"/>
  <c r="L2502" i="5"/>
  <c r="N2502" i="5" s="1"/>
  <c r="N2501" i="5"/>
  <c r="L2499" i="5"/>
  <c r="N2499" i="5" s="1"/>
  <c r="N2498" i="5"/>
  <c r="L2493" i="5"/>
  <c r="N2493" i="5" s="1"/>
  <c r="N2492" i="5"/>
  <c r="L2490" i="5"/>
  <c r="N2490" i="5" s="1"/>
  <c r="N2489" i="5"/>
  <c r="L2487" i="5"/>
  <c r="N2487" i="5" s="1"/>
  <c r="N2486" i="5"/>
  <c r="L2484" i="5"/>
  <c r="N2484" i="5" s="1"/>
  <c r="N2483" i="5"/>
  <c r="M2481" i="5"/>
  <c r="L2481" i="5"/>
  <c r="N2480" i="5"/>
  <c r="N2479" i="5"/>
  <c r="M2477" i="5"/>
  <c r="L2477" i="5"/>
  <c r="N2476" i="5"/>
  <c r="N2475" i="5"/>
  <c r="L2473" i="5"/>
  <c r="N2473" i="5" s="1"/>
  <c r="N2472" i="5"/>
  <c r="L2470" i="5"/>
  <c r="N2470" i="5" s="1"/>
  <c r="N2469" i="5"/>
  <c r="M2467" i="5"/>
  <c r="L2467" i="5"/>
  <c r="N2466" i="5"/>
  <c r="N2465" i="5"/>
  <c r="N2463" i="5"/>
  <c r="N2462" i="5"/>
  <c r="N2461" i="5"/>
  <c r="N2460" i="5"/>
  <c r="N2459" i="5"/>
  <c r="N2458" i="5"/>
  <c r="N2457" i="5"/>
  <c r="N2456" i="5"/>
  <c r="M2450" i="5"/>
  <c r="L2450" i="5"/>
  <c r="N2449" i="5"/>
  <c r="M2447" i="5"/>
  <c r="L2447" i="5"/>
  <c r="N2446" i="5"/>
  <c r="N2445" i="5"/>
  <c r="N2444" i="5"/>
  <c r="N2442" i="5"/>
  <c r="N2441" i="5"/>
  <c r="N2440" i="5"/>
  <c r="N2439" i="5"/>
  <c r="L2437" i="5"/>
  <c r="N2437" i="5" s="1"/>
  <c r="N2436" i="5"/>
  <c r="L2434" i="5"/>
  <c r="N2434" i="5" s="1"/>
  <c r="N2433" i="5"/>
  <c r="N2432" i="5"/>
  <c r="L2430" i="5"/>
  <c r="N2430" i="5" s="1"/>
  <c r="N2429" i="5"/>
  <c r="N2428" i="5"/>
  <c r="N2427" i="5"/>
  <c r="M2425" i="5"/>
  <c r="L2425" i="5"/>
  <c r="N2424" i="5"/>
  <c r="N2421" i="5"/>
  <c r="N2420" i="5"/>
  <c r="N2419" i="5"/>
  <c r="L2413" i="5"/>
  <c r="N2413" i="5" s="1"/>
  <c r="N2412" i="5"/>
  <c r="L2410" i="5"/>
  <c r="N2410" i="5" s="1"/>
  <c r="N2409" i="5"/>
  <c r="N2408" i="5"/>
  <c r="L2403" i="5"/>
  <c r="N2403" i="5" s="1"/>
  <c r="N2402" i="5"/>
  <c r="M2400" i="5"/>
  <c r="L2400" i="5"/>
  <c r="N2398" i="5"/>
  <c r="N2397" i="5"/>
  <c r="N2396" i="5"/>
  <c r="N2395" i="5"/>
  <c r="N2394" i="5"/>
  <c r="N2393" i="5"/>
  <c r="N2389" i="5"/>
  <c r="N2388" i="5"/>
  <c r="L2386" i="5"/>
  <c r="N2386" i="5" s="1"/>
  <c r="N2384" i="5"/>
  <c r="N2383" i="5"/>
  <c r="N2382" i="5"/>
  <c r="N2381" i="5"/>
  <c r="N2380" i="5"/>
  <c r="M2378" i="5"/>
  <c r="L2378" i="5"/>
  <c r="N2377" i="5"/>
  <c r="N2376" i="5"/>
  <c r="L2374" i="5"/>
  <c r="N2374" i="5" s="1"/>
  <c r="N2373" i="5"/>
  <c r="M2371" i="5"/>
  <c r="L2371" i="5"/>
  <c r="N2370" i="5"/>
  <c r="L2365" i="5"/>
  <c r="N2365" i="5" s="1"/>
  <c r="N2364" i="5"/>
  <c r="N2361" i="5"/>
  <c r="L2351" i="5"/>
  <c r="N2351" i="5" s="1"/>
  <c r="N2350" i="5"/>
  <c r="L2348" i="5"/>
  <c r="N2348" i="5" s="1"/>
  <c r="N2291" i="5"/>
  <c r="N2290" i="5"/>
  <c r="L2288" i="5"/>
  <c r="N2288" i="5" s="1"/>
  <c r="N2287" i="5"/>
  <c r="N2278" i="5"/>
  <c r="N2272" i="5"/>
  <c r="L2270" i="5"/>
  <c r="N2270" i="5" s="1"/>
  <c r="N2269" i="5"/>
  <c r="N2266" i="5"/>
  <c r="M2264" i="5"/>
  <c r="L2264" i="5"/>
  <c r="N2263" i="5"/>
  <c r="N2262" i="5"/>
  <c r="M2258" i="5"/>
  <c r="L2257" i="5"/>
  <c r="N2256" i="5"/>
  <c r="L2254" i="5"/>
  <c r="N2254" i="5" s="1"/>
  <c r="N2253" i="5"/>
  <c r="N2252" i="5"/>
  <c r="L2250" i="5"/>
  <c r="N2250" i="5" s="1"/>
  <c r="N2249" i="5"/>
  <c r="L2244" i="5"/>
  <c r="N2244" i="5" s="1"/>
  <c r="N2243" i="5"/>
  <c r="N2237" i="5"/>
  <c r="N2236" i="5"/>
  <c r="N2200" i="5"/>
  <c r="L2197" i="5"/>
  <c r="N2197" i="5" s="1"/>
  <c r="N2196" i="5"/>
  <c r="L2194" i="5"/>
  <c r="N2194" i="5" s="1"/>
  <c r="N2193" i="5"/>
  <c r="N2192" i="5"/>
  <c r="L2190" i="5"/>
  <c r="N2189" i="5"/>
  <c r="N2188" i="5"/>
  <c r="N2187" i="5"/>
  <c r="L2182" i="5"/>
  <c r="N2182" i="5" s="1"/>
  <c r="N2181" i="5"/>
  <c r="L2179" i="5"/>
  <c r="N2179" i="5" s="1"/>
  <c r="N2178" i="5"/>
  <c r="L2176" i="5"/>
  <c r="N2176" i="5" s="1"/>
  <c r="N2175" i="5"/>
  <c r="L2170" i="5"/>
  <c r="N2170" i="5" s="1"/>
  <c r="N2169" i="5"/>
  <c r="L2167" i="5"/>
  <c r="N2167" i="5" s="1"/>
  <c r="N2166" i="5"/>
  <c r="L2164" i="5"/>
  <c r="N2164" i="5" s="1"/>
  <c r="N2163" i="5"/>
  <c r="L2154" i="5"/>
  <c r="N2154" i="5" s="1"/>
  <c r="N2153" i="5"/>
  <c r="N2152" i="5"/>
  <c r="L2150" i="5"/>
  <c r="N2150" i="5" s="1"/>
  <c r="N2149" i="5"/>
  <c r="N2148" i="5"/>
  <c r="N2147" i="5"/>
  <c r="N2146" i="5"/>
  <c r="N2145" i="5"/>
  <c r="L2143" i="5"/>
  <c r="N2143" i="5" s="1"/>
  <c r="N2142" i="5"/>
  <c r="L2140" i="5"/>
  <c r="N2140" i="5" s="1"/>
  <c r="N2139" i="5"/>
  <c r="M2137" i="5"/>
  <c r="L2137" i="5"/>
  <c r="N2136" i="5"/>
  <c r="N2128" i="5"/>
  <c r="L2123" i="5"/>
  <c r="N2123" i="5" s="1"/>
  <c r="N2122" i="5"/>
  <c r="N2121" i="5"/>
  <c r="N2120" i="5"/>
  <c r="L2118" i="5"/>
  <c r="N2118" i="5" s="1"/>
  <c r="N2117" i="5"/>
  <c r="N2116" i="5"/>
  <c r="N2115" i="5"/>
  <c r="N2114" i="5"/>
  <c r="L2112" i="5"/>
  <c r="N2112" i="5" s="1"/>
  <c r="N2111" i="5"/>
  <c r="L2109" i="5"/>
  <c r="N2109" i="5" s="1"/>
  <c r="N2108" i="5"/>
  <c r="L2095" i="5"/>
  <c r="N2095" i="5" s="1"/>
  <c r="N2094" i="5"/>
  <c r="N2093" i="5"/>
  <c r="N2089" i="5"/>
  <c r="N2088" i="5"/>
  <c r="L2083" i="5"/>
  <c r="N2083" i="5" s="1"/>
  <c r="N2082" i="5"/>
  <c r="N2081" i="5"/>
  <c r="N2080" i="5"/>
  <c r="N2079" i="5"/>
  <c r="M2074" i="5"/>
  <c r="L2074" i="5"/>
  <c r="N2072" i="5"/>
  <c r="L2070" i="5"/>
  <c r="N2070" i="5" s="1"/>
  <c r="N2069" i="5"/>
  <c r="M2067" i="5"/>
  <c r="N2066" i="5"/>
  <c r="N2065" i="5"/>
  <c r="N2064" i="5"/>
  <c r="N2063" i="5"/>
  <c r="N2062" i="5"/>
  <c r="N2061" i="5"/>
  <c r="N2060" i="5"/>
  <c r="N2059" i="5"/>
  <c r="N2058" i="5"/>
  <c r="N2057" i="5"/>
  <c r="N2054" i="5"/>
  <c r="N2053" i="5"/>
  <c r="N2052" i="5"/>
  <c r="N2051" i="5"/>
  <c r="N2050" i="5"/>
  <c r="N2049" i="5"/>
  <c r="N2048" i="5"/>
  <c r="N2047" i="5"/>
  <c r="N2046" i="5"/>
  <c r="N2045" i="5"/>
  <c r="N2044" i="5"/>
  <c r="N2043" i="5"/>
  <c r="N2042" i="5"/>
  <c r="N2041" i="5"/>
  <c r="N2040" i="5"/>
  <c r="N2039" i="5"/>
  <c r="N2038" i="5"/>
  <c r="N2037" i="5"/>
  <c r="N2035" i="5"/>
  <c r="N2034" i="5"/>
  <c r="N2033" i="5"/>
  <c r="N2032" i="5"/>
  <c r="N2031" i="5"/>
  <c r="L2029" i="5"/>
  <c r="N2029" i="5" s="1"/>
  <c r="N2028" i="5"/>
  <c r="L2026" i="5"/>
  <c r="N2026" i="5" s="1"/>
  <c r="N2025" i="5"/>
  <c r="L2023" i="5"/>
  <c r="N2023" i="5" s="1"/>
  <c r="N2022" i="5"/>
  <c r="M2017" i="5"/>
  <c r="N2016" i="5"/>
  <c r="N2015" i="5"/>
  <c r="N2014" i="5"/>
  <c r="N2013" i="5"/>
  <c r="N2012" i="5"/>
  <c r="N2011" i="5"/>
  <c r="N2010" i="5"/>
  <c r="N2009" i="5"/>
  <c r="N2008" i="5"/>
  <c r="N2007" i="5"/>
  <c r="N2006" i="5"/>
  <c r="N2005" i="5"/>
  <c r="N2004" i="5"/>
  <c r="N2003" i="5"/>
  <c r="N2002" i="5"/>
  <c r="N2001" i="5"/>
  <c r="N1997" i="5"/>
  <c r="M1995" i="5"/>
  <c r="L1995" i="5"/>
  <c r="N1993" i="5"/>
  <c r="N1992" i="5"/>
  <c r="N1991" i="5"/>
  <c r="N1990" i="5"/>
  <c r="N1989" i="5"/>
  <c r="N1988" i="5"/>
  <c r="N1987" i="5"/>
  <c r="N1986" i="5"/>
  <c r="N1985" i="5"/>
  <c r="N1984" i="5"/>
  <c r="N1983" i="5"/>
  <c r="N1982" i="5"/>
  <c r="N1981" i="5"/>
  <c r="N1980" i="5"/>
  <c r="N1979" i="5"/>
  <c r="N1978" i="5"/>
  <c r="N1977" i="5"/>
  <c r="N1976" i="5"/>
  <c r="N1975" i="5"/>
  <c r="N1974" i="5"/>
  <c r="N1973" i="5"/>
  <c r="N1972" i="5"/>
  <c r="N1971" i="5"/>
  <c r="N1970" i="5"/>
  <c r="N1969" i="5"/>
  <c r="N1968" i="5"/>
  <c r="N1967" i="5"/>
  <c r="N1966" i="5"/>
  <c r="N1965" i="5"/>
  <c r="N1964" i="5"/>
  <c r="N1963" i="5"/>
  <c r="N1962" i="5"/>
  <c r="N1961" i="5"/>
  <c r="N1960" i="5"/>
  <c r="N1959" i="5"/>
  <c r="N1958" i="5"/>
  <c r="N1957" i="5"/>
  <c r="N1956" i="5"/>
  <c r="N1955" i="5"/>
  <c r="N1954" i="5"/>
  <c r="N1953" i="5"/>
  <c r="N1952" i="5"/>
  <c r="N1950" i="5"/>
  <c r="N1949" i="5"/>
  <c r="N1948" i="5"/>
  <c r="N1947" i="5"/>
  <c r="N1946" i="5"/>
  <c r="N1945" i="5"/>
  <c r="N1944" i="5"/>
  <c r="N1943" i="5"/>
  <c r="N1942" i="5"/>
  <c r="N1941" i="5"/>
  <c r="N1940" i="5"/>
  <c r="N1939" i="5"/>
  <c r="N1938" i="5"/>
  <c r="N1933" i="5"/>
  <c r="N1932" i="5"/>
  <c r="N1931" i="5"/>
  <c r="N1930" i="5"/>
  <c r="N1929" i="5"/>
  <c r="N1927" i="5"/>
  <c r="N1926" i="5"/>
  <c r="N1925" i="5"/>
  <c r="N1924" i="5"/>
  <c r="N1923" i="5"/>
  <c r="N1915" i="5"/>
  <c r="N1914" i="5"/>
  <c r="N1913" i="5"/>
  <c r="N1912" i="5"/>
  <c r="N1911" i="5"/>
  <c r="N1910" i="5"/>
  <c r="N1909" i="5"/>
  <c r="N1908" i="5"/>
  <c r="N1907" i="5"/>
  <c r="N1906" i="5"/>
  <c r="N1905" i="5"/>
  <c r="N1904" i="5"/>
  <c r="N1903" i="5"/>
  <c r="N1902" i="5"/>
  <c r="N1901" i="5"/>
  <c r="N1900" i="5"/>
  <c r="N1899" i="5"/>
  <c r="N1898" i="5"/>
  <c r="N1897" i="5"/>
  <c r="N1896" i="5"/>
  <c r="N1895" i="5"/>
  <c r="N1894" i="5"/>
  <c r="N1893" i="5"/>
  <c r="N1892" i="5"/>
  <c r="N1891" i="5"/>
  <c r="N1890" i="5"/>
  <c r="N1889" i="5"/>
  <c r="N1888" i="5"/>
  <c r="N1887" i="5"/>
  <c r="N1886" i="5"/>
  <c r="N1885" i="5"/>
  <c r="N1884" i="5"/>
  <c r="N1883" i="5"/>
  <c r="N1882" i="5"/>
  <c r="N1881" i="5"/>
  <c r="N1880" i="5"/>
  <c r="N1879" i="5"/>
  <c r="N1878" i="5"/>
  <c r="N1877" i="5"/>
  <c r="N1876" i="5"/>
  <c r="N1875" i="5"/>
  <c r="N1874" i="5"/>
  <c r="N1873" i="5"/>
  <c r="N1872" i="5"/>
  <c r="N1871" i="5"/>
  <c r="N1870" i="5"/>
  <c r="N1869" i="5"/>
  <c r="N1868" i="5"/>
  <c r="N1867" i="5"/>
  <c r="N1866" i="5"/>
  <c r="N1865" i="5"/>
  <c r="N1864" i="5"/>
  <c r="N1861" i="5"/>
  <c r="N1860" i="5"/>
  <c r="L1858" i="5"/>
  <c r="N1858" i="5" s="1"/>
  <c r="N1857" i="5"/>
  <c r="N1856" i="5"/>
  <c r="L1846" i="5"/>
  <c r="N1846" i="5" s="1"/>
  <c r="N1845" i="5"/>
  <c r="L1843" i="5"/>
  <c r="N1843" i="5" s="1"/>
  <c r="N1842" i="5"/>
  <c r="L1840" i="5"/>
  <c r="N1840" i="5" s="1"/>
  <c r="N1839" i="5"/>
  <c r="N1838" i="5"/>
  <c r="N1837" i="5"/>
  <c r="M1832" i="5"/>
  <c r="L1832" i="5"/>
  <c r="N1831" i="5"/>
  <c r="N1830" i="5"/>
  <c r="N1829" i="5"/>
  <c r="N1828" i="5"/>
  <c r="N1827" i="5"/>
  <c r="N1826" i="5"/>
  <c r="L1821" i="5"/>
  <c r="N1820" i="5"/>
  <c r="L1818" i="5"/>
  <c r="N1818" i="5" s="1"/>
  <c r="N1817" i="5"/>
  <c r="N1816" i="5"/>
  <c r="M1814" i="5"/>
  <c r="L1814" i="5"/>
  <c r="N1775" i="5"/>
  <c r="L1773" i="5"/>
  <c r="N1773" i="5" s="1"/>
  <c r="N1772" i="5"/>
  <c r="N1771" i="5"/>
  <c r="N1770" i="5"/>
  <c r="N1769" i="5"/>
  <c r="N1768" i="5"/>
  <c r="N1765" i="5"/>
  <c r="L1763" i="5"/>
  <c r="N1763" i="5" s="1"/>
  <c r="N1762" i="5"/>
  <c r="N1757" i="5"/>
  <c r="L1755" i="5"/>
  <c r="N1755" i="5" s="1"/>
  <c r="N1754" i="5"/>
  <c r="N1753" i="5"/>
  <c r="N1752" i="5"/>
  <c r="N1751" i="5"/>
  <c r="N1749" i="5"/>
  <c r="N1746" i="5"/>
  <c r="N1745" i="5"/>
  <c r="M1743" i="5"/>
  <c r="N1742" i="5"/>
  <c r="L1740" i="5"/>
  <c r="N1740" i="5" s="1"/>
  <c r="N1739" i="5"/>
  <c r="L1737" i="5"/>
  <c r="N1737" i="5" s="1"/>
  <c r="N1736" i="5"/>
  <c r="L1734" i="5"/>
  <c r="N1734" i="5" s="1"/>
  <c r="N1733" i="5"/>
  <c r="N1732" i="5"/>
  <c r="L1730" i="5"/>
  <c r="N1730" i="5" s="1"/>
  <c r="N1729" i="5"/>
  <c r="L1727" i="5"/>
  <c r="N1727" i="5" s="1"/>
  <c r="N1726" i="5"/>
  <c r="L1724" i="5"/>
  <c r="N1724" i="5" s="1"/>
  <c r="N1723" i="5"/>
  <c r="L1721" i="5"/>
  <c r="N1721" i="5" s="1"/>
  <c r="N1720" i="5"/>
  <c r="L1718" i="5"/>
  <c r="N1718" i="5" s="1"/>
  <c r="N1717" i="5"/>
  <c r="M1715" i="5"/>
  <c r="L1715" i="5"/>
  <c r="N1714" i="5"/>
  <c r="N1713" i="5"/>
  <c r="N1712" i="5"/>
  <c r="N1711" i="5"/>
  <c r="N1710" i="5"/>
  <c r="N1709" i="5"/>
  <c r="L1707" i="5"/>
  <c r="N1706" i="5"/>
  <c r="N1705" i="5"/>
  <c r="N1704" i="5"/>
  <c r="N1703" i="5"/>
  <c r="N1702" i="5"/>
  <c r="N1701" i="5"/>
  <c r="N1700" i="5"/>
  <c r="N1699" i="5"/>
  <c r="N1698" i="5"/>
  <c r="N1697" i="5"/>
  <c r="N1695" i="5"/>
  <c r="N1694" i="5"/>
  <c r="N1692" i="5"/>
  <c r="N1691" i="5"/>
  <c r="N1690" i="5"/>
  <c r="N1688" i="5"/>
  <c r="L1686" i="5"/>
  <c r="N1686" i="5" s="1"/>
  <c r="N1685" i="5"/>
  <c r="L1680" i="5"/>
  <c r="N1679" i="5"/>
  <c r="N1677" i="5"/>
  <c r="N1674" i="5"/>
  <c r="L1671" i="5"/>
  <c r="N1671" i="5" s="1"/>
  <c r="N1670" i="5"/>
  <c r="N1668" i="5"/>
  <c r="N1667" i="5"/>
  <c r="M1665" i="5"/>
  <c r="L1665" i="5"/>
  <c r="N1664" i="5"/>
  <c r="N1663" i="5"/>
  <c r="N1662" i="5"/>
  <c r="N1661" i="5"/>
  <c r="N1660" i="5"/>
  <c r="N1659" i="5"/>
  <c r="N1658" i="5"/>
  <c r="N1657" i="5"/>
  <c r="N1656" i="5"/>
  <c r="M1654" i="5"/>
  <c r="L1654" i="5"/>
  <c r="N1653" i="5"/>
  <c r="N1652" i="5"/>
  <c r="N1651" i="5"/>
  <c r="N1649" i="5"/>
  <c r="L1647" i="5"/>
  <c r="N1647" i="5" s="1"/>
  <c r="N1646" i="5"/>
  <c r="M1644" i="5"/>
  <c r="L1644" i="5"/>
  <c r="N1642" i="5"/>
  <c r="N1641" i="5"/>
  <c r="N1640" i="5"/>
  <c r="N1639" i="5"/>
  <c r="N1638" i="5"/>
  <c r="N1637" i="5"/>
  <c r="N1636" i="5"/>
  <c r="N1635" i="5"/>
  <c r="L1633" i="5"/>
  <c r="N1633" i="5" s="1"/>
  <c r="N1632" i="5"/>
  <c r="L1630" i="5"/>
  <c r="N1630" i="5" s="1"/>
  <c r="N1628" i="5"/>
  <c r="L1626" i="5"/>
  <c r="N1626" i="5" s="1"/>
  <c r="N1625" i="5"/>
  <c r="L1622" i="5"/>
  <c r="N1622" i="5" s="1"/>
  <c r="N1621" i="5"/>
  <c r="L1619" i="5"/>
  <c r="N1619" i="5" s="1"/>
  <c r="N1618" i="5"/>
  <c r="N1617" i="5"/>
  <c r="M1615" i="5"/>
  <c r="L1615" i="5"/>
  <c r="N1614" i="5"/>
  <c r="L1609" i="5"/>
  <c r="N1609" i="5" s="1"/>
  <c r="N1608" i="5"/>
  <c r="N1607" i="5"/>
  <c r="N1603" i="5"/>
  <c r="N1601" i="5"/>
  <c r="N1600" i="5"/>
  <c r="N1599" i="5"/>
  <c r="N1598" i="5"/>
  <c r="N1597" i="5"/>
  <c r="N1596" i="5"/>
  <c r="L1594" i="5"/>
  <c r="N1594" i="5" s="1"/>
  <c r="N1593" i="5"/>
  <c r="L1591" i="5"/>
  <c r="N1591" i="5" s="1"/>
  <c r="N1590" i="5"/>
  <c r="L1588" i="5"/>
  <c r="N1588" i="5" s="1"/>
  <c r="N1587" i="5"/>
  <c r="N1584" i="5"/>
  <c r="L1582" i="5"/>
  <c r="N1582" i="5" s="1"/>
  <c r="N1581" i="5"/>
  <c r="M1575" i="5"/>
  <c r="L1575" i="5"/>
  <c r="N1574" i="5"/>
  <c r="M1569" i="5"/>
  <c r="L1569" i="5"/>
  <c r="N1568" i="5"/>
  <c r="N1567" i="5"/>
  <c r="M1565" i="5"/>
  <c r="N1550" i="5"/>
  <c r="L1547" i="5"/>
  <c r="N1547" i="5" s="1"/>
  <c r="N1546" i="5"/>
  <c r="L1544" i="5"/>
  <c r="N1544" i="5" s="1"/>
  <c r="N1543" i="5"/>
  <c r="L1541" i="5"/>
  <c r="N1541" i="5" s="1"/>
  <c r="N1540" i="5"/>
  <c r="N1539" i="5"/>
  <c r="M1537" i="5"/>
  <c r="L1537" i="5"/>
  <c r="N1536" i="5"/>
  <c r="N1535" i="5"/>
  <c r="N1526" i="5"/>
  <c r="N1523" i="5"/>
  <c r="N1513" i="5"/>
  <c r="N1511" i="5"/>
  <c r="N1510" i="5"/>
  <c r="N1509" i="5"/>
  <c r="N1508" i="5"/>
  <c r="N1507" i="5"/>
  <c r="N1506" i="5"/>
  <c r="N1505" i="5"/>
  <c r="N1504" i="5"/>
  <c r="N1503" i="5"/>
  <c r="N1502" i="5"/>
  <c r="N1501" i="5"/>
  <c r="N1499" i="5"/>
  <c r="N1498" i="5"/>
  <c r="N1497" i="5"/>
  <c r="N1496" i="5"/>
  <c r="N1495" i="5"/>
  <c r="N1494" i="5"/>
  <c r="N1493" i="5"/>
  <c r="N1492" i="5"/>
  <c r="N1491" i="5"/>
  <c r="N1490" i="5"/>
  <c r="L1488" i="5"/>
  <c r="N1488" i="5" s="1"/>
  <c r="N1487" i="5"/>
  <c r="N1482" i="5"/>
  <c r="N1481" i="5"/>
  <c r="N1480" i="5"/>
  <c r="M1478" i="5"/>
  <c r="L1478" i="5"/>
  <c r="N1477" i="5"/>
  <c r="N1476" i="5"/>
  <c r="N1475" i="5"/>
  <c r="N1474" i="5"/>
  <c r="N1473" i="5"/>
  <c r="N1472" i="5"/>
  <c r="N1470" i="5"/>
  <c r="N1469" i="5"/>
  <c r="N1468" i="5"/>
  <c r="L1466" i="5"/>
  <c r="N1466" i="5" s="1"/>
  <c r="N1465" i="5"/>
  <c r="N1463" i="5"/>
  <c r="N1462" i="5"/>
  <c r="N1459" i="5"/>
  <c r="N1458" i="5"/>
  <c r="N1457" i="5"/>
  <c r="N1456" i="5"/>
  <c r="N1455" i="5"/>
  <c r="N1454" i="5"/>
  <c r="N1453" i="5"/>
  <c r="L1451" i="5"/>
  <c r="N1449" i="5"/>
  <c r="N1448" i="5"/>
  <c r="M1446" i="5"/>
  <c r="L1446" i="5"/>
  <c r="N1445" i="5"/>
  <c r="N1444" i="5"/>
  <c r="N1443" i="5"/>
  <c r="N1442" i="5"/>
  <c r="N1441" i="5"/>
  <c r="M1439" i="5"/>
  <c r="L1439" i="5"/>
  <c r="N1438" i="5"/>
  <c r="N1437" i="5"/>
  <c r="N1436" i="5"/>
  <c r="N1432" i="5"/>
  <c r="L1430" i="5"/>
  <c r="N1430" i="5" s="1"/>
  <c r="N1429" i="5"/>
  <c r="L1427" i="5"/>
  <c r="N1427" i="5" s="1"/>
  <c r="N1426" i="5"/>
  <c r="N1425" i="5"/>
  <c r="N1424" i="5"/>
  <c r="N1423" i="5"/>
  <c r="N1422" i="5"/>
  <c r="N1421" i="5"/>
  <c r="N1420" i="5"/>
  <c r="N1419" i="5"/>
  <c r="N1418" i="5"/>
  <c r="N1417" i="5"/>
  <c r="N1416" i="5"/>
  <c r="N1415" i="5"/>
  <c r="N1414" i="5"/>
  <c r="L1412" i="5"/>
  <c r="N1412" i="5" s="1"/>
  <c r="N1411" i="5"/>
  <c r="M1409" i="5"/>
  <c r="L1409" i="5"/>
  <c r="N1408" i="5"/>
  <c r="N1401" i="5"/>
  <c r="M1399" i="5"/>
  <c r="L1399" i="5"/>
  <c r="N1398" i="5"/>
  <c r="N1397" i="5"/>
  <c r="N1396" i="5"/>
  <c r="N1395" i="5"/>
  <c r="N1394" i="5"/>
  <c r="N1393" i="5"/>
  <c r="N1392" i="5"/>
  <c r="N1391" i="5"/>
  <c r="N1390" i="5"/>
  <c r="N1389" i="5"/>
  <c r="N1388" i="5"/>
  <c r="N1387" i="5"/>
  <c r="N1386" i="5"/>
  <c r="N1385" i="5"/>
  <c r="N1384" i="5"/>
  <c r="N1383" i="5"/>
  <c r="N1382" i="5"/>
  <c r="N1381" i="5"/>
  <c r="N1380" i="5"/>
  <c r="N1379" i="5"/>
  <c r="N1378" i="5"/>
  <c r="N1377" i="5"/>
  <c r="N1376" i="5"/>
  <c r="N1375" i="5"/>
  <c r="N1374" i="5"/>
  <c r="N1373" i="5"/>
  <c r="N1372" i="5"/>
  <c r="N1370" i="5"/>
  <c r="N1369" i="5"/>
  <c r="N1368" i="5"/>
  <c r="N1367" i="5"/>
  <c r="N1366" i="5"/>
  <c r="N1365" i="5"/>
  <c r="N1364" i="5"/>
  <c r="N1363" i="5"/>
  <c r="N1362" i="5"/>
  <c r="N1360" i="5"/>
  <c r="N1359" i="5"/>
  <c r="N1358" i="5"/>
  <c r="N1356" i="5"/>
  <c r="L1354" i="5"/>
  <c r="N1354" i="5" s="1"/>
  <c r="N1353" i="5"/>
  <c r="N1352" i="5"/>
  <c r="N1351" i="5"/>
  <c r="N1350" i="5"/>
  <c r="N1348" i="5"/>
  <c r="N1347" i="5"/>
  <c r="N1346" i="5"/>
  <c r="N1345" i="5"/>
  <c r="M1343" i="5"/>
  <c r="L1343" i="5"/>
  <c r="N1342" i="5"/>
  <c r="N1341" i="5"/>
  <c r="N1339" i="5"/>
  <c r="M1337" i="5"/>
  <c r="N1075" i="5"/>
  <c r="L1073" i="5"/>
  <c r="N1072" i="5"/>
  <c r="L1070" i="5"/>
  <c r="N1069" i="5"/>
  <c r="L1067" i="5"/>
  <c r="N1067" i="5" s="1"/>
  <c r="N1066" i="5"/>
  <c r="L1064" i="5"/>
  <c r="N1064" i="5" s="1"/>
  <c r="N1063" i="5"/>
  <c r="N1062" i="5"/>
  <c r="L1060" i="5"/>
  <c r="N1060" i="5" s="1"/>
  <c r="N1059" i="5"/>
  <c r="N1053" i="5"/>
  <c r="N1052" i="5"/>
  <c r="M1050" i="5"/>
  <c r="L1050" i="5"/>
  <c r="N1049" i="5"/>
  <c r="N1048" i="5"/>
  <c r="N1047" i="5"/>
  <c r="N1046" i="5"/>
  <c r="N1045" i="5"/>
  <c r="N1044" i="5"/>
  <c r="N1043" i="5"/>
  <c r="N1042" i="5"/>
  <c r="L1040" i="5"/>
  <c r="N1040" i="5" s="1"/>
  <c r="N1039" i="5"/>
  <c r="N1038" i="5"/>
  <c r="M1036" i="5"/>
  <c r="L1036" i="5"/>
  <c r="N1034" i="5"/>
  <c r="N1033" i="5"/>
  <c r="N1032" i="5"/>
  <c r="N1031" i="5"/>
  <c r="M1029" i="5"/>
  <c r="L1029" i="5"/>
  <c r="N1028" i="5"/>
  <c r="N1027" i="5"/>
  <c r="M1025" i="5"/>
  <c r="L1025" i="5"/>
  <c r="N1024" i="5"/>
  <c r="M1022" i="5"/>
  <c r="L1022" i="5"/>
  <c r="N1018" i="5"/>
  <c r="N1017" i="5"/>
  <c r="N1015" i="5"/>
  <c r="N1013" i="5"/>
  <c r="N1012" i="5"/>
  <c r="N1011" i="5"/>
  <c r="N1010" i="5"/>
  <c r="N1009" i="5"/>
  <c r="N1008" i="5"/>
  <c r="N1007" i="5"/>
  <c r="N1005" i="5"/>
  <c r="N1004" i="5"/>
  <c r="N1003" i="5"/>
  <c r="N1002" i="5"/>
  <c r="N1001" i="5"/>
  <c r="N999" i="5"/>
  <c r="M997" i="5"/>
  <c r="L997" i="5"/>
  <c r="N996" i="5"/>
  <c r="L993" i="5"/>
  <c r="N993" i="5" s="1"/>
  <c r="N992" i="5"/>
  <c r="L990" i="5"/>
  <c r="N990" i="5" s="1"/>
  <c r="N989" i="5"/>
  <c r="N983" i="5"/>
  <c r="L978" i="5"/>
  <c r="N978" i="5" s="1"/>
  <c r="N977" i="5"/>
  <c r="L975" i="5"/>
  <c r="N974" i="5"/>
  <c r="N973" i="5"/>
  <c r="N972" i="5"/>
  <c r="N927" i="5"/>
  <c r="N926" i="5"/>
  <c r="N925" i="5"/>
  <c r="N924" i="5"/>
  <c r="L920" i="5"/>
  <c r="N919" i="5"/>
  <c r="L914" i="5"/>
  <c r="N913" i="5"/>
  <c r="N912" i="5"/>
  <c r="N911" i="5"/>
  <c r="N910" i="5"/>
  <c r="N909" i="5"/>
  <c r="N908" i="5"/>
  <c r="N907" i="5"/>
  <c r="N906" i="5"/>
  <c r="N905" i="5"/>
  <c r="L903" i="5"/>
  <c r="N902" i="5"/>
  <c r="N901" i="5"/>
  <c r="L899" i="5"/>
  <c r="N898" i="5"/>
  <c r="N895" i="5"/>
  <c r="L892" i="5"/>
  <c r="N891" i="5"/>
  <c r="L889" i="5"/>
  <c r="N888" i="5"/>
  <c r="L886" i="5"/>
  <c r="N885" i="5"/>
  <c r="L883" i="5"/>
  <c r="N883" i="5" s="1"/>
  <c r="N882" i="5"/>
  <c r="L880" i="5"/>
  <c r="N879" i="5"/>
  <c r="N878" i="5"/>
  <c r="N877" i="5"/>
  <c r="L875" i="5"/>
  <c r="N875" i="5" s="1"/>
  <c r="N874" i="5"/>
  <c r="L872" i="5"/>
  <c r="N872" i="5" s="1"/>
  <c r="N871" i="5"/>
  <c r="M869" i="5"/>
  <c r="L869" i="5"/>
  <c r="N868" i="5"/>
  <c r="N867" i="5"/>
  <c r="N812" i="5"/>
  <c r="L810" i="5"/>
  <c r="N810" i="5" s="1"/>
  <c r="N809" i="5"/>
  <c r="N808" i="5"/>
  <c r="L806" i="5"/>
  <c r="N806" i="5" s="1"/>
  <c r="N805" i="5"/>
  <c r="N804" i="5"/>
  <c r="L802" i="5"/>
  <c r="N802" i="5" s="1"/>
  <c r="N801" i="5"/>
  <c r="N800" i="5"/>
  <c r="N799" i="5"/>
  <c r="N796" i="5"/>
  <c r="N793" i="5"/>
  <c r="N789" i="5"/>
  <c r="L786" i="5"/>
  <c r="N786" i="5" s="1"/>
  <c r="N785" i="5"/>
  <c r="L783" i="5"/>
  <c r="N783" i="5" s="1"/>
  <c r="N782" i="5"/>
  <c r="M780" i="5"/>
  <c r="L780" i="5"/>
  <c r="N778" i="5"/>
  <c r="N777" i="5"/>
  <c r="N776" i="5"/>
  <c r="N775" i="5"/>
  <c r="N774" i="5"/>
  <c r="N773" i="5"/>
  <c r="N772" i="5"/>
  <c r="N771" i="5"/>
  <c r="N770" i="5"/>
  <c r="N769" i="5"/>
  <c r="N768" i="5"/>
  <c r="N766" i="5"/>
  <c r="N765" i="5"/>
  <c r="N764" i="5"/>
  <c r="L762" i="5"/>
  <c r="N762" i="5" s="1"/>
  <c r="N761" i="5"/>
  <c r="L759" i="5"/>
  <c r="N759" i="5" s="1"/>
  <c r="N758" i="5"/>
  <c r="L756" i="5"/>
  <c r="N756" i="5" s="1"/>
  <c r="N755" i="5"/>
  <c r="N754" i="5"/>
  <c r="L752" i="5"/>
  <c r="N752" i="5" s="1"/>
  <c r="N751" i="5"/>
  <c r="M749" i="5"/>
  <c r="N748" i="5"/>
  <c r="N743" i="5"/>
  <c r="N742" i="5"/>
  <c r="N741" i="5"/>
  <c r="N740" i="5"/>
  <c r="N739" i="5"/>
  <c r="N737" i="5"/>
  <c r="N736" i="5"/>
  <c r="N735" i="5"/>
  <c r="N734" i="5"/>
  <c r="N733" i="5"/>
  <c r="N732" i="5"/>
  <c r="L730" i="5"/>
  <c r="N730" i="5" s="1"/>
  <c r="N728" i="5"/>
  <c r="M726" i="5"/>
  <c r="L726" i="5"/>
  <c r="N725" i="5"/>
  <c r="N724" i="5"/>
  <c r="N723" i="5"/>
  <c r="N722" i="5"/>
  <c r="N721" i="5"/>
  <c r="N720" i="5"/>
  <c r="N719" i="5"/>
  <c r="N718" i="5"/>
  <c r="L716" i="5"/>
  <c r="N716" i="5" s="1"/>
  <c r="N715" i="5"/>
  <c r="N712" i="5"/>
  <c r="L709" i="5"/>
  <c r="N709" i="5" s="1"/>
  <c r="N708" i="5"/>
  <c r="L706" i="5"/>
  <c r="N706" i="5" s="1"/>
  <c r="N705" i="5"/>
  <c r="L703" i="5"/>
  <c r="N703" i="5" s="1"/>
  <c r="N702" i="5"/>
  <c r="N699" i="5"/>
  <c r="N698" i="5"/>
  <c r="N697" i="5"/>
  <c r="L695" i="5"/>
  <c r="N695" i="5" s="1"/>
  <c r="N694" i="5"/>
  <c r="L688" i="5"/>
  <c r="N688" i="5" s="1"/>
  <c r="N687" i="5"/>
  <c r="N686" i="5"/>
  <c r="L683" i="5"/>
  <c r="N683" i="5" s="1"/>
  <c r="N682" i="5"/>
  <c r="N681" i="5"/>
  <c r="M679" i="5"/>
  <c r="L679" i="5"/>
  <c r="N678" i="5"/>
  <c r="N677" i="5"/>
  <c r="N673" i="5"/>
  <c r="N671" i="5"/>
  <c r="N670" i="5"/>
  <c r="N669" i="5"/>
  <c r="N667" i="5"/>
  <c r="N666" i="5"/>
  <c r="N665" i="5"/>
  <c r="N664" i="5"/>
  <c r="N663" i="5"/>
  <c r="N660" i="5"/>
  <c r="N659" i="5"/>
  <c r="N657" i="5"/>
  <c r="N655" i="5"/>
  <c r="N654" i="5"/>
  <c r="M649" i="5"/>
  <c r="N649" i="5" s="1"/>
  <c r="N648" i="5"/>
  <c r="M646" i="5"/>
  <c r="N645" i="5"/>
  <c r="N644" i="5"/>
  <c r="N643" i="5"/>
  <c r="N642" i="5"/>
  <c r="N641" i="5"/>
  <c r="N640" i="5"/>
  <c r="N639" i="5"/>
  <c r="N638" i="5"/>
  <c r="N637" i="5"/>
  <c r="N636" i="5"/>
  <c r="N635" i="5"/>
  <c r="L633" i="5"/>
  <c r="N633" i="5" s="1"/>
  <c r="N632" i="5"/>
  <c r="N631" i="5"/>
  <c r="L629" i="5"/>
  <c r="N629" i="5" s="1"/>
  <c r="N628" i="5"/>
  <c r="N627" i="5"/>
  <c r="L625" i="5"/>
  <c r="N625" i="5" s="1"/>
  <c r="N624" i="5"/>
  <c r="N623" i="5"/>
  <c r="L621" i="5"/>
  <c r="N621" i="5" s="1"/>
  <c r="N620" i="5"/>
  <c r="N619" i="5"/>
  <c r="L617" i="5"/>
  <c r="N617" i="5" s="1"/>
  <c r="N616" i="5"/>
  <c r="N615" i="5"/>
  <c r="L613" i="5"/>
  <c r="N613" i="5" s="1"/>
  <c r="N612" i="5"/>
  <c r="N611" i="5"/>
  <c r="L609" i="5"/>
  <c r="N609" i="5" s="1"/>
  <c r="N608" i="5"/>
  <c r="N607" i="5"/>
  <c r="L605" i="5"/>
  <c r="N605" i="5" s="1"/>
  <c r="N604" i="5"/>
  <c r="N603" i="5"/>
  <c r="L601" i="5"/>
  <c r="N601" i="5" s="1"/>
  <c r="N600" i="5"/>
  <c r="N599" i="5"/>
  <c r="N593" i="5"/>
  <c r="N592" i="5"/>
  <c r="N591" i="5"/>
  <c r="N590" i="5"/>
  <c r="N589" i="5"/>
  <c r="M587" i="5"/>
  <c r="L587" i="5"/>
  <c r="N586" i="5"/>
  <c r="N585" i="5"/>
  <c r="N584" i="5"/>
  <c r="N583" i="5"/>
  <c r="M581" i="5"/>
  <c r="L581" i="5"/>
  <c r="N580" i="5"/>
  <c r="N576" i="5"/>
  <c r="N575" i="5"/>
  <c r="N572" i="5"/>
  <c r="N571" i="5"/>
  <c r="N570" i="5"/>
  <c r="N569" i="5"/>
  <c r="N568" i="5"/>
  <c r="N567" i="5"/>
  <c r="N566" i="5"/>
  <c r="N564" i="5"/>
  <c r="N563" i="5"/>
  <c r="N562" i="5"/>
  <c r="N561" i="5"/>
  <c r="N560" i="5"/>
  <c r="N559" i="5"/>
  <c r="N558" i="5"/>
  <c r="N556" i="5"/>
  <c r="N552" i="5"/>
  <c r="N551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L536" i="5"/>
  <c r="N536" i="5" s="1"/>
  <c r="N535" i="5"/>
  <c r="N534" i="5"/>
  <c r="N531" i="5"/>
  <c r="N530" i="5"/>
  <c r="N529" i="5"/>
  <c r="L526" i="5"/>
  <c r="N526" i="5" s="1"/>
  <c r="N525" i="5"/>
  <c r="N520" i="5"/>
  <c r="N522" i="5" s="1"/>
  <c r="L517" i="5"/>
  <c r="N517" i="5" s="1"/>
  <c r="N516" i="5"/>
  <c r="N512" i="5"/>
  <c r="N511" i="5"/>
  <c r="N510" i="5"/>
  <c r="N508" i="5"/>
  <c r="N507" i="5"/>
  <c r="N506" i="5"/>
  <c r="N505" i="5"/>
  <c r="N504" i="5"/>
  <c r="N503" i="5"/>
  <c r="N502" i="5"/>
  <c r="N501" i="5"/>
  <c r="N500" i="5"/>
  <c r="N499" i="5"/>
  <c r="L497" i="5"/>
  <c r="N497" i="5" s="1"/>
  <c r="N496" i="5"/>
  <c r="N495" i="5"/>
  <c r="N494" i="5"/>
  <c r="L492" i="5"/>
  <c r="N492" i="5" s="1"/>
  <c r="N491" i="5"/>
  <c r="N490" i="5"/>
  <c r="L488" i="5"/>
  <c r="N488" i="5" s="1"/>
  <c r="N487" i="5"/>
  <c r="L485" i="5"/>
  <c r="N485" i="5" s="1"/>
  <c r="N484" i="5"/>
  <c r="N483" i="5"/>
  <c r="N480" i="5"/>
  <c r="N479" i="5"/>
  <c r="M477" i="5"/>
  <c r="L477" i="5"/>
  <c r="N458" i="5"/>
  <c r="L456" i="5"/>
  <c r="N456" i="5" s="1"/>
  <c r="N455" i="5"/>
  <c r="N453" i="5"/>
  <c r="N452" i="5"/>
  <c r="L450" i="5"/>
  <c r="N450" i="5" s="1"/>
  <c r="N449" i="5"/>
  <c r="M447" i="5"/>
  <c r="L447" i="5"/>
  <c r="N446" i="5"/>
  <c r="N445" i="5"/>
  <c r="N444" i="5"/>
  <c r="N443" i="5"/>
  <c r="N442" i="5"/>
  <c r="M440" i="5"/>
  <c r="L440" i="5"/>
  <c r="N439" i="5"/>
  <c r="N438" i="5"/>
  <c r="L436" i="5"/>
  <c r="N436" i="5" s="1"/>
  <c r="N435" i="5"/>
  <c r="N434" i="5"/>
  <c r="M432" i="5"/>
  <c r="L432" i="5"/>
  <c r="N430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M410" i="5"/>
  <c r="L410" i="5"/>
  <c r="N409" i="5"/>
  <c r="N407" i="5"/>
  <c r="N406" i="5"/>
  <c r="N405" i="5"/>
  <c r="N404" i="5"/>
  <c r="N403" i="5"/>
  <c r="N402" i="5"/>
  <c r="N401" i="5"/>
  <c r="N400" i="5"/>
  <c r="M398" i="5"/>
  <c r="L398" i="5"/>
  <c r="N397" i="5"/>
  <c r="N396" i="5"/>
  <c r="N395" i="5"/>
  <c r="N394" i="5"/>
  <c r="N393" i="5"/>
  <c r="N390" i="5"/>
  <c r="N389" i="5"/>
  <c r="N388" i="5"/>
  <c r="N387" i="5"/>
  <c r="N386" i="5"/>
  <c r="N385" i="5"/>
  <c r="N383" i="5"/>
  <c r="N382" i="5"/>
  <c r="N381" i="5"/>
  <c r="L379" i="5"/>
  <c r="M340" i="5"/>
  <c r="L340" i="5"/>
  <c r="N339" i="5"/>
  <c r="N338" i="5"/>
  <c r="L336" i="5"/>
  <c r="N336" i="5" s="1"/>
  <c r="N335" i="5"/>
  <c r="M333" i="5"/>
  <c r="L333" i="5"/>
  <c r="N332" i="5"/>
  <c r="N331" i="5"/>
  <c r="M329" i="5"/>
  <c r="L329" i="5"/>
  <c r="N328" i="5"/>
  <c r="M326" i="5"/>
  <c r="L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09" i="5"/>
  <c r="N308" i="5"/>
  <c r="N306" i="5"/>
  <c r="N305" i="5"/>
  <c r="N304" i="5"/>
  <c r="N303" i="5"/>
  <c r="N302" i="5"/>
  <c r="N301" i="5"/>
  <c r="N300" i="5"/>
  <c r="N299" i="5"/>
  <c r="N298" i="5"/>
  <c r="N297" i="5"/>
  <c r="N294" i="5"/>
  <c r="N295" i="5" s="1"/>
  <c r="N287" i="5"/>
  <c r="N286" i="5"/>
  <c r="M284" i="5"/>
  <c r="L284" i="5"/>
  <c r="N283" i="5"/>
  <c r="N284" i="5" s="1"/>
  <c r="M281" i="5"/>
  <c r="L281" i="5"/>
  <c r="N280" i="5"/>
  <c r="N278" i="5"/>
  <c r="N277" i="5"/>
  <c r="N275" i="5"/>
  <c r="M273" i="5"/>
  <c r="L273" i="5"/>
  <c r="N272" i="5"/>
  <c r="N271" i="5"/>
  <c r="N270" i="5"/>
  <c r="N269" i="5"/>
  <c r="N268" i="5"/>
  <c r="N265" i="5"/>
  <c r="N264" i="5"/>
  <c r="M257" i="5"/>
  <c r="L257" i="5"/>
  <c r="N256" i="5"/>
  <c r="N255" i="5"/>
  <c r="N254" i="5"/>
  <c r="N252" i="5"/>
  <c r="N251" i="5"/>
  <c r="N250" i="5"/>
  <c r="N249" i="5"/>
  <c r="N248" i="5"/>
  <c r="M246" i="5"/>
  <c r="L246" i="5"/>
  <c r="N243" i="5"/>
  <c r="N240" i="5"/>
  <c r="N238" i="5"/>
  <c r="N237" i="5"/>
  <c r="N236" i="5"/>
  <c r="N235" i="5"/>
  <c r="N234" i="5"/>
  <c r="N233" i="5"/>
  <c r="N232" i="5"/>
  <c r="N229" i="5"/>
  <c r="N203" i="5"/>
  <c r="N202" i="5"/>
  <c r="N201" i="5"/>
  <c r="N200" i="5"/>
  <c r="N199" i="5"/>
  <c r="N198" i="5"/>
  <c r="N197" i="5"/>
  <c r="N196" i="5"/>
  <c r="N195" i="5"/>
  <c r="M192" i="5"/>
  <c r="L192" i="5"/>
  <c r="N191" i="5"/>
  <c r="N192" i="5" s="1"/>
  <c r="M182" i="5"/>
  <c r="L182" i="5"/>
  <c r="N181" i="5"/>
  <c r="N182" i="5" s="1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58" i="5"/>
  <c r="N157" i="5"/>
  <c r="N156" i="5"/>
  <c r="N154" i="5"/>
  <c r="N153" i="5"/>
  <c r="N149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M130" i="5"/>
  <c r="L130" i="5"/>
  <c r="N129" i="5"/>
  <c r="N127" i="5"/>
  <c r="N125" i="5"/>
  <c r="M123" i="5"/>
  <c r="L123" i="5"/>
  <c r="N122" i="5"/>
  <c r="N121" i="5"/>
  <c r="N120" i="5"/>
  <c r="N96" i="5"/>
  <c r="N90" i="5"/>
  <c r="N91" i="5" s="1"/>
  <c r="N86" i="5"/>
  <c r="N83" i="5"/>
  <c r="N82" i="5"/>
  <c r="N81" i="5"/>
  <c r="N80" i="5"/>
  <c r="N78" i="5"/>
  <c r="N77" i="5"/>
  <c r="N76" i="5"/>
  <c r="N74" i="5"/>
  <c r="N73" i="5"/>
  <c r="N72" i="5"/>
  <c r="N58" i="5"/>
  <c r="N54" i="5"/>
  <c r="N53" i="5"/>
  <c r="N52" i="5"/>
  <c r="N51" i="5"/>
  <c r="N50" i="5"/>
  <c r="N49" i="5"/>
  <c r="L47" i="5"/>
  <c r="N46" i="5"/>
  <c r="N45" i="5"/>
  <c r="N38" i="5"/>
  <c r="N40" i="5" s="1"/>
  <c r="L36" i="5"/>
  <c r="N35" i="5"/>
  <c r="N36" i="5" s="1"/>
  <c r="L33" i="5"/>
  <c r="N32" i="5"/>
  <c r="N33" i="5" s="1"/>
  <c r="N26" i="5"/>
  <c r="N27" i="5" s="1"/>
  <c r="M24" i="5"/>
  <c r="L24" i="5"/>
  <c r="N23" i="5"/>
  <c r="N20" i="5"/>
  <c r="N18" i="5"/>
  <c r="N17" i="5"/>
  <c r="M10" i="5"/>
  <c r="L10" i="5"/>
  <c r="N9" i="5"/>
  <c r="N8" i="5"/>
  <c r="N899" i="5" l="1"/>
  <c r="N1073" i="5"/>
  <c r="Q726" i="5"/>
  <c r="Q880" i="5"/>
  <c r="Q1814" i="5"/>
  <c r="Q1822" i="5" s="1"/>
  <c r="M1483" i="5"/>
  <c r="M1528" i="5"/>
  <c r="M1681" i="5"/>
  <c r="Q257" i="5"/>
  <c r="Q281" i="5"/>
  <c r="Q311" i="5"/>
  <c r="Q594" i="5"/>
  <c r="Q1528" i="5"/>
  <c r="Q2239" i="5"/>
  <c r="L1528" i="5"/>
  <c r="M290" i="5"/>
  <c r="Q2258" i="5"/>
  <c r="O290" i="5"/>
  <c r="N920" i="5"/>
  <c r="N975" i="5"/>
  <c r="L290" i="5"/>
  <c r="Q118" i="5"/>
  <c r="Q204" i="5"/>
  <c r="Q273" i="5"/>
  <c r="Q289" i="5"/>
  <c r="Q326" i="5"/>
  <c r="P290" i="5"/>
  <c r="Q432" i="5"/>
  <c r="Q477" i="5"/>
  <c r="Q59" i="5"/>
  <c r="L92" i="5"/>
  <c r="N21" i="5"/>
  <c r="N47" i="5"/>
  <c r="N88" i="5"/>
  <c r="N1070" i="5"/>
  <c r="N1707" i="5"/>
  <c r="N1766" i="5"/>
  <c r="Q88" i="5"/>
  <c r="M2342" i="5"/>
  <c r="N59" i="5"/>
  <c r="O92" i="5"/>
  <c r="N2293" i="5"/>
  <c r="N2618" i="5"/>
  <c r="N2362" i="5"/>
  <c r="Q15" i="5"/>
  <c r="Q379" i="5"/>
  <c r="N64" i="5"/>
  <c r="P92" i="5"/>
  <c r="N2190" i="5"/>
  <c r="M979" i="5"/>
  <c r="M92" i="5"/>
  <c r="Q91" i="5"/>
  <c r="Q64" i="5"/>
  <c r="N892" i="5"/>
  <c r="L2639" i="5"/>
  <c r="N1521" i="5"/>
  <c r="Q10" i="5"/>
  <c r="M2075" i="5"/>
  <c r="M1822" i="5"/>
  <c r="M2274" i="5"/>
  <c r="N15" i="5"/>
  <c r="N1565" i="5"/>
  <c r="N2341" i="5"/>
  <c r="Q1644" i="5"/>
  <c r="Q1681" i="5" s="1"/>
  <c r="N118" i="5"/>
  <c r="Q179" i="5"/>
  <c r="N179" i="5"/>
  <c r="N84" i="5"/>
  <c r="N55" i="5"/>
  <c r="N69" i="5"/>
  <c r="Q84" i="5"/>
  <c r="Q69" i="5"/>
  <c r="Q130" i="5"/>
  <c r="Q532" i="5"/>
  <c r="Q865" i="5"/>
  <c r="Q123" i="5"/>
  <c r="Q970" i="5"/>
  <c r="Q514" i="5"/>
  <c r="Q1054" i="5"/>
  <c r="Q1055" i="5" s="1"/>
  <c r="Q2074" i="5"/>
  <c r="Q2075" i="5" s="1"/>
  <c r="Q2371" i="5"/>
  <c r="Q2453" i="5"/>
  <c r="Q2692" i="5"/>
  <c r="Q2696" i="5" s="1"/>
  <c r="Q975" i="5"/>
  <c r="Q2450" i="5"/>
  <c r="Q2477" i="5"/>
  <c r="Q2639" i="5" s="1"/>
  <c r="Q1478" i="5"/>
  <c r="Q1483" i="5" s="1"/>
  <c r="Q2273" i="5"/>
  <c r="Q2274" i="5" s="1"/>
  <c r="Q2341" i="5"/>
  <c r="Q2342" i="5" s="1"/>
  <c r="N2453" i="5"/>
  <c r="M2239" i="5"/>
  <c r="L2696" i="5"/>
  <c r="L979" i="5"/>
  <c r="L2342" i="5"/>
  <c r="M2639" i="5"/>
  <c r="N2273" i="5"/>
  <c r="L595" i="5"/>
  <c r="N1527" i="5"/>
  <c r="N1747" i="5"/>
  <c r="N791" i="5"/>
  <c r="N1076" i="5"/>
  <c r="N1514" i="5"/>
  <c r="N2238" i="5"/>
  <c r="L2239" i="5"/>
  <c r="N1524" i="5"/>
  <c r="N2091" i="5"/>
  <c r="L2075" i="5"/>
  <c r="L1681" i="5"/>
  <c r="N2086" i="5"/>
  <c r="N1854" i="5"/>
  <c r="N1518" i="5"/>
  <c r="N1572" i="5"/>
  <c r="N1675" i="5"/>
  <c r="N886" i="5"/>
  <c r="N961" i="5"/>
  <c r="N2692" i="5"/>
  <c r="N333" i="5"/>
  <c r="N2571" i="5"/>
  <c r="N713" i="5"/>
  <c r="N880" i="5"/>
  <c r="N914" i="5"/>
  <c r="N749" i="5"/>
  <c r="N889" i="5"/>
  <c r="N903" i="5"/>
  <c r="N896" i="5"/>
  <c r="L1483" i="5"/>
  <c r="N340" i="5"/>
  <c r="N204" i="5"/>
  <c r="N311" i="5"/>
  <c r="N379" i="5"/>
  <c r="N987" i="5"/>
  <c r="N1054" i="5"/>
  <c r="N1399" i="5"/>
  <c r="L1055" i="5"/>
  <c r="N997" i="5"/>
  <c r="K987" i="5"/>
  <c r="N970" i="5"/>
  <c r="N928" i="5"/>
  <c r="N1575" i="5"/>
  <c r="N1615" i="5"/>
  <c r="N2137" i="5"/>
  <c r="N1022" i="5"/>
  <c r="N2400" i="5"/>
  <c r="N2447" i="5"/>
  <c r="M2696" i="5"/>
  <c r="N246" i="5"/>
  <c r="N594" i="5"/>
  <c r="N679" i="5"/>
  <c r="N646" i="5"/>
  <c r="N554" i="5"/>
  <c r="N514" i="5"/>
  <c r="N532" i="5"/>
  <c r="N477" i="5"/>
  <c r="N189" i="5"/>
  <c r="N447" i="5"/>
  <c r="N1537" i="5"/>
  <c r="N1665" i="5"/>
  <c r="N1832" i="5"/>
  <c r="N2477" i="5"/>
  <c r="N2481" i="5"/>
  <c r="N2638" i="5"/>
  <c r="N24" i="5"/>
  <c r="N581" i="5"/>
  <c r="N1036" i="5"/>
  <c r="N1478" i="5"/>
  <c r="N1743" i="5"/>
  <c r="N1814" i="5"/>
  <c r="N1995" i="5"/>
  <c r="N2017" i="5"/>
  <c r="N2264" i="5"/>
  <c r="N2425" i="5"/>
  <c r="N1439" i="5"/>
  <c r="N1343" i="5"/>
  <c r="N1029" i="5"/>
  <c r="N1025" i="5"/>
  <c r="M1055" i="5"/>
  <c r="N869" i="5"/>
  <c r="N726" i="5"/>
  <c r="N587" i="5"/>
  <c r="N329" i="5"/>
  <c r="N273" i="5"/>
  <c r="N130" i="5"/>
  <c r="M595" i="5"/>
  <c r="N289" i="5"/>
  <c r="N440" i="5"/>
  <c r="N780" i="5"/>
  <c r="N1337" i="5"/>
  <c r="N1446" i="5"/>
  <c r="N1569" i="5"/>
  <c r="N1644" i="5"/>
  <c r="L1822" i="5"/>
  <c r="N2067" i="5"/>
  <c r="N2223" i="5"/>
  <c r="L2274" i="5"/>
  <c r="N2371" i="5"/>
  <c r="L2258" i="5"/>
  <c r="N123" i="5"/>
  <c r="N257" i="5"/>
  <c r="N281" i="5"/>
  <c r="N398" i="5"/>
  <c r="N410" i="5"/>
  <c r="N1050" i="5"/>
  <c r="N326" i="5"/>
  <c r="N432" i="5"/>
  <c r="N865" i="5"/>
  <c r="N1409" i="5"/>
  <c r="N1654" i="5"/>
  <c r="N1715" i="5"/>
  <c r="N2378" i="5"/>
  <c r="N2450" i="5"/>
  <c r="N2467" i="5"/>
  <c r="N10" i="5"/>
  <c r="N1451" i="5"/>
  <c r="N1680" i="5"/>
  <c r="N1760" i="5"/>
  <c r="N1821" i="5"/>
  <c r="N2074" i="5"/>
  <c r="N2257" i="5"/>
  <c r="N2258" i="5" s="1"/>
  <c r="N2279" i="5"/>
  <c r="N2280" i="5" s="1"/>
  <c r="N2656" i="5"/>
  <c r="K2697" i="5"/>
  <c r="H2697" i="5"/>
  <c r="E2697" i="5"/>
  <c r="I2695" i="5"/>
  <c r="K2695" i="5" s="1"/>
  <c r="G2695" i="5"/>
  <c r="G2696" i="5" s="1"/>
  <c r="F2695" i="5"/>
  <c r="F2696" i="5" s="1"/>
  <c r="C2695" i="5"/>
  <c r="K2694" i="5"/>
  <c r="H2694" i="5"/>
  <c r="E2694" i="5"/>
  <c r="J2692" i="5"/>
  <c r="I2692" i="5"/>
  <c r="H2692" i="5"/>
  <c r="D2692" i="5"/>
  <c r="C2692" i="5"/>
  <c r="K2691" i="5"/>
  <c r="H2691" i="5"/>
  <c r="E2691" i="5"/>
  <c r="K2690" i="5"/>
  <c r="H2690" i="5"/>
  <c r="E2690" i="5"/>
  <c r="K2689" i="5"/>
  <c r="H2689" i="5"/>
  <c r="E2689" i="5"/>
  <c r="K2688" i="5"/>
  <c r="H2688" i="5"/>
  <c r="E2688" i="5"/>
  <c r="K2687" i="5"/>
  <c r="H2687" i="5"/>
  <c r="E2687" i="5"/>
  <c r="K2686" i="5"/>
  <c r="H2686" i="5"/>
  <c r="E2686" i="5"/>
  <c r="K2685" i="5"/>
  <c r="H2685" i="5"/>
  <c r="E2685" i="5"/>
  <c r="K2684" i="5"/>
  <c r="H2684" i="5"/>
  <c r="E2684" i="5"/>
  <c r="K2683" i="5"/>
  <c r="H2683" i="5"/>
  <c r="E2683" i="5"/>
  <c r="K2682" i="5"/>
  <c r="H2682" i="5"/>
  <c r="E2682" i="5"/>
  <c r="I2680" i="5"/>
  <c r="K2680" i="5" s="1"/>
  <c r="H2680" i="5"/>
  <c r="C2680" i="5"/>
  <c r="E2680" i="5" s="1"/>
  <c r="K2679" i="5"/>
  <c r="H2679" i="5"/>
  <c r="E2679" i="5"/>
  <c r="I2677" i="5"/>
  <c r="K2677" i="5" s="1"/>
  <c r="H2677" i="5"/>
  <c r="C2677" i="5"/>
  <c r="E2677" i="5" s="1"/>
  <c r="K2676" i="5"/>
  <c r="H2676" i="5"/>
  <c r="E2676" i="5"/>
  <c r="K2675" i="5"/>
  <c r="H2675" i="5"/>
  <c r="E2675" i="5"/>
  <c r="I2673" i="5"/>
  <c r="K2673" i="5" s="1"/>
  <c r="H2673" i="5"/>
  <c r="C2673" i="5"/>
  <c r="E2673" i="5" s="1"/>
  <c r="K2672" i="5"/>
  <c r="H2672" i="5"/>
  <c r="E2672" i="5"/>
  <c r="K2671" i="5"/>
  <c r="H2671" i="5"/>
  <c r="E2671" i="5"/>
  <c r="I2669" i="5"/>
  <c r="K2669" i="5" s="1"/>
  <c r="H2669" i="5"/>
  <c r="C2669" i="5"/>
  <c r="E2669" i="5" s="1"/>
  <c r="K2668" i="5"/>
  <c r="K2667" i="5"/>
  <c r="H2667" i="5"/>
  <c r="E2667" i="5"/>
  <c r="J2665" i="5"/>
  <c r="I2665" i="5"/>
  <c r="H2665" i="5"/>
  <c r="C2665" i="5"/>
  <c r="E2665" i="5" s="1"/>
  <c r="K2664" i="5"/>
  <c r="K2665" i="5" s="1"/>
  <c r="H2664" i="5"/>
  <c r="E2664" i="5"/>
  <c r="I2662" i="5"/>
  <c r="K2662" i="5" s="1"/>
  <c r="H2662" i="5"/>
  <c r="C2662" i="5"/>
  <c r="E2662" i="5" s="1"/>
  <c r="K2661" i="5"/>
  <c r="H2661" i="5"/>
  <c r="E2661" i="5"/>
  <c r="K2660" i="5"/>
  <c r="H2660" i="5"/>
  <c r="E2660" i="5"/>
  <c r="K2659" i="5"/>
  <c r="H2659" i="5"/>
  <c r="E2659" i="5"/>
  <c r="K2658" i="5"/>
  <c r="H2658" i="5"/>
  <c r="E2658" i="5"/>
  <c r="J2656" i="5"/>
  <c r="I2656" i="5"/>
  <c r="H2656" i="5"/>
  <c r="D2656" i="5"/>
  <c r="C2656" i="5"/>
  <c r="K2655" i="5"/>
  <c r="H2655" i="5"/>
  <c r="E2655" i="5"/>
  <c r="K2654" i="5"/>
  <c r="H2654" i="5"/>
  <c r="E2654" i="5"/>
  <c r="K2653" i="5"/>
  <c r="H2653" i="5"/>
  <c r="E2653" i="5"/>
  <c r="K2652" i="5"/>
  <c r="H2652" i="5"/>
  <c r="E2652" i="5"/>
  <c r="K2651" i="5"/>
  <c r="H2651" i="5"/>
  <c r="E2651" i="5"/>
  <c r="K2650" i="5"/>
  <c r="H2650" i="5"/>
  <c r="E2650" i="5"/>
  <c r="K2649" i="5"/>
  <c r="H2649" i="5"/>
  <c r="E2649" i="5"/>
  <c r="I2647" i="5"/>
  <c r="K2647" i="5" s="1"/>
  <c r="H2647" i="5"/>
  <c r="C2647" i="5"/>
  <c r="E2647" i="5" s="1"/>
  <c r="K2646" i="5"/>
  <c r="H2646" i="5"/>
  <c r="E2646" i="5"/>
  <c r="I2644" i="5"/>
  <c r="K2644" i="5" s="1"/>
  <c r="H2644" i="5"/>
  <c r="C2644" i="5"/>
  <c r="E2644" i="5" s="1"/>
  <c r="K2643" i="5"/>
  <c r="H2643" i="5"/>
  <c r="E2643" i="5"/>
  <c r="G2639" i="5"/>
  <c r="F2639" i="5"/>
  <c r="J2638" i="5"/>
  <c r="I2638" i="5"/>
  <c r="H2638" i="5"/>
  <c r="E2638" i="5"/>
  <c r="K2637" i="5"/>
  <c r="H2637" i="5"/>
  <c r="E2637" i="5"/>
  <c r="K2636" i="5"/>
  <c r="H2636" i="5"/>
  <c r="E2636" i="5"/>
  <c r="K2635" i="5"/>
  <c r="H2635" i="5"/>
  <c r="E2635" i="5"/>
  <c r="K2634" i="5"/>
  <c r="H2634" i="5"/>
  <c r="E2634" i="5"/>
  <c r="I2632" i="5"/>
  <c r="K2632" i="5" s="1"/>
  <c r="H2632" i="5"/>
  <c r="C2632" i="5"/>
  <c r="E2632" i="5" s="1"/>
  <c r="K2631" i="5"/>
  <c r="H2631" i="5"/>
  <c r="E2631" i="5"/>
  <c r="K2630" i="5"/>
  <c r="H2630" i="5"/>
  <c r="E2630" i="5"/>
  <c r="K2629" i="5"/>
  <c r="H2629" i="5"/>
  <c r="I2627" i="5"/>
  <c r="K2627" i="5" s="1"/>
  <c r="H2627" i="5"/>
  <c r="C2627" i="5"/>
  <c r="E2627" i="5" s="1"/>
  <c r="K2626" i="5"/>
  <c r="H2626" i="5"/>
  <c r="E2626" i="5"/>
  <c r="I2624" i="5"/>
  <c r="K2624" i="5" s="1"/>
  <c r="H2624" i="5"/>
  <c r="C2624" i="5"/>
  <c r="E2624" i="5" s="1"/>
  <c r="K2623" i="5"/>
  <c r="H2623" i="5"/>
  <c r="E2623" i="5"/>
  <c r="I2621" i="5"/>
  <c r="K2621" i="5" s="1"/>
  <c r="K2620" i="5"/>
  <c r="J2618" i="5"/>
  <c r="I2618" i="5"/>
  <c r="H2618" i="5"/>
  <c r="D2618" i="5"/>
  <c r="C2618" i="5"/>
  <c r="K2617" i="5"/>
  <c r="H2617" i="5"/>
  <c r="E2617" i="5"/>
  <c r="K2616" i="5"/>
  <c r="H2616" i="5"/>
  <c r="E2616" i="5"/>
  <c r="K2615" i="5"/>
  <c r="H2615" i="5"/>
  <c r="E2615" i="5"/>
  <c r="K2614" i="5"/>
  <c r="H2614" i="5"/>
  <c r="E2614" i="5"/>
  <c r="K2612" i="5"/>
  <c r="H2612" i="5"/>
  <c r="E2612" i="5"/>
  <c r="K2611" i="5"/>
  <c r="H2611" i="5"/>
  <c r="E2611" i="5"/>
  <c r="K2610" i="5"/>
  <c r="H2610" i="5"/>
  <c r="E2610" i="5"/>
  <c r="K2608" i="5"/>
  <c r="H2608" i="5"/>
  <c r="E2608" i="5"/>
  <c r="K2607" i="5"/>
  <c r="H2607" i="5"/>
  <c r="E2607" i="5"/>
  <c r="K2606" i="5"/>
  <c r="H2606" i="5"/>
  <c r="E2606" i="5"/>
  <c r="K2605" i="5"/>
  <c r="H2605" i="5"/>
  <c r="E2605" i="5"/>
  <c r="K2604" i="5"/>
  <c r="H2604" i="5"/>
  <c r="E2604" i="5"/>
  <c r="K2603" i="5"/>
  <c r="H2603" i="5"/>
  <c r="E2603" i="5"/>
  <c r="K2600" i="5"/>
  <c r="H2600" i="5"/>
  <c r="E2600" i="5"/>
  <c r="K2599" i="5"/>
  <c r="H2599" i="5"/>
  <c r="E2599" i="5"/>
  <c r="K2598" i="5"/>
  <c r="H2598" i="5"/>
  <c r="E2598" i="5"/>
  <c r="K2596" i="5"/>
  <c r="K2595" i="5"/>
  <c r="H2595" i="5"/>
  <c r="E2595" i="5"/>
  <c r="K2594" i="5"/>
  <c r="H2594" i="5"/>
  <c r="E2594" i="5"/>
  <c r="K2593" i="5"/>
  <c r="H2593" i="5"/>
  <c r="E2593" i="5"/>
  <c r="K2592" i="5"/>
  <c r="H2592" i="5"/>
  <c r="E2592" i="5"/>
  <c r="I2589" i="5"/>
  <c r="K2589" i="5" s="1"/>
  <c r="H2589" i="5"/>
  <c r="C2589" i="5"/>
  <c r="E2589" i="5" s="1"/>
  <c r="K2588" i="5"/>
  <c r="H2588" i="5"/>
  <c r="E2588" i="5"/>
  <c r="I2582" i="5"/>
  <c r="K2582" i="5" s="1"/>
  <c r="H2582" i="5"/>
  <c r="C2582" i="5"/>
  <c r="E2582" i="5" s="1"/>
  <c r="K2580" i="5"/>
  <c r="H2580" i="5"/>
  <c r="E2580" i="5"/>
  <c r="I2575" i="5"/>
  <c r="K2575" i="5" s="1"/>
  <c r="H2575" i="5"/>
  <c r="C2575" i="5"/>
  <c r="E2575" i="5" s="1"/>
  <c r="K2574" i="5"/>
  <c r="H2574" i="5"/>
  <c r="E2574" i="5"/>
  <c r="J2571" i="5"/>
  <c r="I2571" i="5"/>
  <c r="H2571" i="5"/>
  <c r="D2571" i="5"/>
  <c r="C2571" i="5"/>
  <c r="K2570" i="5"/>
  <c r="H2570" i="5"/>
  <c r="E2570" i="5"/>
  <c r="K2568" i="5"/>
  <c r="H2568" i="5"/>
  <c r="E2568" i="5"/>
  <c r="K2567" i="5"/>
  <c r="H2567" i="5"/>
  <c r="E2567" i="5"/>
  <c r="K2566" i="5"/>
  <c r="H2566" i="5"/>
  <c r="E2566" i="5"/>
  <c r="K2563" i="5"/>
  <c r="H2563" i="5"/>
  <c r="E2563" i="5"/>
  <c r="K2562" i="5"/>
  <c r="H2562" i="5"/>
  <c r="E2562" i="5"/>
  <c r="K2561" i="5"/>
  <c r="H2561" i="5"/>
  <c r="E2561" i="5"/>
  <c r="K2560" i="5"/>
  <c r="H2560" i="5"/>
  <c r="E2560" i="5"/>
  <c r="I2555" i="5"/>
  <c r="K2555" i="5" s="1"/>
  <c r="H2555" i="5"/>
  <c r="C2555" i="5"/>
  <c r="E2555" i="5" s="1"/>
  <c r="K2553" i="5"/>
  <c r="H2553" i="5"/>
  <c r="E2553" i="5"/>
  <c r="K2552" i="5"/>
  <c r="H2552" i="5"/>
  <c r="E2552" i="5"/>
  <c r="I2550" i="5"/>
  <c r="K2550" i="5" s="1"/>
  <c r="H2550" i="5"/>
  <c r="C2550" i="5"/>
  <c r="E2550" i="5" s="1"/>
  <c r="K2549" i="5"/>
  <c r="H2549" i="5"/>
  <c r="E2549" i="5"/>
  <c r="I2544" i="5"/>
  <c r="K2544" i="5" s="1"/>
  <c r="H2544" i="5"/>
  <c r="C2544" i="5"/>
  <c r="E2544" i="5" s="1"/>
  <c r="K2543" i="5"/>
  <c r="H2543" i="5"/>
  <c r="E2543" i="5"/>
  <c r="I2541" i="5"/>
  <c r="K2541" i="5" s="1"/>
  <c r="H2541" i="5"/>
  <c r="C2541" i="5"/>
  <c r="E2541" i="5" s="1"/>
  <c r="K2540" i="5"/>
  <c r="H2540" i="5"/>
  <c r="E2540" i="5"/>
  <c r="K2539" i="5"/>
  <c r="I2537" i="5"/>
  <c r="K2537" i="5" s="1"/>
  <c r="H2537" i="5"/>
  <c r="C2537" i="5"/>
  <c r="E2537" i="5" s="1"/>
  <c r="K2536" i="5"/>
  <c r="H2536" i="5"/>
  <c r="E2536" i="5"/>
  <c r="I2534" i="5"/>
  <c r="K2534" i="5" s="1"/>
  <c r="K2533" i="5"/>
  <c r="I2528" i="5"/>
  <c r="K2528" i="5" s="1"/>
  <c r="H2528" i="5"/>
  <c r="C2528" i="5"/>
  <c r="E2528" i="5" s="1"/>
  <c r="K2526" i="5"/>
  <c r="H2526" i="5"/>
  <c r="E2526" i="5"/>
  <c r="K2525" i="5"/>
  <c r="H2525" i="5"/>
  <c r="E2525" i="5"/>
  <c r="K2524" i="5"/>
  <c r="H2524" i="5"/>
  <c r="E2524" i="5"/>
  <c r="K2523" i="5"/>
  <c r="H2523" i="5"/>
  <c r="K2522" i="5"/>
  <c r="H2522" i="5"/>
  <c r="E2522" i="5"/>
  <c r="I2517" i="5"/>
  <c r="K2517" i="5" s="1"/>
  <c r="H2517" i="5"/>
  <c r="C2517" i="5"/>
  <c r="E2517" i="5" s="1"/>
  <c r="K2516" i="5"/>
  <c r="H2516" i="5"/>
  <c r="E2516" i="5"/>
  <c r="I2514" i="5"/>
  <c r="K2514" i="5" s="1"/>
  <c r="H2514" i="5"/>
  <c r="C2514" i="5"/>
  <c r="E2514" i="5" s="1"/>
  <c r="K2512" i="5"/>
  <c r="H2512" i="5"/>
  <c r="K2511" i="5"/>
  <c r="H2511" i="5"/>
  <c r="E2511" i="5"/>
  <c r="I2505" i="5"/>
  <c r="K2505" i="5" s="1"/>
  <c r="K2504" i="5"/>
  <c r="I2502" i="5"/>
  <c r="K2502" i="5" s="1"/>
  <c r="H2502" i="5"/>
  <c r="C2502" i="5"/>
  <c r="E2502" i="5" s="1"/>
  <c r="K2501" i="5"/>
  <c r="H2501" i="5"/>
  <c r="E2501" i="5"/>
  <c r="I2499" i="5"/>
  <c r="K2499" i="5" s="1"/>
  <c r="H2499" i="5"/>
  <c r="C2499" i="5"/>
  <c r="E2499" i="5" s="1"/>
  <c r="K2498" i="5"/>
  <c r="H2498" i="5"/>
  <c r="E2498" i="5"/>
  <c r="I2493" i="5"/>
  <c r="K2493" i="5" s="1"/>
  <c r="H2493" i="5"/>
  <c r="C2493" i="5"/>
  <c r="E2493" i="5" s="1"/>
  <c r="K2492" i="5"/>
  <c r="H2492" i="5"/>
  <c r="E2492" i="5"/>
  <c r="I2490" i="5"/>
  <c r="K2490" i="5" s="1"/>
  <c r="H2490" i="5"/>
  <c r="C2490" i="5"/>
  <c r="E2490" i="5" s="1"/>
  <c r="K2489" i="5"/>
  <c r="H2489" i="5"/>
  <c r="E2489" i="5"/>
  <c r="I2487" i="5"/>
  <c r="K2487" i="5" s="1"/>
  <c r="H2487" i="5"/>
  <c r="C2487" i="5"/>
  <c r="E2487" i="5" s="1"/>
  <c r="K2486" i="5"/>
  <c r="H2486" i="5"/>
  <c r="E2486" i="5"/>
  <c r="I2484" i="5"/>
  <c r="K2484" i="5" s="1"/>
  <c r="H2484" i="5"/>
  <c r="C2484" i="5"/>
  <c r="E2484" i="5" s="1"/>
  <c r="K2483" i="5"/>
  <c r="H2483" i="5"/>
  <c r="E2483" i="5"/>
  <c r="J2481" i="5"/>
  <c r="I2481" i="5"/>
  <c r="H2481" i="5"/>
  <c r="D2481" i="5"/>
  <c r="C2481" i="5"/>
  <c r="K2480" i="5"/>
  <c r="H2480" i="5"/>
  <c r="E2480" i="5"/>
  <c r="K2479" i="5"/>
  <c r="H2479" i="5"/>
  <c r="E2479" i="5"/>
  <c r="J2477" i="5"/>
  <c r="I2477" i="5"/>
  <c r="H2477" i="5"/>
  <c r="D2477" i="5"/>
  <c r="C2477" i="5"/>
  <c r="K2476" i="5"/>
  <c r="H2476" i="5"/>
  <c r="E2476" i="5"/>
  <c r="K2475" i="5"/>
  <c r="H2475" i="5"/>
  <c r="E2475" i="5"/>
  <c r="I2473" i="5"/>
  <c r="K2473" i="5" s="1"/>
  <c r="H2473" i="5"/>
  <c r="C2473" i="5"/>
  <c r="E2473" i="5" s="1"/>
  <c r="K2472" i="5"/>
  <c r="H2472" i="5"/>
  <c r="E2472" i="5"/>
  <c r="I2470" i="5"/>
  <c r="K2470" i="5" s="1"/>
  <c r="H2470" i="5"/>
  <c r="C2470" i="5"/>
  <c r="E2470" i="5" s="1"/>
  <c r="K2469" i="5"/>
  <c r="H2469" i="5"/>
  <c r="E2469" i="5"/>
  <c r="J2467" i="5"/>
  <c r="I2467" i="5"/>
  <c r="H2467" i="5"/>
  <c r="D2467" i="5"/>
  <c r="C2467" i="5"/>
  <c r="K2466" i="5"/>
  <c r="H2466" i="5"/>
  <c r="E2466" i="5"/>
  <c r="K2465" i="5"/>
  <c r="H2465" i="5"/>
  <c r="E2465" i="5"/>
  <c r="K2463" i="5"/>
  <c r="H2463" i="5"/>
  <c r="E2463" i="5"/>
  <c r="K2462" i="5"/>
  <c r="H2462" i="5"/>
  <c r="E2462" i="5"/>
  <c r="K2461" i="5"/>
  <c r="H2461" i="5"/>
  <c r="E2461" i="5"/>
  <c r="K2460" i="5"/>
  <c r="H2460" i="5"/>
  <c r="E2460" i="5"/>
  <c r="K2459" i="5"/>
  <c r="H2459" i="5"/>
  <c r="E2459" i="5"/>
  <c r="K2458" i="5"/>
  <c r="H2458" i="5"/>
  <c r="E2458" i="5"/>
  <c r="K2457" i="5"/>
  <c r="H2457" i="5"/>
  <c r="E2457" i="5"/>
  <c r="K2456" i="5"/>
  <c r="H2456" i="5"/>
  <c r="E2456" i="5"/>
  <c r="J2450" i="5"/>
  <c r="I2450" i="5"/>
  <c r="H2450" i="5"/>
  <c r="D2450" i="5"/>
  <c r="C2450" i="5"/>
  <c r="K2449" i="5"/>
  <c r="H2449" i="5"/>
  <c r="E2449" i="5"/>
  <c r="J2447" i="5"/>
  <c r="I2447" i="5"/>
  <c r="H2447" i="5"/>
  <c r="D2447" i="5"/>
  <c r="C2447" i="5"/>
  <c r="K2446" i="5"/>
  <c r="H2446" i="5"/>
  <c r="K2445" i="5"/>
  <c r="H2445" i="5"/>
  <c r="E2445" i="5"/>
  <c r="K2444" i="5"/>
  <c r="H2444" i="5"/>
  <c r="E2444" i="5"/>
  <c r="K2442" i="5"/>
  <c r="H2442" i="5"/>
  <c r="E2442" i="5"/>
  <c r="K2441" i="5"/>
  <c r="H2441" i="5"/>
  <c r="K2440" i="5"/>
  <c r="H2440" i="5"/>
  <c r="K2439" i="5"/>
  <c r="H2439" i="5"/>
  <c r="I2437" i="5"/>
  <c r="K2437" i="5" s="1"/>
  <c r="K2436" i="5"/>
  <c r="I2434" i="5"/>
  <c r="K2434" i="5" s="1"/>
  <c r="H2434" i="5"/>
  <c r="C2434" i="5"/>
  <c r="E2434" i="5" s="1"/>
  <c r="K2433" i="5"/>
  <c r="H2433" i="5"/>
  <c r="E2433" i="5"/>
  <c r="K2432" i="5"/>
  <c r="H2432" i="5"/>
  <c r="I2430" i="5"/>
  <c r="K2430" i="5" s="1"/>
  <c r="H2430" i="5"/>
  <c r="C2430" i="5"/>
  <c r="E2430" i="5" s="1"/>
  <c r="K2429" i="5"/>
  <c r="H2429" i="5"/>
  <c r="K2428" i="5"/>
  <c r="H2428" i="5"/>
  <c r="K2427" i="5"/>
  <c r="H2427" i="5"/>
  <c r="E2427" i="5"/>
  <c r="J2425" i="5"/>
  <c r="I2425" i="5"/>
  <c r="H2425" i="5"/>
  <c r="D2425" i="5"/>
  <c r="C2425" i="5"/>
  <c r="K2424" i="5"/>
  <c r="H2424" i="5"/>
  <c r="E2424" i="5"/>
  <c r="K2421" i="5"/>
  <c r="H2421" i="5"/>
  <c r="E2421" i="5"/>
  <c r="K2420" i="5"/>
  <c r="H2420" i="5"/>
  <c r="E2420" i="5"/>
  <c r="K2419" i="5"/>
  <c r="H2419" i="5"/>
  <c r="E2419" i="5"/>
  <c r="I2413" i="5"/>
  <c r="K2413" i="5" s="1"/>
  <c r="H2413" i="5"/>
  <c r="C2413" i="5"/>
  <c r="E2413" i="5" s="1"/>
  <c r="K2412" i="5"/>
  <c r="H2412" i="5"/>
  <c r="E2412" i="5"/>
  <c r="I2410" i="5"/>
  <c r="K2410" i="5" s="1"/>
  <c r="H2410" i="5"/>
  <c r="C2410" i="5"/>
  <c r="E2410" i="5" s="1"/>
  <c r="K2409" i="5"/>
  <c r="H2409" i="5"/>
  <c r="K2408" i="5"/>
  <c r="H2408" i="5"/>
  <c r="E2408" i="5"/>
  <c r="I2403" i="5"/>
  <c r="K2403" i="5" s="1"/>
  <c r="H2403" i="5"/>
  <c r="C2403" i="5"/>
  <c r="E2403" i="5" s="1"/>
  <c r="K2402" i="5"/>
  <c r="H2402" i="5"/>
  <c r="E2402" i="5"/>
  <c r="J2400" i="5"/>
  <c r="I2400" i="5"/>
  <c r="H2400" i="5"/>
  <c r="D2400" i="5"/>
  <c r="C2400" i="5"/>
  <c r="K2398" i="5"/>
  <c r="H2398" i="5"/>
  <c r="E2398" i="5"/>
  <c r="K2397" i="5"/>
  <c r="H2397" i="5"/>
  <c r="E2397" i="5"/>
  <c r="K2396" i="5"/>
  <c r="H2396" i="5"/>
  <c r="E2396" i="5"/>
  <c r="K2395" i="5"/>
  <c r="H2395" i="5"/>
  <c r="E2395" i="5"/>
  <c r="K2394" i="5"/>
  <c r="H2394" i="5"/>
  <c r="E2394" i="5"/>
  <c r="K2393" i="5"/>
  <c r="H2393" i="5"/>
  <c r="E2393" i="5"/>
  <c r="I2391" i="5"/>
  <c r="K2391" i="5" s="1"/>
  <c r="H2391" i="5"/>
  <c r="C2391" i="5"/>
  <c r="E2391" i="5" s="1"/>
  <c r="K2389" i="5"/>
  <c r="K2388" i="5"/>
  <c r="H2388" i="5"/>
  <c r="E2388" i="5"/>
  <c r="I2386" i="5"/>
  <c r="K2386" i="5" s="1"/>
  <c r="H2386" i="5"/>
  <c r="D2386" i="5"/>
  <c r="C2386" i="5"/>
  <c r="K2384" i="5"/>
  <c r="H2384" i="5"/>
  <c r="E2384" i="5"/>
  <c r="K2383" i="5"/>
  <c r="H2383" i="5"/>
  <c r="K2382" i="5"/>
  <c r="H2382" i="5"/>
  <c r="E2382" i="5"/>
  <c r="K2381" i="5"/>
  <c r="H2381" i="5"/>
  <c r="K2380" i="5"/>
  <c r="H2380" i="5"/>
  <c r="E2380" i="5"/>
  <c r="J2378" i="5"/>
  <c r="I2378" i="5"/>
  <c r="H2378" i="5"/>
  <c r="D2378" i="5"/>
  <c r="C2378" i="5"/>
  <c r="K2377" i="5"/>
  <c r="H2377" i="5"/>
  <c r="E2377" i="5"/>
  <c r="K2376" i="5"/>
  <c r="H2376" i="5"/>
  <c r="E2376" i="5"/>
  <c r="I2374" i="5"/>
  <c r="K2374" i="5" s="1"/>
  <c r="K2373" i="5"/>
  <c r="J2371" i="5"/>
  <c r="I2371" i="5"/>
  <c r="H2371" i="5"/>
  <c r="D2371" i="5"/>
  <c r="C2371" i="5"/>
  <c r="K2370" i="5"/>
  <c r="H2370" i="5"/>
  <c r="E2370" i="5"/>
  <c r="E2371" i="5" s="1"/>
  <c r="I2365" i="5"/>
  <c r="K2365" i="5" s="1"/>
  <c r="H2365" i="5"/>
  <c r="E2365" i="5"/>
  <c r="K2364" i="5"/>
  <c r="H2364" i="5"/>
  <c r="E2364" i="5"/>
  <c r="I2362" i="5"/>
  <c r="K2362" i="5" s="1"/>
  <c r="K2361" i="5"/>
  <c r="I2357" i="5"/>
  <c r="K2357" i="5" s="1"/>
  <c r="H2357" i="5"/>
  <c r="C2357" i="5"/>
  <c r="E2357" i="5" s="1"/>
  <c r="K2356" i="5"/>
  <c r="H2356" i="5"/>
  <c r="E2356" i="5"/>
  <c r="I2351" i="5"/>
  <c r="K2351" i="5" s="1"/>
  <c r="H2351" i="5"/>
  <c r="C2351" i="5"/>
  <c r="E2351" i="5" s="1"/>
  <c r="K2350" i="5"/>
  <c r="H2350" i="5"/>
  <c r="E2350" i="5"/>
  <c r="I2348" i="5"/>
  <c r="K2348" i="5" s="1"/>
  <c r="H2348" i="5"/>
  <c r="C2348" i="5"/>
  <c r="E2348" i="5" s="1"/>
  <c r="K2346" i="5"/>
  <c r="H2346" i="5"/>
  <c r="E2346" i="5"/>
  <c r="J2341" i="5"/>
  <c r="J2342" i="5" s="1"/>
  <c r="I2341" i="5"/>
  <c r="G2341" i="5"/>
  <c r="G2342" i="5" s="1"/>
  <c r="F2341" i="5"/>
  <c r="F2342" i="5" s="1"/>
  <c r="D2341" i="5"/>
  <c r="D2342" i="5" s="1"/>
  <c r="C2341" i="5"/>
  <c r="K2340" i="5"/>
  <c r="K2339" i="5"/>
  <c r="H2339" i="5"/>
  <c r="E2339" i="5"/>
  <c r="K2338" i="5"/>
  <c r="H2338" i="5"/>
  <c r="E2338" i="5"/>
  <c r="K2337" i="5"/>
  <c r="K2336" i="5"/>
  <c r="H2336" i="5"/>
  <c r="E2336" i="5"/>
  <c r="K2335" i="5"/>
  <c r="H2335" i="5"/>
  <c r="E2335" i="5"/>
  <c r="K2334" i="5"/>
  <c r="H2334" i="5"/>
  <c r="E2334" i="5"/>
  <c r="E2333" i="5"/>
  <c r="H2332" i="5"/>
  <c r="K2331" i="5"/>
  <c r="H2331" i="5"/>
  <c r="E2331" i="5"/>
  <c r="K2330" i="5"/>
  <c r="K2328" i="5"/>
  <c r="E2327" i="5"/>
  <c r="K2326" i="5"/>
  <c r="H2326" i="5"/>
  <c r="E2326" i="5"/>
  <c r="K2325" i="5"/>
  <c r="K2324" i="5"/>
  <c r="H2324" i="5"/>
  <c r="E2324" i="5"/>
  <c r="E2323" i="5"/>
  <c r="K2322" i="5"/>
  <c r="H2322" i="5"/>
  <c r="E2322" i="5"/>
  <c r="K2321" i="5"/>
  <c r="H2321" i="5"/>
  <c r="E2321" i="5"/>
  <c r="K2320" i="5"/>
  <c r="H2320" i="5"/>
  <c r="E2320" i="5"/>
  <c r="K2319" i="5"/>
  <c r="H2319" i="5"/>
  <c r="E2319" i="5"/>
  <c r="K2318" i="5"/>
  <c r="H2318" i="5"/>
  <c r="E2318" i="5"/>
  <c r="K2317" i="5"/>
  <c r="K2316" i="5"/>
  <c r="H2316" i="5"/>
  <c r="E2316" i="5"/>
  <c r="K2315" i="5"/>
  <c r="H2315" i="5"/>
  <c r="E2315" i="5"/>
  <c r="K2314" i="5"/>
  <c r="H2314" i="5"/>
  <c r="E2314" i="5"/>
  <c r="K2313" i="5"/>
  <c r="H2313" i="5"/>
  <c r="E2313" i="5"/>
  <c r="K2312" i="5"/>
  <c r="H2312" i="5"/>
  <c r="E2312" i="5"/>
  <c r="K2311" i="5"/>
  <c r="H2311" i="5"/>
  <c r="E2311" i="5"/>
  <c r="K2310" i="5"/>
  <c r="H2310" i="5"/>
  <c r="E2310" i="5"/>
  <c r="K2309" i="5"/>
  <c r="H2309" i="5"/>
  <c r="E2309" i="5"/>
  <c r="K2308" i="5"/>
  <c r="H2308" i="5"/>
  <c r="E2308" i="5"/>
  <c r="K2307" i="5"/>
  <c r="H2307" i="5"/>
  <c r="E2307" i="5"/>
  <c r="K2306" i="5"/>
  <c r="H2306" i="5"/>
  <c r="E2306" i="5"/>
  <c r="K2305" i="5"/>
  <c r="E2305" i="5"/>
  <c r="K2303" i="5"/>
  <c r="H2303" i="5"/>
  <c r="E2303" i="5"/>
  <c r="K2302" i="5"/>
  <c r="H2302" i="5"/>
  <c r="E2302" i="5"/>
  <c r="K2301" i="5"/>
  <c r="H2301" i="5"/>
  <c r="E2301" i="5"/>
  <c r="K2299" i="5"/>
  <c r="H2299" i="5"/>
  <c r="E2299" i="5"/>
  <c r="K2298" i="5"/>
  <c r="H2298" i="5"/>
  <c r="E2298" i="5"/>
  <c r="K2296" i="5"/>
  <c r="H2296" i="5"/>
  <c r="E2296" i="5"/>
  <c r="K2295" i="5"/>
  <c r="H2295" i="5"/>
  <c r="E2295" i="5"/>
  <c r="I2293" i="5"/>
  <c r="K2293" i="5" s="1"/>
  <c r="H2293" i="5"/>
  <c r="C2293" i="5"/>
  <c r="E2293" i="5" s="1"/>
  <c r="K2291" i="5"/>
  <c r="H2291" i="5"/>
  <c r="E2291" i="5"/>
  <c r="K2290" i="5"/>
  <c r="H2290" i="5"/>
  <c r="I2288" i="5"/>
  <c r="K2288" i="5" s="1"/>
  <c r="H2288" i="5"/>
  <c r="C2288" i="5"/>
  <c r="E2288" i="5" s="1"/>
  <c r="K2287" i="5"/>
  <c r="H2287" i="5"/>
  <c r="E2287" i="5"/>
  <c r="H2280" i="5"/>
  <c r="G2280" i="5"/>
  <c r="J2279" i="5"/>
  <c r="J2280" i="5" s="1"/>
  <c r="I2279" i="5"/>
  <c r="I2280" i="5" s="1"/>
  <c r="K2278" i="5"/>
  <c r="G2274" i="5"/>
  <c r="F2274" i="5"/>
  <c r="I2273" i="5"/>
  <c r="K2273" i="5" s="1"/>
  <c r="H2273" i="5"/>
  <c r="C2273" i="5"/>
  <c r="K2272" i="5"/>
  <c r="H2272" i="5"/>
  <c r="E2272" i="5"/>
  <c r="I2270" i="5"/>
  <c r="K2270" i="5" s="1"/>
  <c r="H2270" i="5"/>
  <c r="C2270" i="5"/>
  <c r="E2270" i="5" s="1"/>
  <c r="K2269" i="5"/>
  <c r="H2269" i="5"/>
  <c r="E2269" i="5"/>
  <c r="I2267" i="5"/>
  <c r="K2267" i="5" s="1"/>
  <c r="H2267" i="5"/>
  <c r="K2266" i="5"/>
  <c r="H2266" i="5"/>
  <c r="J2264" i="5"/>
  <c r="J2274" i="5" s="1"/>
  <c r="I2264" i="5"/>
  <c r="H2264" i="5"/>
  <c r="D2264" i="5"/>
  <c r="D2274" i="5" s="1"/>
  <c r="C2264" i="5"/>
  <c r="K2263" i="5"/>
  <c r="H2263" i="5"/>
  <c r="E2263" i="5"/>
  <c r="K2262" i="5"/>
  <c r="H2262" i="5"/>
  <c r="E2262" i="5"/>
  <c r="J2258" i="5"/>
  <c r="G2258" i="5"/>
  <c r="F2258" i="5"/>
  <c r="D2258" i="5"/>
  <c r="I2257" i="5"/>
  <c r="K2257" i="5" s="1"/>
  <c r="H2257" i="5"/>
  <c r="C2257" i="5"/>
  <c r="K2256" i="5"/>
  <c r="H2256" i="5"/>
  <c r="E2256" i="5"/>
  <c r="I2254" i="5"/>
  <c r="K2254" i="5" s="1"/>
  <c r="H2254" i="5"/>
  <c r="C2254" i="5"/>
  <c r="E2254" i="5" s="1"/>
  <c r="K2253" i="5"/>
  <c r="H2253" i="5"/>
  <c r="E2253" i="5"/>
  <c r="K2252" i="5"/>
  <c r="I2250" i="5"/>
  <c r="K2250" i="5" s="1"/>
  <c r="H2250" i="5"/>
  <c r="C2250" i="5"/>
  <c r="E2250" i="5" s="1"/>
  <c r="K2249" i="5"/>
  <c r="H2249" i="5"/>
  <c r="E2249" i="5"/>
  <c r="I2244" i="5"/>
  <c r="K2244" i="5" s="1"/>
  <c r="H2244" i="5"/>
  <c r="C2244" i="5"/>
  <c r="E2244" i="5" s="1"/>
  <c r="K2243" i="5"/>
  <c r="H2243" i="5"/>
  <c r="E2243" i="5"/>
  <c r="J2238" i="5"/>
  <c r="I2238" i="5"/>
  <c r="G2238" i="5"/>
  <c r="G2239" i="5" s="1"/>
  <c r="F2238" i="5"/>
  <c r="F2239" i="5" s="1"/>
  <c r="D2238" i="5"/>
  <c r="C2238" i="5"/>
  <c r="K2237" i="5"/>
  <c r="H2237" i="5"/>
  <c r="K2236" i="5"/>
  <c r="H2236" i="5"/>
  <c r="K2235" i="5"/>
  <c r="H2235" i="5"/>
  <c r="K2226" i="5"/>
  <c r="H2226" i="5"/>
  <c r="E2226" i="5"/>
  <c r="E2238" i="5" s="1"/>
  <c r="J2223" i="5"/>
  <c r="I2223" i="5"/>
  <c r="H2223" i="5"/>
  <c r="D2223" i="5"/>
  <c r="C2223" i="5"/>
  <c r="K2217" i="5"/>
  <c r="H2217" i="5"/>
  <c r="E2217" i="5"/>
  <c r="H2215" i="5"/>
  <c r="E2215" i="5"/>
  <c r="K2214" i="5"/>
  <c r="H2214" i="5"/>
  <c r="K2213" i="5"/>
  <c r="H2213" i="5"/>
  <c r="K2212" i="5"/>
  <c r="H2212" i="5"/>
  <c r="E2212" i="5"/>
  <c r="K2211" i="5"/>
  <c r="H2211" i="5"/>
  <c r="E2211" i="5"/>
  <c r="K2203" i="5"/>
  <c r="H2203" i="5"/>
  <c r="E2203" i="5"/>
  <c r="K2202" i="5"/>
  <c r="H2202" i="5"/>
  <c r="E2202" i="5"/>
  <c r="K2201" i="5"/>
  <c r="H2201" i="5"/>
  <c r="K2200" i="5"/>
  <c r="H2200" i="5"/>
  <c r="E2200" i="5"/>
  <c r="H2198" i="5"/>
  <c r="I2197" i="5"/>
  <c r="K2197" i="5" s="1"/>
  <c r="H2197" i="5"/>
  <c r="C2197" i="5"/>
  <c r="E2197" i="5" s="1"/>
  <c r="K2196" i="5"/>
  <c r="H2196" i="5"/>
  <c r="E2196" i="5"/>
  <c r="I2194" i="5"/>
  <c r="K2194" i="5" s="1"/>
  <c r="H2194" i="5"/>
  <c r="C2194" i="5"/>
  <c r="E2194" i="5" s="1"/>
  <c r="K2193" i="5"/>
  <c r="H2193" i="5"/>
  <c r="K2192" i="5"/>
  <c r="H2192" i="5"/>
  <c r="E2192" i="5"/>
  <c r="I2190" i="5"/>
  <c r="K2190" i="5" s="1"/>
  <c r="H2190" i="5"/>
  <c r="C2190" i="5"/>
  <c r="E2190" i="5" s="1"/>
  <c r="K2189" i="5"/>
  <c r="H2189" i="5"/>
  <c r="E2189" i="5"/>
  <c r="K2188" i="5"/>
  <c r="H2188" i="5"/>
  <c r="K2187" i="5"/>
  <c r="H2187" i="5"/>
  <c r="E2187" i="5"/>
  <c r="H2186" i="5"/>
  <c r="H2185" i="5"/>
  <c r="H2184" i="5"/>
  <c r="I2182" i="5"/>
  <c r="K2182" i="5" s="1"/>
  <c r="K2181" i="5"/>
  <c r="I2179" i="5"/>
  <c r="K2179" i="5" s="1"/>
  <c r="K2178" i="5"/>
  <c r="I2176" i="5"/>
  <c r="K2176" i="5" s="1"/>
  <c r="K2175" i="5"/>
  <c r="I2170" i="5"/>
  <c r="K2170" i="5" s="1"/>
  <c r="H2170" i="5"/>
  <c r="C2170" i="5"/>
  <c r="E2170" i="5" s="1"/>
  <c r="K2169" i="5"/>
  <c r="H2169" i="5"/>
  <c r="E2169" i="5"/>
  <c r="I2167" i="5"/>
  <c r="K2167" i="5" s="1"/>
  <c r="K2166" i="5"/>
  <c r="I2164" i="5"/>
  <c r="K2164" i="5" s="1"/>
  <c r="K2163" i="5"/>
  <c r="I2154" i="5"/>
  <c r="K2154" i="5" s="1"/>
  <c r="H2154" i="5"/>
  <c r="C2154" i="5"/>
  <c r="E2154" i="5" s="1"/>
  <c r="K2153" i="5"/>
  <c r="H2153" i="5"/>
  <c r="E2153" i="5"/>
  <c r="K2152" i="5"/>
  <c r="H2152" i="5"/>
  <c r="E2152" i="5"/>
  <c r="I2150" i="5"/>
  <c r="K2150" i="5" s="1"/>
  <c r="H2150" i="5"/>
  <c r="C2150" i="5"/>
  <c r="E2150" i="5" s="1"/>
  <c r="K2149" i="5"/>
  <c r="H2149" i="5"/>
  <c r="E2149" i="5"/>
  <c r="K2148" i="5"/>
  <c r="H2148" i="5"/>
  <c r="E2148" i="5"/>
  <c r="K2147" i="5"/>
  <c r="K2146" i="5"/>
  <c r="H2146" i="5"/>
  <c r="E2146" i="5"/>
  <c r="K2145" i="5"/>
  <c r="H2145" i="5"/>
  <c r="E2145" i="5"/>
  <c r="I2143" i="5"/>
  <c r="K2143" i="5" s="1"/>
  <c r="K2142" i="5"/>
  <c r="I2140" i="5"/>
  <c r="K2140" i="5" s="1"/>
  <c r="H2140" i="5"/>
  <c r="C2140" i="5"/>
  <c r="E2140" i="5" s="1"/>
  <c r="K2139" i="5"/>
  <c r="H2139" i="5"/>
  <c r="E2139" i="5"/>
  <c r="J2137" i="5"/>
  <c r="I2137" i="5"/>
  <c r="H2137" i="5"/>
  <c r="C2137" i="5"/>
  <c r="E2137" i="5" s="1"/>
  <c r="K2136" i="5"/>
  <c r="H2136" i="5"/>
  <c r="E2136" i="5"/>
  <c r="I2131" i="5"/>
  <c r="K2131" i="5" s="1"/>
  <c r="H2131" i="5"/>
  <c r="C2131" i="5"/>
  <c r="E2131" i="5" s="1"/>
  <c r="K2128" i="5"/>
  <c r="H2128" i="5"/>
  <c r="E2128" i="5"/>
  <c r="K2127" i="5"/>
  <c r="H2127" i="5"/>
  <c r="E2127" i="5"/>
  <c r="K2126" i="5"/>
  <c r="H2126" i="5"/>
  <c r="E2126" i="5"/>
  <c r="I2123" i="5"/>
  <c r="K2123" i="5" s="1"/>
  <c r="H2123" i="5"/>
  <c r="C2123" i="5"/>
  <c r="E2123" i="5" s="1"/>
  <c r="K2122" i="5"/>
  <c r="H2122" i="5"/>
  <c r="E2122" i="5"/>
  <c r="K2121" i="5"/>
  <c r="H2121" i="5"/>
  <c r="E2121" i="5"/>
  <c r="K2120" i="5"/>
  <c r="H2120" i="5"/>
  <c r="E2120" i="5"/>
  <c r="I2118" i="5"/>
  <c r="K2118" i="5" s="1"/>
  <c r="H2118" i="5"/>
  <c r="C2118" i="5"/>
  <c r="E2118" i="5" s="1"/>
  <c r="K2117" i="5"/>
  <c r="H2117" i="5"/>
  <c r="E2117" i="5"/>
  <c r="K2116" i="5"/>
  <c r="H2116" i="5"/>
  <c r="E2116" i="5"/>
  <c r="K2115" i="5"/>
  <c r="H2115" i="5"/>
  <c r="E2115" i="5"/>
  <c r="K2114" i="5"/>
  <c r="H2114" i="5"/>
  <c r="E2114" i="5"/>
  <c r="I2112" i="5"/>
  <c r="K2112" i="5" s="1"/>
  <c r="H2112" i="5"/>
  <c r="C2112" i="5"/>
  <c r="E2112" i="5" s="1"/>
  <c r="K2111" i="5"/>
  <c r="H2111" i="5"/>
  <c r="E2111" i="5"/>
  <c r="I2109" i="5"/>
  <c r="K2109" i="5" s="1"/>
  <c r="K2108" i="5"/>
  <c r="I2103" i="5"/>
  <c r="K2103" i="5" s="1"/>
  <c r="H2103" i="5"/>
  <c r="C2103" i="5"/>
  <c r="E2103" i="5" s="1"/>
  <c r="K2101" i="5"/>
  <c r="H2101" i="5"/>
  <c r="I2095" i="5"/>
  <c r="K2095" i="5" s="1"/>
  <c r="H2095" i="5"/>
  <c r="C2095" i="5"/>
  <c r="E2095" i="5" s="1"/>
  <c r="K2094" i="5"/>
  <c r="H2094" i="5"/>
  <c r="K2093" i="5"/>
  <c r="I2091" i="5"/>
  <c r="K2091" i="5" s="1"/>
  <c r="H2091" i="5"/>
  <c r="K2089" i="5"/>
  <c r="K2088" i="5"/>
  <c r="H2088" i="5"/>
  <c r="I2083" i="5"/>
  <c r="K2083" i="5" s="1"/>
  <c r="H2083" i="5"/>
  <c r="C2083" i="5"/>
  <c r="E2083" i="5" s="1"/>
  <c r="K2082" i="5"/>
  <c r="H2082" i="5"/>
  <c r="E2082" i="5"/>
  <c r="K2081" i="5"/>
  <c r="H2081" i="5"/>
  <c r="E2081" i="5"/>
  <c r="K2080" i="5"/>
  <c r="H2080" i="5"/>
  <c r="E2080" i="5"/>
  <c r="K2079" i="5"/>
  <c r="H2079" i="5"/>
  <c r="E2079" i="5"/>
  <c r="J2074" i="5"/>
  <c r="I2074" i="5"/>
  <c r="H2074" i="5"/>
  <c r="D2074" i="5"/>
  <c r="C2074" i="5"/>
  <c r="K2073" i="5"/>
  <c r="H2073" i="5"/>
  <c r="E2073" i="5"/>
  <c r="K2072" i="5"/>
  <c r="H2072" i="5"/>
  <c r="E2072" i="5"/>
  <c r="H2071" i="5"/>
  <c r="I2070" i="5"/>
  <c r="K2070" i="5" s="1"/>
  <c r="H2070" i="5"/>
  <c r="C2070" i="5"/>
  <c r="E2070" i="5" s="1"/>
  <c r="K2069" i="5"/>
  <c r="H2069" i="5"/>
  <c r="E2069" i="5"/>
  <c r="J2067" i="5"/>
  <c r="I2067" i="5"/>
  <c r="H2067" i="5"/>
  <c r="D2067" i="5"/>
  <c r="C2067" i="5"/>
  <c r="K2066" i="5"/>
  <c r="H2066" i="5"/>
  <c r="E2066" i="5"/>
  <c r="K2065" i="5"/>
  <c r="K2064" i="5"/>
  <c r="H2064" i="5"/>
  <c r="E2064" i="5"/>
  <c r="K2063" i="5"/>
  <c r="H2063" i="5"/>
  <c r="E2063" i="5"/>
  <c r="K2062" i="5"/>
  <c r="H2062" i="5"/>
  <c r="E2062" i="5"/>
  <c r="K2061" i="5"/>
  <c r="H2061" i="5"/>
  <c r="E2061" i="5"/>
  <c r="K2060" i="5"/>
  <c r="H2060" i="5"/>
  <c r="E2060" i="5"/>
  <c r="K2059" i="5"/>
  <c r="H2059" i="5"/>
  <c r="K2058" i="5"/>
  <c r="K2057" i="5"/>
  <c r="K2054" i="5"/>
  <c r="H2054" i="5"/>
  <c r="K2053" i="5"/>
  <c r="H2053" i="5"/>
  <c r="E2053" i="5"/>
  <c r="K2052" i="5"/>
  <c r="H2052" i="5"/>
  <c r="E2052" i="5"/>
  <c r="K2051" i="5"/>
  <c r="H2051" i="5"/>
  <c r="E2051" i="5"/>
  <c r="K2050" i="5"/>
  <c r="H2050" i="5"/>
  <c r="E2050" i="5"/>
  <c r="K2049" i="5"/>
  <c r="H2049" i="5"/>
  <c r="E2049" i="5"/>
  <c r="K2048" i="5"/>
  <c r="H2048" i="5"/>
  <c r="E2048" i="5"/>
  <c r="K2047" i="5"/>
  <c r="H2047" i="5"/>
  <c r="E2047" i="5"/>
  <c r="K2046" i="5"/>
  <c r="H2046" i="5"/>
  <c r="E2046" i="5"/>
  <c r="K2045" i="5"/>
  <c r="K2044" i="5"/>
  <c r="H2044" i="5"/>
  <c r="E2044" i="5"/>
  <c r="K2043" i="5"/>
  <c r="H2043" i="5"/>
  <c r="E2043" i="5"/>
  <c r="K2042" i="5"/>
  <c r="H2042" i="5"/>
  <c r="E2042" i="5"/>
  <c r="K2041" i="5"/>
  <c r="H2041" i="5"/>
  <c r="E2041" i="5"/>
  <c r="K2040" i="5"/>
  <c r="H2040" i="5"/>
  <c r="E2040" i="5"/>
  <c r="K2039" i="5"/>
  <c r="H2039" i="5"/>
  <c r="E2039" i="5"/>
  <c r="K2038" i="5"/>
  <c r="H2038" i="5"/>
  <c r="E2038" i="5"/>
  <c r="K2037" i="5"/>
  <c r="H2037" i="5"/>
  <c r="E2037" i="5"/>
  <c r="K2035" i="5"/>
  <c r="H2035" i="5"/>
  <c r="E2035" i="5"/>
  <c r="K2034" i="5"/>
  <c r="H2034" i="5"/>
  <c r="E2034" i="5"/>
  <c r="K2033" i="5"/>
  <c r="H2033" i="5"/>
  <c r="E2033" i="5"/>
  <c r="K2032" i="5"/>
  <c r="H2032" i="5"/>
  <c r="E2032" i="5"/>
  <c r="K2031" i="5"/>
  <c r="H2031" i="5"/>
  <c r="E2031" i="5"/>
  <c r="I2029" i="5"/>
  <c r="K2029" i="5" s="1"/>
  <c r="H2029" i="5"/>
  <c r="C2029" i="5"/>
  <c r="E2029" i="5" s="1"/>
  <c r="K2028" i="5"/>
  <c r="H2028" i="5"/>
  <c r="E2028" i="5"/>
  <c r="I2026" i="5"/>
  <c r="K2026" i="5" s="1"/>
  <c r="K2025" i="5"/>
  <c r="I2023" i="5"/>
  <c r="K2023" i="5" s="1"/>
  <c r="H2023" i="5"/>
  <c r="K2022" i="5"/>
  <c r="H2022" i="5"/>
  <c r="J2017" i="5"/>
  <c r="I2017" i="5"/>
  <c r="H2017" i="5"/>
  <c r="D2017" i="5"/>
  <c r="C2017" i="5"/>
  <c r="K2016" i="5"/>
  <c r="H2016" i="5"/>
  <c r="E2016" i="5"/>
  <c r="K2015" i="5"/>
  <c r="H2015" i="5"/>
  <c r="E2015" i="5"/>
  <c r="K2014" i="5"/>
  <c r="H2014" i="5"/>
  <c r="E2014" i="5"/>
  <c r="K2013" i="5"/>
  <c r="H2013" i="5"/>
  <c r="E2013" i="5"/>
  <c r="K2012" i="5"/>
  <c r="H2012" i="5"/>
  <c r="E2012" i="5"/>
  <c r="K2011" i="5"/>
  <c r="H2011" i="5"/>
  <c r="E2011" i="5"/>
  <c r="K2010" i="5"/>
  <c r="H2010" i="5"/>
  <c r="E2010" i="5"/>
  <c r="K2009" i="5"/>
  <c r="H2009" i="5"/>
  <c r="E2009" i="5"/>
  <c r="K2008" i="5"/>
  <c r="H2008" i="5"/>
  <c r="E2008" i="5"/>
  <c r="K2007" i="5"/>
  <c r="H2007" i="5"/>
  <c r="K2006" i="5"/>
  <c r="H2006" i="5"/>
  <c r="E2006" i="5"/>
  <c r="K2005" i="5"/>
  <c r="H2005" i="5"/>
  <c r="E2005" i="5"/>
  <c r="K2004" i="5"/>
  <c r="H2004" i="5"/>
  <c r="E2004" i="5"/>
  <c r="K2003" i="5"/>
  <c r="H2003" i="5"/>
  <c r="E2003" i="5"/>
  <c r="K2002" i="5"/>
  <c r="K2001" i="5"/>
  <c r="H2001" i="5"/>
  <c r="E2001" i="5"/>
  <c r="I1998" i="5"/>
  <c r="K1998" i="5" s="1"/>
  <c r="H1998" i="5"/>
  <c r="C1998" i="5"/>
  <c r="E1998" i="5" s="1"/>
  <c r="K1997" i="5"/>
  <c r="H1997" i="5"/>
  <c r="E1997" i="5"/>
  <c r="J1995" i="5"/>
  <c r="I1995" i="5"/>
  <c r="H1995" i="5"/>
  <c r="D1995" i="5"/>
  <c r="C1995" i="5"/>
  <c r="K1993" i="5"/>
  <c r="H1993" i="5"/>
  <c r="K1992" i="5"/>
  <c r="H1992" i="5"/>
  <c r="E1992" i="5"/>
  <c r="K1991" i="5"/>
  <c r="H1991" i="5"/>
  <c r="E1991" i="5"/>
  <c r="K1990" i="5"/>
  <c r="H1990" i="5"/>
  <c r="E1990" i="5"/>
  <c r="K1989" i="5"/>
  <c r="H1989" i="5"/>
  <c r="E1989" i="5"/>
  <c r="K1988" i="5"/>
  <c r="H1988" i="5"/>
  <c r="E1988" i="5"/>
  <c r="K1987" i="5"/>
  <c r="K1986" i="5"/>
  <c r="H1986" i="5"/>
  <c r="E1986" i="5"/>
  <c r="K1985" i="5"/>
  <c r="H1985" i="5"/>
  <c r="E1985" i="5"/>
  <c r="K1984" i="5"/>
  <c r="K1983" i="5"/>
  <c r="K1982" i="5"/>
  <c r="H1982" i="5"/>
  <c r="E1982" i="5"/>
  <c r="K1981" i="5"/>
  <c r="K1980" i="5"/>
  <c r="H1980" i="5"/>
  <c r="E1980" i="5"/>
  <c r="K1979" i="5"/>
  <c r="H1979" i="5"/>
  <c r="E1979" i="5"/>
  <c r="K1978" i="5"/>
  <c r="H1978" i="5"/>
  <c r="E1978" i="5"/>
  <c r="K1977" i="5"/>
  <c r="H1977" i="5"/>
  <c r="E1977" i="5"/>
  <c r="K1976" i="5"/>
  <c r="H1976" i="5"/>
  <c r="E1976" i="5"/>
  <c r="K1975" i="5"/>
  <c r="H1975" i="5"/>
  <c r="E1975" i="5"/>
  <c r="K1974" i="5"/>
  <c r="H1974" i="5"/>
  <c r="E1974" i="5"/>
  <c r="K1973" i="5"/>
  <c r="H1973" i="5"/>
  <c r="E1973" i="5"/>
  <c r="K1972" i="5"/>
  <c r="H1972" i="5"/>
  <c r="E1972" i="5"/>
  <c r="K1971" i="5"/>
  <c r="H1971" i="5"/>
  <c r="E1971" i="5"/>
  <c r="K1970" i="5"/>
  <c r="H1970" i="5"/>
  <c r="E1970" i="5"/>
  <c r="K1969" i="5"/>
  <c r="H1969" i="5"/>
  <c r="E1969" i="5"/>
  <c r="K1968" i="5"/>
  <c r="H1968" i="5"/>
  <c r="E1968" i="5"/>
  <c r="K1967" i="5"/>
  <c r="H1967" i="5"/>
  <c r="E1967" i="5"/>
  <c r="K1966" i="5"/>
  <c r="H1966" i="5"/>
  <c r="E1966" i="5"/>
  <c r="K1965" i="5"/>
  <c r="H1965" i="5"/>
  <c r="E1965" i="5"/>
  <c r="K1964" i="5"/>
  <c r="H1964" i="5"/>
  <c r="E1964" i="5"/>
  <c r="K1963" i="5"/>
  <c r="H1963" i="5"/>
  <c r="E1963" i="5"/>
  <c r="K1962" i="5"/>
  <c r="H1962" i="5"/>
  <c r="E1962" i="5"/>
  <c r="K1961" i="5"/>
  <c r="H1961" i="5"/>
  <c r="E1961" i="5"/>
  <c r="K1960" i="5"/>
  <c r="H1960" i="5"/>
  <c r="E1960" i="5"/>
  <c r="K1959" i="5"/>
  <c r="H1959" i="5"/>
  <c r="E1959" i="5"/>
  <c r="K1958" i="5"/>
  <c r="H1958" i="5"/>
  <c r="E1958" i="5"/>
  <c r="K1957" i="5"/>
  <c r="H1957" i="5"/>
  <c r="E1957" i="5"/>
  <c r="K1956" i="5"/>
  <c r="H1956" i="5"/>
  <c r="E1956" i="5"/>
  <c r="K1955" i="5"/>
  <c r="H1955" i="5"/>
  <c r="E1955" i="5"/>
  <c r="K1954" i="5"/>
  <c r="H1954" i="5"/>
  <c r="E1954" i="5"/>
  <c r="K1953" i="5"/>
  <c r="H1953" i="5"/>
  <c r="E1953" i="5"/>
  <c r="K1952" i="5"/>
  <c r="H1952" i="5"/>
  <c r="E1952" i="5"/>
  <c r="K1950" i="5"/>
  <c r="K1949" i="5"/>
  <c r="H1949" i="5"/>
  <c r="E1949" i="5"/>
  <c r="K1948" i="5"/>
  <c r="H1948" i="5"/>
  <c r="E1948" i="5"/>
  <c r="K1947" i="5"/>
  <c r="H1947" i="5"/>
  <c r="E1947" i="5"/>
  <c r="K1946" i="5"/>
  <c r="H1946" i="5"/>
  <c r="E1946" i="5"/>
  <c r="K1945" i="5"/>
  <c r="H1945" i="5"/>
  <c r="E1945" i="5"/>
  <c r="K1944" i="5"/>
  <c r="H1944" i="5"/>
  <c r="E1944" i="5"/>
  <c r="K1943" i="5"/>
  <c r="H1943" i="5"/>
  <c r="E1943" i="5"/>
  <c r="K1942" i="5"/>
  <c r="H1942" i="5"/>
  <c r="E1942" i="5"/>
  <c r="K1941" i="5"/>
  <c r="H1941" i="5"/>
  <c r="E1941" i="5"/>
  <c r="K1940" i="5"/>
  <c r="H1940" i="5"/>
  <c r="E1940" i="5"/>
  <c r="K1939" i="5"/>
  <c r="H1939" i="5"/>
  <c r="E1939" i="5"/>
  <c r="K1938" i="5"/>
  <c r="H1938" i="5"/>
  <c r="E1938" i="5"/>
  <c r="K1933" i="5"/>
  <c r="H1933" i="5"/>
  <c r="E1933" i="5"/>
  <c r="K1932" i="5"/>
  <c r="K1931" i="5"/>
  <c r="H1931" i="5"/>
  <c r="E1931" i="5"/>
  <c r="K1930" i="5"/>
  <c r="H1930" i="5"/>
  <c r="E1930" i="5"/>
  <c r="K1929" i="5"/>
  <c r="H1929" i="5"/>
  <c r="E1929" i="5"/>
  <c r="K1927" i="5"/>
  <c r="H1927" i="5"/>
  <c r="E1927" i="5"/>
  <c r="K1926" i="5"/>
  <c r="K1925" i="5"/>
  <c r="K1924" i="5"/>
  <c r="K1923" i="5"/>
  <c r="H1923" i="5"/>
  <c r="E1923" i="5"/>
  <c r="K1915" i="5"/>
  <c r="H1915" i="5"/>
  <c r="E1915" i="5"/>
  <c r="K1914" i="5"/>
  <c r="H1914" i="5"/>
  <c r="E1914" i="5"/>
  <c r="K1913" i="5"/>
  <c r="K1912" i="5"/>
  <c r="H1912" i="5"/>
  <c r="E1912" i="5"/>
  <c r="K1911" i="5"/>
  <c r="H1911" i="5"/>
  <c r="E1911" i="5"/>
  <c r="K1910" i="5"/>
  <c r="H1910" i="5"/>
  <c r="E1910" i="5"/>
  <c r="K1909" i="5"/>
  <c r="H1909" i="5"/>
  <c r="E1909" i="5"/>
  <c r="K1908" i="5"/>
  <c r="H1908" i="5"/>
  <c r="E1908" i="5"/>
  <c r="K1907" i="5"/>
  <c r="H1907" i="5"/>
  <c r="E1907" i="5"/>
  <c r="K1906" i="5"/>
  <c r="H1906" i="5"/>
  <c r="E1906" i="5"/>
  <c r="K1905" i="5"/>
  <c r="H1905" i="5"/>
  <c r="E1905" i="5"/>
  <c r="K1904" i="5"/>
  <c r="H1904" i="5"/>
  <c r="E1904" i="5"/>
  <c r="K1903" i="5"/>
  <c r="H1903" i="5"/>
  <c r="E1903" i="5"/>
  <c r="K1902" i="5"/>
  <c r="H1902" i="5"/>
  <c r="E1902" i="5"/>
  <c r="K1901" i="5"/>
  <c r="H1901" i="5"/>
  <c r="E1901" i="5"/>
  <c r="K1900" i="5"/>
  <c r="H1900" i="5"/>
  <c r="E1900" i="5"/>
  <c r="K1899" i="5"/>
  <c r="H1899" i="5"/>
  <c r="E1899" i="5"/>
  <c r="K1898" i="5"/>
  <c r="H1898" i="5"/>
  <c r="E1898" i="5"/>
  <c r="K1897" i="5"/>
  <c r="H1897" i="5"/>
  <c r="E1897" i="5"/>
  <c r="K1896" i="5"/>
  <c r="H1896" i="5"/>
  <c r="E1896" i="5"/>
  <c r="K1895" i="5"/>
  <c r="H1895" i="5"/>
  <c r="E1895" i="5"/>
  <c r="K1894" i="5"/>
  <c r="H1894" i="5"/>
  <c r="E1894" i="5"/>
  <c r="K1893" i="5"/>
  <c r="H1893" i="5"/>
  <c r="E1893" i="5"/>
  <c r="K1892" i="5"/>
  <c r="H1892" i="5"/>
  <c r="E1892" i="5"/>
  <c r="K1891" i="5"/>
  <c r="H1891" i="5"/>
  <c r="E1891" i="5"/>
  <c r="K1890" i="5"/>
  <c r="H1890" i="5"/>
  <c r="E1890" i="5"/>
  <c r="K1889" i="5"/>
  <c r="H1889" i="5"/>
  <c r="E1889" i="5"/>
  <c r="K1888" i="5"/>
  <c r="H1888" i="5"/>
  <c r="E1888" i="5"/>
  <c r="K1887" i="5"/>
  <c r="H1887" i="5"/>
  <c r="E1887" i="5"/>
  <c r="K1886" i="5"/>
  <c r="H1886" i="5"/>
  <c r="E1886" i="5"/>
  <c r="K1885" i="5"/>
  <c r="H1885" i="5"/>
  <c r="E1885" i="5"/>
  <c r="K1884" i="5"/>
  <c r="H1884" i="5"/>
  <c r="E1884" i="5"/>
  <c r="K1883" i="5"/>
  <c r="H1883" i="5"/>
  <c r="E1883" i="5"/>
  <c r="K1882" i="5"/>
  <c r="H1882" i="5"/>
  <c r="E1882" i="5"/>
  <c r="K1881" i="5"/>
  <c r="H1881" i="5"/>
  <c r="E1881" i="5"/>
  <c r="K1880" i="5"/>
  <c r="H1880" i="5"/>
  <c r="E1880" i="5"/>
  <c r="K1879" i="5"/>
  <c r="H1879" i="5"/>
  <c r="E1879" i="5"/>
  <c r="K1878" i="5"/>
  <c r="H1878" i="5"/>
  <c r="E1878" i="5"/>
  <c r="K1877" i="5"/>
  <c r="H1877" i="5"/>
  <c r="E1877" i="5"/>
  <c r="K1876" i="5"/>
  <c r="H1876" i="5"/>
  <c r="E1876" i="5"/>
  <c r="K1875" i="5"/>
  <c r="H1875" i="5"/>
  <c r="E1875" i="5"/>
  <c r="K1874" i="5"/>
  <c r="H1874" i="5"/>
  <c r="E1874" i="5"/>
  <c r="K1873" i="5"/>
  <c r="H1873" i="5"/>
  <c r="E1873" i="5"/>
  <c r="K1872" i="5"/>
  <c r="H1872" i="5"/>
  <c r="E1872" i="5"/>
  <c r="K1871" i="5"/>
  <c r="H1871" i="5"/>
  <c r="E1871" i="5"/>
  <c r="K1870" i="5"/>
  <c r="H1870" i="5"/>
  <c r="E1870" i="5"/>
  <c r="K1869" i="5"/>
  <c r="H1869" i="5"/>
  <c r="E1869" i="5"/>
  <c r="K1868" i="5"/>
  <c r="H1868" i="5"/>
  <c r="E1868" i="5"/>
  <c r="K1867" i="5"/>
  <c r="H1867" i="5"/>
  <c r="E1867" i="5"/>
  <c r="K1866" i="5"/>
  <c r="H1866" i="5"/>
  <c r="E1866" i="5"/>
  <c r="K1865" i="5"/>
  <c r="K1864" i="5"/>
  <c r="K1861" i="5"/>
  <c r="H1861" i="5"/>
  <c r="E1861" i="5"/>
  <c r="K1860" i="5"/>
  <c r="H1860" i="5"/>
  <c r="E1860" i="5"/>
  <c r="I1858" i="5"/>
  <c r="K1858" i="5" s="1"/>
  <c r="H1858" i="5"/>
  <c r="D1858" i="5"/>
  <c r="C1858" i="5"/>
  <c r="K1857" i="5"/>
  <c r="H1857" i="5"/>
  <c r="E1857" i="5"/>
  <c r="K1856" i="5"/>
  <c r="H1856" i="5"/>
  <c r="E1856" i="5"/>
  <c r="I1846" i="5"/>
  <c r="K1846" i="5" s="1"/>
  <c r="H1846" i="5"/>
  <c r="C1846" i="5"/>
  <c r="E1846" i="5" s="1"/>
  <c r="K1845" i="5"/>
  <c r="H1845" i="5"/>
  <c r="E1845" i="5"/>
  <c r="I1843" i="5"/>
  <c r="K1843" i="5" s="1"/>
  <c r="H1843" i="5"/>
  <c r="C1843" i="5"/>
  <c r="E1843" i="5" s="1"/>
  <c r="K1842" i="5"/>
  <c r="H1842" i="5"/>
  <c r="E1842" i="5"/>
  <c r="I1840" i="5"/>
  <c r="K1840" i="5" s="1"/>
  <c r="G1840" i="5"/>
  <c r="G2075" i="5" s="1"/>
  <c r="F1840" i="5"/>
  <c r="F2075" i="5" s="1"/>
  <c r="D1840" i="5"/>
  <c r="C1840" i="5"/>
  <c r="K1839" i="5"/>
  <c r="H1839" i="5"/>
  <c r="E1839" i="5"/>
  <c r="K1838" i="5"/>
  <c r="H1838" i="5"/>
  <c r="E1838" i="5"/>
  <c r="K1837" i="5"/>
  <c r="H1837" i="5"/>
  <c r="E1837" i="5"/>
  <c r="J1832" i="5"/>
  <c r="I1832" i="5"/>
  <c r="H1832" i="5"/>
  <c r="D1832" i="5"/>
  <c r="C1832" i="5"/>
  <c r="K1831" i="5"/>
  <c r="H1831" i="5"/>
  <c r="E1831" i="5"/>
  <c r="K1830" i="5"/>
  <c r="H1830" i="5"/>
  <c r="E1830" i="5"/>
  <c r="K1829" i="5"/>
  <c r="H1829" i="5"/>
  <c r="K1828" i="5"/>
  <c r="H1828" i="5"/>
  <c r="K1827" i="5"/>
  <c r="H1827" i="5"/>
  <c r="E1827" i="5"/>
  <c r="K1826" i="5"/>
  <c r="H1826" i="5"/>
  <c r="E1826" i="5"/>
  <c r="I1821" i="5"/>
  <c r="K1821" i="5" s="1"/>
  <c r="G1821" i="5"/>
  <c r="F1821" i="5"/>
  <c r="D1821" i="5"/>
  <c r="C1821" i="5"/>
  <c r="K1820" i="5"/>
  <c r="H1820" i="5"/>
  <c r="H1821" i="5" s="1"/>
  <c r="E1820" i="5"/>
  <c r="E1821" i="5" s="1"/>
  <c r="I1818" i="5"/>
  <c r="K1818" i="5" s="1"/>
  <c r="K1817" i="5"/>
  <c r="K1816" i="5"/>
  <c r="J1814" i="5"/>
  <c r="I1814" i="5"/>
  <c r="G1814" i="5"/>
  <c r="F1814" i="5"/>
  <c r="D1814" i="5"/>
  <c r="C1814" i="5"/>
  <c r="K1813" i="5"/>
  <c r="H1813" i="5"/>
  <c r="K1812" i="5"/>
  <c r="H1812" i="5"/>
  <c r="E1812" i="5"/>
  <c r="K1811" i="5"/>
  <c r="H1811" i="5"/>
  <c r="E1811" i="5"/>
  <c r="K1810" i="5"/>
  <c r="H1810" i="5"/>
  <c r="E1810" i="5"/>
  <c r="K1809" i="5"/>
  <c r="H1809" i="5"/>
  <c r="E1809" i="5"/>
  <c r="K1808" i="5"/>
  <c r="H1808" i="5"/>
  <c r="E1808" i="5"/>
  <c r="K1807" i="5"/>
  <c r="H1807" i="5"/>
  <c r="E1807" i="5"/>
  <c r="K1806" i="5"/>
  <c r="H1806" i="5"/>
  <c r="E1806" i="5"/>
  <c r="K1805" i="5"/>
  <c r="H1805" i="5"/>
  <c r="E1805" i="5"/>
  <c r="K1804" i="5"/>
  <c r="H1804" i="5"/>
  <c r="E1804" i="5"/>
  <c r="K1803" i="5"/>
  <c r="H1803" i="5"/>
  <c r="E1803" i="5"/>
  <c r="K1801" i="5"/>
  <c r="H1801" i="5"/>
  <c r="E1801" i="5"/>
  <c r="K1800" i="5"/>
  <c r="H1800" i="5"/>
  <c r="E1800" i="5"/>
  <c r="K1799" i="5"/>
  <c r="H1799" i="5"/>
  <c r="E1799" i="5"/>
  <c r="K1798" i="5"/>
  <c r="H1798" i="5"/>
  <c r="E1798" i="5"/>
  <c r="K1797" i="5"/>
  <c r="H1797" i="5"/>
  <c r="E1797" i="5"/>
  <c r="K1796" i="5"/>
  <c r="H1796" i="5"/>
  <c r="E1796" i="5"/>
  <c r="K1794" i="5"/>
  <c r="H1794" i="5"/>
  <c r="E1794" i="5"/>
  <c r="K1793" i="5"/>
  <c r="H1793" i="5"/>
  <c r="E1793" i="5"/>
  <c r="K1792" i="5"/>
  <c r="H1792" i="5"/>
  <c r="E1792" i="5"/>
  <c r="K1791" i="5"/>
  <c r="H1791" i="5"/>
  <c r="E1791" i="5"/>
  <c r="K1789" i="5"/>
  <c r="K1787" i="5"/>
  <c r="H1787" i="5"/>
  <c r="E1787" i="5"/>
  <c r="K1786" i="5"/>
  <c r="H1786" i="5"/>
  <c r="E1786" i="5"/>
  <c r="K1785" i="5"/>
  <c r="H1785" i="5"/>
  <c r="E1785" i="5"/>
  <c r="K1783" i="5"/>
  <c r="H1783" i="5"/>
  <c r="E1783" i="5"/>
  <c r="K1782" i="5"/>
  <c r="H1782" i="5"/>
  <c r="E1782" i="5"/>
  <c r="K1781" i="5"/>
  <c r="H1781" i="5"/>
  <c r="E1781" i="5"/>
  <c r="K1780" i="5"/>
  <c r="H1780" i="5"/>
  <c r="E1780" i="5"/>
  <c r="K1779" i="5"/>
  <c r="H1779" i="5"/>
  <c r="E1779" i="5"/>
  <c r="K1778" i="5"/>
  <c r="H1778" i="5"/>
  <c r="E1778" i="5"/>
  <c r="K1776" i="5"/>
  <c r="H1776" i="5"/>
  <c r="E1776" i="5"/>
  <c r="K1775" i="5"/>
  <c r="H1775" i="5"/>
  <c r="E1775" i="5"/>
  <c r="I1773" i="5"/>
  <c r="K1773" i="5" s="1"/>
  <c r="G1773" i="5"/>
  <c r="F1773" i="5"/>
  <c r="D1773" i="5"/>
  <c r="C1773" i="5"/>
  <c r="K1772" i="5"/>
  <c r="H1772" i="5"/>
  <c r="K1771" i="5"/>
  <c r="H1771" i="5"/>
  <c r="K1770" i="5"/>
  <c r="H1770" i="5"/>
  <c r="E1770" i="5"/>
  <c r="K1769" i="5"/>
  <c r="H1769" i="5"/>
  <c r="E1769" i="5"/>
  <c r="K1768" i="5"/>
  <c r="H1768" i="5"/>
  <c r="E1768" i="5"/>
  <c r="I1766" i="5"/>
  <c r="K1766" i="5" s="1"/>
  <c r="G1766" i="5"/>
  <c r="F1766" i="5"/>
  <c r="D1766" i="5"/>
  <c r="C1766" i="5"/>
  <c r="K1765" i="5"/>
  <c r="H1765" i="5"/>
  <c r="H1766" i="5" s="1"/>
  <c r="E1765" i="5"/>
  <c r="E1766" i="5" s="1"/>
  <c r="I1763" i="5"/>
  <c r="K1763" i="5" s="1"/>
  <c r="G1763" i="5"/>
  <c r="F1763" i="5"/>
  <c r="D1763" i="5"/>
  <c r="C1763" i="5"/>
  <c r="K1762" i="5"/>
  <c r="H1762" i="5"/>
  <c r="H1763" i="5" s="1"/>
  <c r="E1762" i="5"/>
  <c r="E1763" i="5" s="1"/>
  <c r="J1760" i="5"/>
  <c r="K1760" i="5" s="1"/>
  <c r="G1760" i="5"/>
  <c r="F1760" i="5"/>
  <c r="D1760" i="5"/>
  <c r="C1760" i="5"/>
  <c r="K1757" i="5"/>
  <c r="H1757" i="5"/>
  <c r="H1760" i="5" s="1"/>
  <c r="E1757" i="5"/>
  <c r="E1760" i="5" s="1"/>
  <c r="I1755" i="5"/>
  <c r="K1755" i="5" s="1"/>
  <c r="G1755" i="5"/>
  <c r="F1755" i="5"/>
  <c r="D1755" i="5"/>
  <c r="C1755" i="5"/>
  <c r="K1754" i="5"/>
  <c r="H1754" i="5"/>
  <c r="E1754" i="5"/>
  <c r="K1753" i="5"/>
  <c r="H1753" i="5"/>
  <c r="E1753" i="5"/>
  <c r="K1752" i="5"/>
  <c r="H1752" i="5"/>
  <c r="E1752" i="5"/>
  <c r="K1751" i="5"/>
  <c r="H1751" i="5"/>
  <c r="E1751" i="5"/>
  <c r="K1749" i="5"/>
  <c r="H1749" i="5"/>
  <c r="E1749" i="5"/>
  <c r="I1747" i="5"/>
  <c r="K1747" i="5" s="1"/>
  <c r="G1747" i="5"/>
  <c r="F1747" i="5"/>
  <c r="D1747" i="5"/>
  <c r="C1747" i="5"/>
  <c r="K1746" i="5"/>
  <c r="H1746" i="5"/>
  <c r="E1746" i="5"/>
  <c r="K1745" i="5"/>
  <c r="H1745" i="5"/>
  <c r="E1745" i="5"/>
  <c r="J1743" i="5"/>
  <c r="I1743" i="5"/>
  <c r="G1743" i="5"/>
  <c r="F1743" i="5"/>
  <c r="D1743" i="5"/>
  <c r="C1743" i="5"/>
  <c r="K1742" i="5"/>
  <c r="H1742" i="5"/>
  <c r="E1742" i="5"/>
  <c r="E1743" i="5" s="1"/>
  <c r="I1740" i="5"/>
  <c r="K1740" i="5" s="1"/>
  <c r="H1740" i="5"/>
  <c r="K1739" i="5"/>
  <c r="H1739" i="5"/>
  <c r="I1737" i="5"/>
  <c r="K1737" i="5" s="1"/>
  <c r="H1737" i="5"/>
  <c r="C1737" i="5"/>
  <c r="E1737" i="5" s="1"/>
  <c r="K1736" i="5"/>
  <c r="H1736" i="5"/>
  <c r="E1736" i="5"/>
  <c r="I1734" i="5"/>
  <c r="K1734" i="5" s="1"/>
  <c r="H1734" i="5"/>
  <c r="C1734" i="5"/>
  <c r="E1734" i="5" s="1"/>
  <c r="K1733" i="5"/>
  <c r="H1733" i="5"/>
  <c r="E1733" i="5"/>
  <c r="K1732" i="5"/>
  <c r="H1732" i="5"/>
  <c r="I1730" i="5"/>
  <c r="K1730" i="5" s="1"/>
  <c r="G1730" i="5"/>
  <c r="F1730" i="5"/>
  <c r="D1730" i="5"/>
  <c r="C1730" i="5"/>
  <c r="K1729" i="5"/>
  <c r="H1729" i="5"/>
  <c r="H1730" i="5" s="1"/>
  <c r="E1729" i="5"/>
  <c r="E1730" i="5" s="1"/>
  <c r="I1727" i="5"/>
  <c r="K1727" i="5" s="1"/>
  <c r="K1726" i="5"/>
  <c r="I1724" i="5"/>
  <c r="K1724" i="5" s="1"/>
  <c r="H1724" i="5"/>
  <c r="C1724" i="5"/>
  <c r="E1724" i="5" s="1"/>
  <c r="K1723" i="5"/>
  <c r="H1723" i="5"/>
  <c r="E1723" i="5"/>
  <c r="I1721" i="5"/>
  <c r="K1721" i="5" s="1"/>
  <c r="H1721" i="5"/>
  <c r="C1721" i="5"/>
  <c r="E1721" i="5" s="1"/>
  <c r="K1720" i="5"/>
  <c r="H1720" i="5"/>
  <c r="E1720" i="5"/>
  <c r="I1718" i="5"/>
  <c r="K1718" i="5" s="1"/>
  <c r="H1718" i="5"/>
  <c r="C1718" i="5"/>
  <c r="E1718" i="5" s="1"/>
  <c r="K1717" i="5"/>
  <c r="H1717" i="5"/>
  <c r="E1717" i="5"/>
  <c r="J1715" i="5"/>
  <c r="I1715" i="5"/>
  <c r="G1715" i="5"/>
  <c r="F1715" i="5"/>
  <c r="D1715" i="5"/>
  <c r="C1715" i="5"/>
  <c r="K1714" i="5"/>
  <c r="H1714" i="5"/>
  <c r="E1714" i="5"/>
  <c r="K1713" i="5"/>
  <c r="H1713" i="5"/>
  <c r="E1713" i="5"/>
  <c r="K1712" i="5"/>
  <c r="H1712" i="5"/>
  <c r="E1712" i="5"/>
  <c r="K1711" i="5"/>
  <c r="H1711" i="5"/>
  <c r="E1711" i="5"/>
  <c r="K1710" i="5"/>
  <c r="K1709" i="5"/>
  <c r="H1709" i="5"/>
  <c r="E1709" i="5"/>
  <c r="I1707" i="5"/>
  <c r="K1707" i="5" s="1"/>
  <c r="H1707" i="5"/>
  <c r="C1707" i="5"/>
  <c r="E1707" i="5" s="1"/>
  <c r="K1706" i="5"/>
  <c r="H1706" i="5"/>
  <c r="E1706" i="5"/>
  <c r="K1705" i="5"/>
  <c r="H1705" i="5"/>
  <c r="E1705" i="5"/>
  <c r="K1704" i="5"/>
  <c r="H1704" i="5"/>
  <c r="E1704" i="5"/>
  <c r="K1703" i="5"/>
  <c r="K1702" i="5"/>
  <c r="H1702" i="5"/>
  <c r="E1702" i="5"/>
  <c r="K1701" i="5"/>
  <c r="H1701" i="5"/>
  <c r="E1701" i="5"/>
  <c r="K1700" i="5"/>
  <c r="H1700" i="5"/>
  <c r="E1700" i="5"/>
  <c r="K1699" i="5"/>
  <c r="H1699" i="5"/>
  <c r="E1699" i="5"/>
  <c r="K1698" i="5"/>
  <c r="H1698" i="5"/>
  <c r="E1698" i="5"/>
  <c r="K1697" i="5"/>
  <c r="H1697" i="5"/>
  <c r="E1697" i="5"/>
  <c r="K1695" i="5"/>
  <c r="H1695" i="5"/>
  <c r="K1694" i="5"/>
  <c r="H1694" i="5"/>
  <c r="K1692" i="5"/>
  <c r="H1692" i="5"/>
  <c r="E1692" i="5"/>
  <c r="K1691" i="5"/>
  <c r="H1691" i="5"/>
  <c r="E1691" i="5"/>
  <c r="K1690" i="5"/>
  <c r="H1690" i="5"/>
  <c r="E1690" i="5"/>
  <c r="K1688" i="5"/>
  <c r="I1686" i="5"/>
  <c r="K1686" i="5" s="1"/>
  <c r="H1686" i="5"/>
  <c r="K1685" i="5"/>
  <c r="H1685" i="5"/>
  <c r="G1681" i="5"/>
  <c r="F1681" i="5"/>
  <c r="I1680" i="5"/>
  <c r="K1680" i="5" s="1"/>
  <c r="H1680" i="5"/>
  <c r="C1680" i="5"/>
  <c r="K1679" i="5"/>
  <c r="H1679" i="5"/>
  <c r="E1679" i="5"/>
  <c r="K1677" i="5"/>
  <c r="I1675" i="5"/>
  <c r="K1675" i="5" s="1"/>
  <c r="H1675" i="5"/>
  <c r="D1675" i="5"/>
  <c r="C1675" i="5"/>
  <c r="K1674" i="5"/>
  <c r="H1674" i="5"/>
  <c r="E1674" i="5"/>
  <c r="E1675" i="5" s="1"/>
  <c r="I1671" i="5"/>
  <c r="K1671" i="5" s="1"/>
  <c r="H1671" i="5"/>
  <c r="D1671" i="5"/>
  <c r="C1671" i="5"/>
  <c r="K1670" i="5"/>
  <c r="H1670" i="5"/>
  <c r="K1668" i="5"/>
  <c r="H1668" i="5"/>
  <c r="E1668" i="5"/>
  <c r="K1667" i="5"/>
  <c r="H1667" i="5"/>
  <c r="E1667" i="5"/>
  <c r="J1665" i="5"/>
  <c r="I1665" i="5"/>
  <c r="H1665" i="5"/>
  <c r="D1665" i="5"/>
  <c r="C1665" i="5"/>
  <c r="K1664" i="5"/>
  <c r="H1664" i="5"/>
  <c r="E1664" i="5"/>
  <c r="K1663" i="5"/>
  <c r="H1663" i="5"/>
  <c r="E1663" i="5"/>
  <c r="K1662" i="5"/>
  <c r="H1662" i="5"/>
  <c r="E1662" i="5"/>
  <c r="K1661" i="5"/>
  <c r="H1661" i="5"/>
  <c r="E1661" i="5"/>
  <c r="K1660" i="5"/>
  <c r="H1660" i="5"/>
  <c r="E1660" i="5"/>
  <c r="K1659" i="5"/>
  <c r="H1659" i="5"/>
  <c r="E1659" i="5"/>
  <c r="K1658" i="5"/>
  <c r="H1658" i="5"/>
  <c r="E1658" i="5"/>
  <c r="K1657" i="5"/>
  <c r="H1657" i="5"/>
  <c r="K1656" i="5"/>
  <c r="H1656" i="5"/>
  <c r="J1654" i="5"/>
  <c r="I1654" i="5"/>
  <c r="H1654" i="5"/>
  <c r="D1654" i="5"/>
  <c r="C1654" i="5"/>
  <c r="K1653" i="5"/>
  <c r="H1653" i="5"/>
  <c r="E1653" i="5"/>
  <c r="K1652" i="5"/>
  <c r="H1652" i="5"/>
  <c r="E1652" i="5"/>
  <c r="K1651" i="5"/>
  <c r="H1651" i="5"/>
  <c r="E1651" i="5"/>
  <c r="K1649" i="5"/>
  <c r="H1649" i="5"/>
  <c r="E1649" i="5"/>
  <c r="I1647" i="5"/>
  <c r="K1647" i="5" s="1"/>
  <c r="H1647" i="5"/>
  <c r="K1646" i="5"/>
  <c r="H1646" i="5"/>
  <c r="J1644" i="5"/>
  <c r="I1644" i="5"/>
  <c r="H1644" i="5"/>
  <c r="D1644" i="5"/>
  <c r="C1644" i="5"/>
  <c r="E1643" i="5"/>
  <c r="K1642" i="5"/>
  <c r="H1642" i="5"/>
  <c r="E1642" i="5"/>
  <c r="K1641" i="5"/>
  <c r="H1641" i="5"/>
  <c r="E1641" i="5"/>
  <c r="K1640" i="5"/>
  <c r="H1640" i="5"/>
  <c r="E1640" i="5"/>
  <c r="K1639" i="5"/>
  <c r="H1639" i="5"/>
  <c r="E1639" i="5"/>
  <c r="K1638" i="5"/>
  <c r="H1638" i="5"/>
  <c r="E1638" i="5"/>
  <c r="K1637" i="5"/>
  <c r="H1637" i="5"/>
  <c r="E1637" i="5"/>
  <c r="K1636" i="5"/>
  <c r="H1636" i="5"/>
  <c r="E1636" i="5"/>
  <c r="K1635" i="5"/>
  <c r="E1635" i="5"/>
  <c r="I1633" i="5"/>
  <c r="K1633" i="5" s="1"/>
  <c r="K1632" i="5"/>
  <c r="I1630" i="5"/>
  <c r="K1630" i="5" s="1"/>
  <c r="H1630" i="5"/>
  <c r="C1630" i="5"/>
  <c r="E1630" i="5" s="1"/>
  <c r="H1629" i="5"/>
  <c r="E1629" i="5"/>
  <c r="K1628" i="5"/>
  <c r="H1628" i="5"/>
  <c r="I1626" i="5"/>
  <c r="K1626" i="5" s="1"/>
  <c r="H1626" i="5"/>
  <c r="C1626" i="5"/>
  <c r="E1626" i="5" s="1"/>
  <c r="K1625" i="5"/>
  <c r="H1625" i="5"/>
  <c r="E1625" i="5"/>
  <c r="I1622" i="5"/>
  <c r="K1622" i="5" s="1"/>
  <c r="H1622" i="5"/>
  <c r="C1622" i="5"/>
  <c r="E1622" i="5" s="1"/>
  <c r="K1621" i="5"/>
  <c r="H1621" i="5"/>
  <c r="E1621" i="5"/>
  <c r="I1619" i="5"/>
  <c r="K1619" i="5" s="1"/>
  <c r="H1619" i="5"/>
  <c r="C1619" i="5"/>
  <c r="E1619" i="5" s="1"/>
  <c r="K1618" i="5"/>
  <c r="H1618" i="5"/>
  <c r="E1618" i="5"/>
  <c r="K1617" i="5"/>
  <c r="H1617" i="5"/>
  <c r="J1615" i="5"/>
  <c r="I1615" i="5"/>
  <c r="H1615" i="5"/>
  <c r="K1614" i="5"/>
  <c r="H1614" i="5"/>
  <c r="I1609" i="5"/>
  <c r="K1609" i="5" s="1"/>
  <c r="H1609" i="5"/>
  <c r="D1609" i="5"/>
  <c r="C1609" i="5"/>
  <c r="K1608" i="5"/>
  <c r="H1608" i="5"/>
  <c r="K1607" i="5"/>
  <c r="H1607" i="5"/>
  <c r="K1603" i="5"/>
  <c r="H1603" i="5"/>
  <c r="E1603" i="5"/>
  <c r="K1601" i="5"/>
  <c r="H1601" i="5"/>
  <c r="E1601" i="5"/>
  <c r="K1600" i="5"/>
  <c r="H1600" i="5"/>
  <c r="E1600" i="5"/>
  <c r="K1599" i="5"/>
  <c r="H1599" i="5"/>
  <c r="E1599" i="5"/>
  <c r="K1598" i="5"/>
  <c r="H1598" i="5"/>
  <c r="E1598" i="5"/>
  <c r="K1597" i="5"/>
  <c r="H1597" i="5"/>
  <c r="E1597" i="5"/>
  <c r="K1596" i="5"/>
  <c r="H1596" i="5"/>
  <c r="E1596" i="5"/>
  <c r="I1594" i="5"/>
  <c r="K1594" i="5" s="1"/>
  <c r="K1593" i="5"/>
  <c r="I1591" i="5"/>
  <c r="K1591" i="5" s="1"/>
  <c r="H1591" i="5"/>
  <c r="C1591" i="5"/>
  <c r="E1591" i="5" s="1"/>
  <c r="K1590" i="5"/>
  <c r="H1590" i="5"/>
  <c r="E1590" i="5"/>
  <c r="H1589" i="5"/>
  <c r="I1588" i="5"/>
  <c r="K1588" i="5" s="1"/>
  <c r="H1588" i="5"/>
  <c r="C1588" i="5"/>
  <c r="E1588" i="5" s="1"/>
  <c r="K1587" i="5"/>
  <c r="H1587" i="5"/>
  <c r="E1587" i="5"/>
  <c r="H1586" i="5"/>
  <c r="I1585" i="5"/>
  <c r="K1585" i="5" s="1"/>
  <c r="H1585" i="5"/>
  <c r="C1585" i="5"/>
  <c r="E1585" i="5" s="1"/>
  <c r="K1584" i="5"/>
  <c r="H1584" i="5"/>
  <c r="E1584" i="5"/>
  <c r="H1583" i="5"/>
  <c r="I1582" i="5"/>
  <c r="K1582" i="5" s="1"/>
  <c r="H1582" i="5"/>
  <c r="C1582" i="5"/>
  <c r="E1582" i="5" s="1"/>
  <c r="K1581" i="5"/>
  <c r="H1581" i="5"/>
  <c r="E1581" i="5"/>
  <c r="J1575" i="5"/>
  <c r="I1575" i="5"/>
  <c r="H1575" i="5"/>
  <c r="K1574" i="5"/>
  <c r="H1574" i="5"/>
  <c r="J1569" i="5"/>
  <c r="I1569" i="5"/>
  <c r="H1569" i="5"/>
  <c r="D1569" i="5"/>
  <c r="C1569" i="5"/>
  <c r="K1568" i="5"/>
  <c r="H1568" i="5"/>
  <c r="E1568" i="5"/>
  <c r="K1567" i="5"/>
  <c r="H1567" i="5"/>
  <c r="E1567" i="5"/>
  <c r="J1565" i="5"/>
  <c r="I1565" i="5"/>
  <c r="H1565" i="5"/>
  <c r="D1565" i="5"/>
  <c r="C1565" i="5"/>
  <c r="K1564" i="5"/>
  <c r="H1564" i="5"/>
  <c r="K1563" i="5"/>
  <c r="H1563" i="5"/>
  <c r="K1562" i="5"/>
  <c r="H1562" i="5"/>
  <c r="E1562" i="5"/>
  <c r="K1561" i="5"/>
  <c r="H1561" i="5"/>
  <c r="E1561" i="5"/>
  <c r="K1559" i="5"/>
  <c r="H1559" i="5"/>
  <c r="E1559" i="5"/>
  <c r="K1557" i="5"/>
  <c r="H1557" i="5"/>
  <c r="E1557" i="5"/>
  <c r="K1555" i="5"/>
  <c r="H1555" i="5"/>
  <c r="E1555" i="5"/>
  <c r="K1554" i="5"/>
  <c r="H1554" i="5"/>
  <c r="E1554" i="5"/>
  <c r="K1551" i="5"/>
  <c r="H1551" i="5"/>
  <c r="E1551" i="5"/>
  <c r="K1550" i="5"/>
  <c r="H1550" i="5"/>
  <c r="E1550" i="5"/>
  <c r="I1547" i="5"/>
  <c r="K1547" i="5" s="1"/>
  <c r="H1547" i="5"/>
  <c r="C1547" i="5"/>
  <c r="E1547" i="5" s="1"/>
  <c r="K1546" i="5"/>
  <c r="H1546" i="5"/>
  <c r="E1546" i="5"/>
  <c r="I1544" i="5"/>
  <c r="K1544" i="5" s="1"/>
  <c r="H1544" i="5"/>
  <c r="C1544" i="5"/>
  <c r="E1544" i="5" s="1"/>
  <c r="K1543" i="5"/>
  <c r="H1543" i="5"/>
  <c r="E1543" i="5"/>
  <c r="H1542" i="5"/>
  <c r="I1541" i="5"/>
  <c r="K1541" i="5" s="1"/>
  <c r="H1541" i="5"/>
  <c r="C1541" i="5"/>
  <c r="E1541" i="5" s="1"/>
  <c r="K1540" i="5"/>
  <c r="H1540" i="5"/>
  <c r="E1540" i="5"/>
  <c r="K1539" i="5"/>
  <c r="H1539" i="5"/>
  <c r="E1539" i="5"/>
  <c r="H1538" i="5"/>
  <c r="J1537" i="5"/>
  <c r="I1537" i="5"/>
  <c r="H1537" i="5"/>
  <c r="D1537" i="5"/>
  <c r="C1537" i="5"/>
  <c r="K1536" i="5"/>
  <c r="H1536" i="5"/>
  <c r="E1536" i="5"/>
  <c r="K1535" i="5"/>
  <c r="H1535" i="5"/>
  <c r="E1535" i="5"/>
  <c r="H1534" i="5"/>
  <c r="H1533" i="5"/>
  <c r="H1532" i="5"/>
  <c r="H1530" i="5"/>
  <c r="J1528" i="5"/>
  <c r="G1528" i="5"/>
  <c r="F1528" i="5"/>
  <c r="I1527" i="5"/>
  <c r="H1527" i="5"/>
  <c r="K1526" i="5"/>
  <c r="H1526" i="5"/>
  <c r="H1525" i="5"/>
  <c r="I1524" i="5"/>
  <c r="K1524" i="5" s="1"/>
  <c r="H1524" i="5"/>
  <c r="C1524" i="5"/>
  <c r="E1524" i="5" s="1"/>
  <c r="K1523" i="5"/>
  <c r="H1523" i="5"/>
  <c r="E1523" i="5"/>
  <c r="H1522" i="5"/>
  <c r="I1521" i="5"/>
  <c r="K1521" i="5" s="1"/>
  <c r="H1521" i="5"/>
  <c r="C1521" i="5"/>
  <c r="E1521" i="5" s="1"/>
  <c r="K1520" i="5"/>
  <c r="H1520" i="5"/>
  <c r="E1520" i="5"/>
  <c r="H1519" i="5"/>
  <c r="H1514" i="5"/>
  <c r="D1514" i="5"/>
  <c r="D1528" i="5" s="1"/>
  <c r="C1514" i="5"/>
  <c r="K1513" i="5"/>
  <c r="H1513" i="5"/>
  <c r="K1511" i="5"/>
  <c r="H1511" i="5"/>
  <c r="K1510" i="5"/>
  <c r="K1509" i="5"/>
  <c r="H1509" i="5"/>
  <c r="K1508" i="5"/>
  <c r="H1508" i="5"/>
  <c r="E1508" i="5"/>
  <c r="K1507" i="5"/>
  <c r="H1507" i="5"/>
  <c r="E1507" i="5"/>
  <c r="K1506" i="5"/>
  <c r="H1506" i="5"/>
  <c r="E1506" i="5"/>
  <c r="K1505" i="5"/>
  <c r="H1505" i="5"/>
  <c r="K1504" i="5"/>
  <c r="H1504" i="5"/>
  <c r="E1504" i="5"/>
  <c r="K1503" i="5"/>
  <c r="H1503" i="5"/>
  <c r="E1503" i="5"/>
  <c r="K1502" i="5"/>
  <c r="H1502" i="5"/>
  <c r="E1502" i="5"/>
  <c r="K1501" i="5"/>
  <c r="H1501" i="5"/>
  <c r="E1501" i="5"/>
  <c r="K1499" i="5"/>
  <c r="H1499" i="5"/>
  <c r="E1499" i="5"/>
  <c r="K1498" i="5"/>
  <c r="H1498" i="5"/>
  <c r="E1498" i="5"/>
  <c r="K1497" i="5"/>
  <c r="H1497" i="5"/>
  <c r="E1497" i="5"/>
  <c r="K1496" i="5"/>
  <c r="H1496" i="5"/>
  <c r="E1496" i="5"/>
  <c r="K1495" i="5"/>
  <c r="H1495" i="5"/>
  <c r="K1494" i="5"/>
  <c r="H1494" i="5"/>
  <c r="K1493" i="5"/>
  <c r="H1493" i="5"/>
  <c r="K1492" i="5"/>
  <c r="H1492" i="5"/>
  <c r="K1491" i="5"/>
  <c r="H1491" i="5"/>
  <c r="E1491" i="5"/>
  <c r="K1490" i="5"/>
  <c r="H1490" i="5"/>
  <c r="E1490" i="5"/>
  <c r="H1489" i="5"/>
  <c r="I1488" i="5"/>
  <c r="K1488" i="5" s="1"/>
  <c r="H1488" i="5"/>
  <c r="C1488" i="5"/>
  <c r="E1488" i="5" s="1"/>
  <c r="K1487" i="5"/>
  <c r="H1487" i="5"/>
  <c r="E1487" i="5"/>
  <c r="G1483" i="5"/>
  <c r="I1482" i="5"/>
  <c r="F1482" i="5"/>
  <c r="H1482" i="5" s="1"/>
  <c r="D1482" i="5"/>
  <c r="C1482" i="5"/>
  <c r="K1481" i="5"/>
  <c r="H1481" i="5"/>
  <c r="E1481" i="5"/>
  <c r="K1480" i="5"/>
  <c r="H1480" i="5"/>
  <c r="E1480" i="5"/>
  <c r="H1479" i="5"/>
  <c r="J1478" i="5"/>
  <c r="I1478" i="5"/>
  <c r="H1478" i="5"/>
  <c r="D1478" i="5"/>
  <c r="C1478" i="5"/>
  <c r="K1477" i="5"/>
  <c r="H1477" i="5"/>
  <c r="K1476" i="5"/>
  <c r="H1476" i="5"/>
  <c r="K1475" i="5"/>
  <c r="H1475" i="5"/>
  <c r="E1475" i="5"/>
  <c r="K1474" i="5"/>
  <c r="H1474" i="5"/>
  <c r="E1474" i="5"/>
  <c r="K1473" i="5"/>
  <c r="H1473" i="5"/>
  <c r="E1473" i="5"/>
  <c r="K1472" i="5"/>
  <c r="H1472" i="5"/>
  <c r="E1472" i="5"/>
  <c r="K1470" i="5"/>
  <c r="H1470" i="5"/>
  <c r="E1470" i="5"/>
  <c r="K1469" i="5"/>
  <c r="H1469" i="5"/>
  <c r="E1469" i="5"/>
  <c r="K1468" i="5"/>
  <c r="H1468" i="5"/>
  <c r="E1468" i="5"/>
  <c r="H1467" i="5"/>
  <c r="I1466" i="5"/>
  <c r="K1466" i="5" s="1"/>
  <c r="H1466" i="5"/>
  <c r="C1466" i="5"/>
  <c r="E1466" i="5" s="1"/>
  <c r="K1465" i="5"/>
  <c r="H1465" i="5"/>
  <c r="E1465" i="5"/>
  <c r="H1464" i="5"/>
  <c r="K1463" i="5"/>
  <c r="C1463" i="5"/>
  <c r="E1463" i="5" s="1"/>
  <c r="K1462" i="5"/>
  <c r="E1462" i="5"/>
  <c r="I1460" i="5"/>
  <c r="K1460" i="5" s="1"/>
  <c r="H1460" i="5"/>
  <c r="C1460" i="5"/>
  <c r="E1460" i="5" s="1"/>
  <c r="K1459" i="5"/>
  <c r="H1459" i="5"/>
  <c r="E1459" i="5"/>
  <c r="K1458" i="5"/>
  <c r="H1458" i="5"/>
  <c r="E1458" i="5"/>
  <c r="K1457" i="5"/>
  <c r="H1457" i="5"/>
  <c r="E1457" i="5"/>
  <c r="K1456" i="5"/>
  <c r="H1456" i="5"/>
  <c r="E1456" i="5"/>
  <c r="K1455" i="5"/>
  <c r="H1455" i="5"/>
  <c r="E1455" i="5"/>
  <c r="K1454" i="5"/>
  <c r="H1454" i="5"/>
  <c r="E1454" i="5"/>
  <c r="K1453" i="5"/>
  <c r="H1453" i="5"/>
  <c r="E1453" i="5"/>
  <c r="H1452" i="5"/>
  <c r="I1451" i="5"/>
  <c r="K1451" i="5" s="1"/>
  <c r="H1451" i="5"/>
  <c r="C1451" i="5"/>
  <c r="E1451" i="5" s="1"/>
  <c r="H1450" i="5"/>
  <c r="E1450" i="5"/>
  <c r="K1449" i="5"/>
  <c r="H1449" i="5"/>
  <c r="E1449" i="5"/>
  <c r="K1448" i="5"/>
  <c r="H1448" i="5"/>
  <c r="E1448" i="5"/>
  <c r="H1447" i="5"/>
  <c r="J1446" i="5"/>
  <c r="I1446" i="5"/>
  <c r="H1446" i="5"/>
  <c r="D1446" i="5"/>
  <c r="C1446" i="5"/>
  <c r="K1445" i="5"/>
  <c r="H1445" i="5"/>
  <c r="E1445" i="5"/>
  <c r="K1444" i="5"/>
  <c r="H1444" i="5"/>
  <c r="E1444" i="5"/>
  <c r="K1443" i="5"/>
  <c r="H1443" i="5"/>
  <c r="E1443" i="5"/>
  <c r="K1442" i="5"/>
  <c r="H1442" i="5"/>
  <c r="E1442" i="5"/>
  <c r="K1441" i="5"/>
  <c r="H1441" i="5"/>
  <c r="E1441" i="5"/>
  <c r="H1440" i="5"/>
  <c r="J1439" i="5"/>
  <c r="I1439" i="5"/>
  <c r="H1439" i="5"/>
  <c r="C1439" i="5"/>
  <c r="E1439" i="5" s="1"/>
  <c r="K1438" i="5"/>
  <c r="H1438" i="5"/>
  <c r="E1438" i="5"/>
  <c r="K1437" i="5"/>
  <c r="H1437" i="5"/>
  <c r="K1436" i="5"/>
  <c r="H1436" i="5"/>
  <c r="E1436" i="5"/>
  <c r="H1434" i="5"/>
  <c r="D1434" i="5"/>
  <c r="E1434" i="5" s="1"/>
  <c r="C1434" i="5"/>
  <c r="K1432" i="5"/>
  <c r="H1432" i="5"/>
  <c r="E1432" i="5"/>
  <c r="I1430" i="5"/>
  <c r="K1430" i="5" s="1"/>
  <c r="H1430" i="5"/>
  <c r="K1429" i="5"/>
  <c r="H1429" i="5"/>
  <c r="I1427" i="5"/>
  <c r="K1427" i="5" s="1"/>
  <c r="H1427" i="5"/>
  <c r="C1427" i="5"/>
  <c r="E1427" i="5" s="1"/>
  <c r="K1426" i="5"/>
  <c r="H1426" i="5"/>
  <c r="E1426" i="5"/>
  <c r="K1425" i="5"/>
  <c r="H1425" i="5"/>
  <c r="E1425" i="5"/>
  <c r="K1424" i="5"/>
  <c r="H1424" i="5"/>
  <c r="E1424" i="5"/>
  <c r="K1423" i="5"/>
  <c r="H1423" i="5"/>
  <c r="E1423" i="5"/>
  <c r="K1422" i="5"/>
  <c r="H1422" i="5"/>
  <c r="E1422" i="5"/>
  <c r="K1421" i="5"/>
  <c r="H1421" i="5"/>
  <c r="E1421" i="5"/>
  <c r="K1420" i="5"/>
  <c r="H1420" i="5"/>
  <c r="E1420" i="5"/>
  <c r="K1419" i="5"/>
  <c r="H1419" i="5"/>
  <c r="E1419" i="5"/>
  <c r="K1418" i="5"/>
  <c r="H1418" i="5"/>
  <c r="E1418" i="5"/>
  <c r="K1417" i="5"/>
  <c r="H1417" i="5"/>
  <c r="E1417" i="5"/>
  <c r="K1416" i="5"/>
  <c r="H1416" i="5"/>
  <c r="E1416" i="5"/>
  <c r="K1415" i="5"/>
  <c r="K1414" i="5"/>
  <c r="H1414" i="5"/>
  <c r="E1414" i="5"/>
  <c r="I1412" i="5"/>
  <c r="K1412" i="5" s="1"/>
  <c r="H1412" i="5"/>
  <c r="C1412" i="5"/>
  <c r="E1412" i="5" s="1"/>
  <c r="K1411" i="5"/>
  <c r="H1411" i="5"/>
  <c r="E1411" i="5"/>
  <c r="J1409" i="5"/>
  <c r="I1409" i="5"/>
  <c r="H1409" i="5"/>
  <c r="D1409" i="5"/>
  <c r="C1409" i="5"/>
  <c r="K1408" i="5"/>
  <c r="H1408" i="5"/>
  <c r="E1408" i="5"/>
  <c r="J1403" i="5"/>
  <c r="K1403" i="5" s="1"/>
  <c r="H1403" i="5"/>
  <c r="H1402" i="5"/>
  <c r="K1401" i="5"/>
  <c r="H1401" i="5"/>
  <c r="J1399" i="5"/>
  <c r="I1399" i="5"/>
  <c r="H1399" i="5"/>
  <c r="C1399" i="5"/>
  <c r="K1398" i="5"/>
  <c r="H1398" i="5"/>
  <c r="D1398" i="5"/>
  <c r="D1399" i="5" s="1"/>
  <c r="K1397" i="5"/>
  <c r="H1397" i="5"/>
  <c r="E1397" i="5"/>
  <c r="K1396" i="5"/>
  <c r="H1396" i="5"/>
  <c r="E1396" i="5"/>
  <c r="K1395" i="5"/>
  <c r="H1395" i="5"/>
  <c r="E1395" i="5"/>
  <c r="K1394" i="5"/>
  <c r="H1394" i="5"/>
  <c r="E1394" i="5"/>
  <c r="K1393" i="5"/>
  <c r="H1393" i="5"/>
  <c r="E1393" i="5"/>
  <c r="K1392" i="5"/>
  <c r="H1392" i="5"/>
  <c r="E1392" i="5"/>
  <c r="K1391" i="5"/>
  <c r="H1391" i="5"/>
  <c r="E1391" i="5"/>
  <c r="K1390" i="5"/>
  <c r="H1390" i="5"/>
  <c r="E1390" i="5"/>
  <c r="K1389" i="5"/>
  <c r="H1389" i="5"/>
  <c r="E1389" i="5"/>
  <c r="K1388" i="5"/>
  <c r="H1388" i="5"/>
  <c r="E1388" i="5"/>
  <c r="K1387" i="5"/>
  <c r="H1387" i="5"/>
  <c r="E1387" i="5"/>
  <c r="K1386" i="5"/>
  <c r="H1386" i="5"/>
  <c r="E1386" i="5"/>
  <c r="K1385" i="5"/>
  <c r="H1385" i="5"/>
  <c r="E1385" i="5"/>
  <c r="K1384" i="5"/>
  <c r="H1384" i="5"/>
  <c r="E1384" i="5"/>
  <c r="K1383" i="5"/>
  <c r="H1383" i="5"/>
  <c r="E1383" i="5"/>
  <c r="K1382" i="5"/>
  <c r="H1382" i="5"/>
  <c r="E1382" i="5"/>
  <c r="K1381" i="5"/>
  <c r="H1381" i="5"/>
  <c r="E1381" i="5"/>
  <c r="K1380" i="5"/>
  <c r="H1380" i="5"/>
  <c r="E1380" i="5"/>
  <c r="K1379" i="5"/>
  <c r="H1379" i="5"/>
  <c r="E1379" i="5"/>
  <c r="K1378" i="5"/>
  <c r="H1378" i="5"/>
  <c r="E1378" i="5"/>
  <c r="K1377" i="5"/>
  <c r="H1377" i="5"/>
  <c r="E1377" i="5"/>
  <c r="K1376" i="5"/>
  <c r="H1376" i="5"/>
  <c r="E1376" i="5"/>
  <c r="K1375" i="5"/>
  <c r="H1375" i="5"/>
  <c r="E1375" i="5"/>
  <c r="K1374" i="5"/>
  <c r="H1374" i="5"/>
  <c r="E1374" i="5"/>
  <c r="K1373" i="5"/>
  <c r="H1373" i="5"/>
  <c r="E1373" i="5"/>
  <c r="K1372" i="5"/>
  <c r="H1372" i="5"/>
  <c r="E1372" i="5"/>
  <c r="H1371" i="5"/>
  <c r="E1371" i="5"/>
  <c r="K1370" i="5"/>
  <c r="H1370" i="5"/>
  <c r="E1370" i="5"/>
  <c r="K1369" i="5"/>
  <c r="H1369" i="5"/>
  <c r="E1369" i="5"/>
  <c r="K1368" i="5"/>
  <c r="H1368" i="5"/>
  <c r="E1368" i="5"/>
  <c r="K1367" i="5"/>
  <c r="H1367" i="5"/>
  <c r="E1367" i="5"/>
  <c r="K1366" i="5"/>
  <c r="H1366" i="5"/>
  <c r="E1366" i="5"/>
  <c r="K1365" i="5"/>
  <c r="H1365" i="5"/>
  <c r="E1365" i="5"/>
  <c r="K1364" i="5"/>
  <c r="H1364" i="5"/>
  <c r="E1364" i="5"/>
  <c r="K1363" i="5"/>
  <c r="H1363" i="5"/>
  <c r="E1363" i="5"/>
  <c r="K1362" i="5"/>
  <c r="H1362" i="5"/>
  <c r="E1362" i="5"/>
  <c r="K1360" i="5"/>
  <c r="H1360" i="5"/>
  <c r="E1360" i="5"/>
  <c r="K1359" i="5"/>
  <c r="H1359" i="5"/>
  <c r="E1359" i="5"/>
  <c r="K1358" i="5"/>
  <c r="H1358" i="5"/>
  <c r="E1358" i="5"/>
  <c r="H1357" i="5"/>
  <c r="E1357" i="5"/>
  <c r="K1356" i="5"/>
  <c r="H1356" i="5"/>
  <c r="E1356" i="5"/>
  <c r="I1354" i="5"/>
  <c r="K1354" i="5" s="1"/>
  <c r="H1354" i="5"/>
  <c r="C1354" i="5"/>
  <c r="E1354" i="5" s="1"/>
  <c r="K1353" i="5"/>
  <c r="H1353" i="5"/>
  <c r="E1353" i="5"/>
  <c r="K1352" i="5"/>
  <c r="H1352" i="5"/>
  <c r="E1352" i="5"/>
  <c r="K1351" i="5"/>
  <c r="H1351" i="5"/>
  <c r="E1351" i="5"/>
  <c r="K1350" i="5"/>
  <c r="H1350" i="5"/>
  <c r="E1350" i="5"/>
  <c r="K1348" i="5"/>
  <c r="H1348" i="5"/>
  <c r="E1348" i="5"/>
  <c r="K1347" i="5"/>
  <c r="H1347" i="5"/>
  <c r="E1347" i="5"/>
  <c r="K1346" i="5"/>
  <c r="H1346" i="5"/>
  <c r="E1346" i="5"/>
  <c r="K1345" i="5"/>
  <c r="H1345" i="5"/>
  <c r="E1345" i="5"/>
  <c r="J1343" i="5"/>
  <c r="I1343" i="5"/>
  <c r="H1343" i="5"/>
  <c r="D1343" i="5"/>
  <c r="C1343" i="5"/>
  <c r="K1342" i="5"/>
  <c r="H1342" i="5"/>
  <c r="E1342" i="5"/>
  <c r="K1341" i="5"/>
  <c r="H1341" i="5"/>
  <c r="E1341" i="5"/>
  <c r="K1339" i="5"/>
  <c r="H1339" i="5"/>
  <c r="E1339" i="5"/>
  <c r="J1337" i="5"/>
  <c r="I1337" i="5"/>
  <c r="H1337" i="5"/>
  <c r="D1337" i="5"/>
  <c r="C1337" i="5"/>
  <c r="H1336" i="5"/>
  <c r="H1335" i="5"/>
  <c r="H1334" i="5"/>
  <c r="H1333" i="5"/>
  <c r="H1329" i="5"/>
  <c r="H1328" i="5"/>
  <c r="H1327" i="5"/>
  <c r="H1326" i="5"/>
  <c r="H1325" i="5"/>
  <c r="H1324" i="5"/>
  <c r="H1323" i="5"/>
  <c r="H1322" i="5"/>
  <c r="H1321" i="5"/>
  <c r="E1321" i="5"/>
  <c r="H1320" i="5"/>
  <c r="E1320" i="5"/>
  <c r="H1319" i="5"/>
  <c r="E1319" i="5"/>
  <c r="H1318" i="5"/>
  <c r="E1318" i="5"/>
  <c r="H1317" i="5"/>
  <c r="E1317" i="5"/>
  <c r="H1316" i="5"/>
  <c r="E1316" i="5"/>
  <c r="H1315" i="5"/>
  <c r="E1315" i="5"/>
  <c r="H1314" i="5"/>
  <c r="E1314" i="5"/>
  <c r="H1311" i="5"/>
  <c r="E1311" i="5"/>
  <c r="H1310" i="5"/>
  <c r="E1310" i="5"/>
  <c r="H1309" i="5"/>
  <c r="E1309" i="5"/>
  <c r="H1308" i="5"/>
  <c r="E1308" i="5"/>
  <c r="H1307" i="5"/>
  <c r="E1307" i="5"/>
  <c r="H1306" i="5"/>
  <c r="E1306" i="5"/>
  <c r="H1305" i="5"/>
  <c r="E1305" i="5"/>
  <c r="H1304" i="5"/>
  <c r="E1304" i="5"/>
  <c r="H1303" i="5"/>
  <c r="E1303" i="5"/>
  <c r="H1302" i="5"/>
  <c r="E1302" i="5"/>
  <c r="H1301" i="5"/>
  <c r="E1301" i="5"/>
  <c r="H1300" i="5"/>
  <c r="E1300" i="5"/>
  <c r="H1299" i="5"/>
  <c r="E1299" i="5"/>
  <c r="H1297" i="5"/>
  <c r="E1297" i="5"/>
  <c r="H1294" i="5"/>
  <c r="E1294" i="5"/>
  <c r="H1293" i="5"/>
  <c r="E1293" i="5"/>
  <c r="H1292" i="5"/>
  <c r="E1292" i="5"/>
  <c r="H1291" i="5"/>
  <c r="E1291" i="5"/>
  <c r="H1290" i="5"/>
  <c r="E1290" i="5"/>
  <c r="H1289" i="5"/>
  <c r="E1289" i="5"/>
  <c r="H1288" i="5"/>
  <c r="E1288" i="5"/>
  <c r="H1287" i="5"/>
  <c r="E1287" i="5"/>
  <c r="H1286" i="5"/>
  <c r="E1286" i="5"/>
  <c r="H1285" i="5"/>
  <c r="E1285" i="5"/>
  <c r="H1284" i="5"/>
  <c r="E1284" i="5"/>
  <c r="H1283" i="5"/>
  <c r="E1283" i="5"/>
  <c r="H1282" i="5"/>
  <c r="E1282" i="5"/>
  <c r="H1281" i="5"/>
  <c r="E1281" i="5"/>
  <c r="H1280" i="5"/>
  <c r="E1280" i="5"/>
  <c r="H1279" i="5"/>
  <c r="E1279" i="5"/>
  <c r="H1278" i="5"/>
  <c r="E1278" i="5"/>
  <c r="H1277" i="5"/>
  <c r="E1277" i="5"/>
  <c r="H1276" i="5"/>
  <c r="E1276" i="5"/>
  <c r="H1275" i="5"/>
  <c r="E1275" i="5"/>
  <c r="H1274" i="5"/>
  <c r="E1274" i="5"/>
  <c r="H1273" i="5"/>
  <c r="E1273" i="5"/>
  <c r="H1272" i="5"/>
  <c r="E1272" i="5"/>
  <c r="H1271" i="5"/>
  <c r="E1271" i="5"/>
  <c r="H1270" i="5"/>
  <c r="E1270" i="5"/>
  <c r="H1269" i="5"/>
  <c r="E1269" i="5"/>
  <c r="H1268" i="5"/>
  <c r="E1268" i="5"/>
  <c r="H1267" i="5"/>
  <c r="E1267" i="5"/>
  <c r="H1262" i="5"/>
  <c r="E1262" i="5"/>
  <c r="H1260" i="5"/>
  <c r="E1260" i="5"/>
  <c r="H1259" i="5"/>
  <c r="E1259" i="5"/>
  <c r="H1258" i="5"/>
  <c r="E1258" i="5"/>
  <c r="H1257" i="5"/>
  <c r="E1257" i="5"/>
  <c r="H1256" i="5"/>
  <c r="E1256" i="5"/>
  <c r="H1255" i="5"/>
  <c r="E1255" i="5"/>
  <c r="H1254" i="5"/>
  <c r="E1254" i="5"/>
  <c r="H1253" i="5"/>
  <c r="E1253" i="5"/>
  <c r="H1252" i="5"/>
  <c r="E1252" i="5"/>
  <c r="H1251" i="5"/>
  <c r="E1251" i="5"/>
  <c r="H1250" i="5"/>
  <c r="E1250" i="5"/>
  <c r="H1249" i="5"/>
  <c r="E1249" i="5"/>
  <c r="H1248" i="5"/>
  <c r="E1248" i="5"/>
  <c r="H1247" i="5"/>
  <c r="E1247" i="5"/>
  <c r="H1246" i="5"/>
  <c r="E1246" i="5"/>
  <c r="H1245" i="5"/>
  <c r="E1245" i="5"/>
  <c r="H1244" i="5"/>
  <c r="E1244" i="5"/>
  <c r="H1243" i="5"/>
  <c r="E1243" i="5"/>
  <c r="H1242" i="5"/>
  <c r="E1242" i="5"/>
  <c r="H1241" i="5"/>
  <c r="E1241" i="5"/>
  <c r="H1240" i="5"/>
  <c r="E1240" i="5"/>
  <c r="H1239" i="5"/>
  <c r="E1239" i="5"/>
  <c r="H1238" i="5"/>
  <c r="E1238" i="5"/>
  <c r="H1237" i="5"/>
  <c r="E1237" i="5"/>
  <c r="H1236" i="5"/>
  <c r="E1236" i="5"/>
  <c r="H1235" i="5"/>
  <c r="E1235" i="5"/>
  <c r="H1234" i="5"/>
  <c r="E1234" i="5"/>
  <c r="H1233" i="5"/>
  <c r="E1233" i="5"/>
  <c r="H1232" i="5"/>
  <c r="E1232" i="5"/>
  <c r="H1231" i="5"/>
  <c r="E1231" i="5"/>
  <c r="H1230" i="5"/>
  <c r="E1230" i="5"/>
  <c r="H1229" i="5"/>
  <c r="E1229" i="5"/>
  <c r="H1228" i="5"/>
  <c r="E1228" i="5"/>
  <c r="H1227" i="5"/>
  <c r="E1227" i="5"/>
  <c r="H1226" i="5"/>
  <c r="E1226" i="5"/>
  <c r="H1225" i="5"/>
  <c r="E1225" i="5"/>
  <c r="H1224" i="5"/>
  <c r="E1224" i="5"/>
  <c r="H1222" i="5"/>
  <c r="E1222" i="5"/>
  <c r="H1221" i="5"/>
  <c r="E1221" i="5"/>
  <c r="H1220" i="5"/>
  <c r="E1220" i="5"/>
  <c r="H1219" i="5"/>
  <c r="E1219" i="5"/>
  <c r="H1218" i="5"/>
  <c r="E1218" i="5"/>
  <c r="H1216" i="5"/>
  <c r="E1216" i="5"/>
  <c r="H1215" i="5"/>
  <c r="E1215" i="5"/>
  <c r="H1214" i="5"/>
  <c r="E1214" i="5"/>
  <c r="H1213" i="5"/>
  <c r="E1213" i="5"/>
  <c r="H1212" i="5"/>
  <c r="E1212" i="5"/>
  <c r="H1211" i="5"/>
  <c r="E1211" i="5"/>
  <c r="H1210" i="5"/>
  <c r="E1210" i="5"/>
  <c r="H1209" i="5"/>
  <c r="E1209" i="5"/>
  <c r="H1208" i="5"/>
  <c r="E1208" i="5"/>
  <c r="H1206" i="5"/>
  <c r="E1206" i="5"/>
  <c r="H1205" i="5"/>
  <c r="E1205" i="5"/>
  <c r="H1204" i="5"/>
  <c r="E1204" i="5"/>
  <c r="H1203" i="5"/>
  <c r="E1203" i="5"/>
  <c r="H1202" i="5"/>
  <c r="E1202" i="5"/>
  <c r="H1201" i="5"/>
  <c r="E1201" i="5"/>
  <c r="H1200" i="5"/>
  <c r="E1200" i="5"/>
  <c r="H1199" i="5"/>
  <c r="E1199" i="5"/>
  <c r="H1198" i="5"/>
  <c r="E1198" i="5"/>
  <c r="H1197" i="5"/>
  <c r="E1197" i="5"/>
  <c r="H1196" i="5"/>
  <c r="E1196" i="5"/>
  <c r="H1194" i="5"/>
  <c r="E1194" i="5"/>
  <c r="H1193" i="5"/>
  <c r="E1193" i="5"/>
  <c r="H1192" i="5"/>
  <c r="E1192" i="5"/>
  <c r="H1191" i="5"/>
  <c r="E1191" i="5"/>
  <c r="H1190" i="5"/>
  <c r="E1190" i="5"/>
  <c r="H1189" i="5"/>
  <c r="E1189" i="5"/>
  <c r="H1188" i="5"/>
  <c r="E1188" i="5"/>
  <c r="H1187" i="5"/>
  <c r="E1187" i="5"/>
  <c r="H1186" i="5"/>
  <c r="E1186" i="5"/>
  <c r="H1181" i="5"/>
  <c r="E1181" i="5"/>
  <c r="H1180" i="5"/>
  <c r="E1180" i="5"/>
  <c r="H1179" i="5"/>
  <c r="E1179" i="5"/>
  <c r="H1178" i="5"/>
  <c r="E1178" i="5"/>
  <c r="H1177" i="5"/>
  <c r="E1177" i="5"/>
  <c r="H1176" i="5"/>
  <c r="E1176" i="5"/>
  <c r="H1175" i="5"/>
  <c r="E1175" i="5"/>
  <c r="H1174" i="5"/>
  <c r="E1174" i="5"/>
  <c r="H1173" i="5"/>
  <c r="E1173" i="5"/>
  <c r="H1172" i="5"/>
  <c r="E1172" i="5"/>
  <c r="H1171" i="5"/>
  <c r="E1171" i="5"/>
  <c r="H1170" i="5"/>
  <c r="E1170" i="5"/>
  <c r="H1164" i="5"/>
  <c r="E1164" i="5"/>
  <c r="H1163" i="5"/>
  <c r="E1163" i="5"/>
  <c r="H1162" i="5"/>
  <c r="E1162" i="5"/>
  <c r="H1161" i="5"/>
  <c r="E1161" i="5"/>
  <c r="H1160" i="5"/>
  <c r="E1160" i="5"/>
  <c r="H1159" i="5"/>
  <c r="E1159" i="5"/>
  <c r="H1158" i="5"/>
  <c r="E1158" i="5"/>
  <c r="H1157" i="5"/>
  <c r="E1157" i="5"/>
  <c r="H1156" i="5"/>
  <c r="E1156" i="5"/>
  <c r="H1155" i="5"/>
  <c r="E1155" i="5"/>
  <c r="H1154" i="5"/>
  <c r="E1154" i="5"/>
  <c r="E1153" i="5"/>
  <c r="H1149" i="5"/>
  <c r="E1149" i="5"/>
  <c r="H1148" i="5"/>
  <c r="E1148" i="5"/>
  <c r="H1147" i="5"/>
  <c r="E1147" i="5"/>
  <c r="H1146" i="5"/>
  <c r="E1146" i="5"/>
  <c r="E1145" i="5"/>
  <c r="H1144" i="5"/>
  <c r="E1144" i="5"/>
  <c r="H1143" i="5"/>
  <c r="E1143" i="5"/>
  <c r="H1142" i="5"/>
  <c r="E1142" i="5"/>
  <c r="H1141" i="5"/>
  <c r="E1141" i="5"/>
  <c r="H1140" i="5"/>
  <c r="E1140" i="5"/>
  <c r="H1139" i="5"/>
  <c r="E1139" i="5"/>
  <c r="H1138" i="5"/>
  <c r="E1138" i="5"/>
  <c r="H1137" i="5"/>
  <c r="E1137" i="5"/>
  <c r="H1136" i="5"/>
  <c r="E1136" i="5"/>
  <c r="H1135" i="5"/>
  <c r="E1135" i="5"/>
  <c r="H1131" i="5"/>
  <c r="E1131" i="5"/>
  <c r="H1130" i="5"/>
  <c r="E1130" i="5"/>
  <c r="H1129" i="5"/>
  <c r="E1129" i="5"/>
  <c r="H1128" i="5"/>
  <c r="E1128" i="5"/>
  <c r="H1127" i="5"/>
  <c r="E1127" i="5"/>
  <c r="H1126" i="5"/>
  <c r="E1126" i="5"/>
  <c r="E1125" i="5"/>
  <c r="H1124" i="5"/>
  <c r="E1124" i="5"/>
  <c r="H1123" i="5"/>
  <c r="E1123" i="5"/>
  <c r="H1122" i="5"/>
  <c r="E1122" i="5"/>
  <c r="H1121" i="5"/>
  <c r="E1121" i="5"/>
  <c r="H1120" i="5"/>
  <c r="E1120" i="5"/>
  <c r="H1119" i="5"/>
  <c r="E1119" i="5"/>
  <c r="H1118" i="5"/>
  <c r="E1118" i="5"/>
  <c r="H1117" i="5"/>
  <c r="E1117" i="5"/>
  <c r="H1116" i="5"/>
  <c r="E1116" i="5"/>
  <c r="H1115" i="5"/>
  <c r="E1115" i="5"/>
  <c r="H1114" i="5"/>
  <c r="E1114" i="5"/>
  <c r="H1113" i="5"/>
  <c r="E1113" i="5"/>
  <c r="H1111" i="5"/>
  <c r="E1111" i="5"/>
  <c r="H1110" i="5"/>
  <c r="E1110" i="5"/>
  <c r="H1109" i="5"/>
  <c r="E1109" i="5"/>
  <c r="H1108" i="5"/>
  <c r="E1108" i="5"/>
  <c r="H1106" i="5"/>
  <c r="E1106" i="5"/>
  <c r="H1105" i="5"/>
  <c r="E1105" i="5"/>
  <c r="H1104" i="5"/>
  <c r="E1104" i="5"/>
  <c r="H1103" i="5"/>
  <c r="E1103" i="5"/>
  <c r="H1102" i="5"/>
  <c r="E1102" i="5"/>
  <c r="H1101" i="5"/>
  <c r="E1101" i="5"/>
  <c r="H1100" i="5"/>
  <c r="E1100" i="5"/>
  <c r="H1099" i="5"/>
  <c r="E1099" i="5"/>
  <c r="H1098" i="5"/>
  <c r="E1098" i="5"/>
  <c r="H1097" i="5"/>
  <c r="E1097" i="5"/>
  <c r="H1096" i="5"/>
  <c r="E1096" i="5"/>
  <c r="H1095" i="5"/>
  <c r="E1095" i="5"/>
  <c r="H1094" i="5"/>
  <c r="E1094" i="5"/>
  <c r="H1093" i="5"/>
  <c r="E1093" i="5"/>
  <c r="H1092" i="5"/>
  <c r="E1092" i="5"/>
  <c r="H1091" i="5"/>
  <c r="E1091" i="5"/>
  <c r="H1090" i="5"/>
  <c r="E1090" i="5"/>
  <c r="H1089" i="5"/>
  <c r="E1089" i="5"/>
  <c r="H1088" i="5"/>
  <c r="E1088" i="5"/>
  <c r="H1087" i="5"/>
  <c r="E1087" i="5"/>
  <c r="H1086" i="5"/>
  <c r="E1086" i="5"/>
  <c r="H1085" i="5"/>
  <c r="E1085" i="5"/>
  <c r="H1084" i="5"/>
  <c r="E1084" i="5"/>
  <c r="H1083" i="5"/>
  <c r="E1083" i="5"/>
  <c r="H1082" i="5"/>
  <c r="E1082" i="5"/>
  <c r="H1081" i="5"/>
  <c r="E1081" i="5"/>
  <c r="H1079" i="5"/>
  <c r="E1079" i="5"/>
  <c r="H1078" i="5"/>
  <c r="E1078" i="5"/>
  <c r="I1076" i="5"/>
  <c r="K1076" i="5" s="1"/>
  <c r="H1076" i="5"/>
  <c r="C1076" i="5"/>
  <c r="E1076" i="5" s="1"/>
  <c r="K1075" i="5"/>
  <c r="H1075" i="5"/>
  <c r="E1075" i="5"/>
  <c r="I1073" i="5"/>
  <c r="K1073" i="5" s="1"/>
  <c r="H1073" i="5"/>
  <c r="C1073" i="5"/>
  <c r="E1073" i="5" s="1"/>
  <c r="K1072" i="5"/>
  <c r="H1072" i="5"/>
  <c r="E1072" i="5"/>
  <c r="I1070" i="5"/>
  <c r="K1070" i="5" s="1"/>
  <c r="H1070" i="5"/>
  <c r="C1070" i="5"/>
  <c r="E1070" i="5" s="1"/>
  <c r="K1069" i="5"/>
  <c r="H1069" i="5"/>
  <c r="E1069" i="5"/>
  <c r="I1067" i="5"/>
  <c r="K1067" i="5" s="1"/>
  <c r="H1067" i="5"/>
  <c r="C1067" i="5"/>
  <c r="E1067" i="5" s="1"/>
  <c r="K1066" i="5"/>
  <c r="H1066" i="5"/>
  <c r="E1066" i="5"/>
  <c r="I1064" i="5"/>
  <c r="K1064" i="5" s="1"/>
  <c r="H1064" i="5"/>
  <c r="C1064" i="5"/>
  <c r="E1064" i="5" s="1"/>
  <c r="K1063" i="5"/>
  <c r="H1063" i="5"/>
  <c r="E1063" i="5"/>
  <c r="K1062" i="5"/>
  <c r="H1062" i="5"/>
  <c r="E1062" i="5"/>
  <c r="I1060" i="5"/>
  <c r="K1060" i="5" s="1"/>
  <c r="H1060" i="5"/>
  <c r="C1060" i="5"/>
  <c r="E1060" i="5" s="1"/>
  <c r="K1059" i="5"/>
  <c r="H1059" i="5"/>
  <c r="E1059" i="5"/>
  <c r="G1055" i="5"/>
  <c r="F1055" i="5"/>
  <c r="I1054" i="5"/>
  <c r="H1054" i="5"/>
  <c r="C1054" i="5"/>
  <c r="K1053" i="5"/>
  <c r="H1053" i="5"/>
  <c r="E1053" i="5"/>
  <c r="K1052" i="5"/>
  <c r="H1052" i="5"/>
  <c r="E1052" i="5"/>
  <c r="J1050" i="5"/>
  <c r="I1050" i="5"/>
  <c r="H1050" i="5"/>
  <c r="D1050" i="5"/>
  <c r="C1050" i="5"/>
  <c r="K1049" i="5"/>
  <c r="H1049" i="5"/>
  <c r="K1048" i="5"/>
  <c r="H1048" i="5"/>
  <c r="E1048" i="5"/>
  <c r="K1047" i="5"/>
  <c r="H1047" i="5"/>
  <c r="E1047" i="5"/>
  <c r="K1046" i="5"/>
  <c r="H1046" i="5"/>
  <c r="E1046" i="5"/>
  <c r="K1045" i="5"/>
  <c r="H1045" i="5"/>
  <c r="E1045" i="5"/>
  <c r="K1044" i="5"/>
  <c r="H1044" i="5"/>
  <c r="E1044" i="5"/>
  <c r="K1043" i="5"/>
  <c r="H1043" i="5"/>
  <c r="E1043" i="5"/>
  <c r="K1042" i="5"/>
  <c r="H1042" i="5"/>
  <c r="E1042" i="5"/>
  <c r="I1040" i="5"/>
  <c r="K1040" i="5" s="1"/>
  <c r="H1040" i="5"/>
  <c r="C1040" i="5"/>
  <c r="E1040" i="5" s="1"/>
  <c r="K1039" i="5"/>
  <c r="H1039" i="5"/>
  <c r="E1039" i="5"/>
  <c r="K1038" i="5"/>
  <c r="H1038" i="5"/>
  <c r="E1038" i="5"/>
  <c r="J1036" i="5"/>
  <c r="I1036" i="5"/>
  <c r="H1036" i="5"/>
  <c r="D1036" i="5"/>
  <c r="C1036" i="5"/>
  <c r="K1034" i="5"/>
  <c r="H1034" i="5"/>
  <c r="E1034" i="5"/>
  <c r="K1033" i="5"/>
  <c r="H1033" i="5"/>
  <c r="E1033" i="5"/>
  <c r="K1032" i="5"/>
  <c r="H1032" i="5"/>
  <c r="E1032" i="5"/>
  <c r="K1031" i="5"/>
  <c r="H1031" i="5"/>
  <c r="J1029" i="5"/>
  <c r="I1029" i="5"/>
  <c r="H1029" i="5"/>
  <c r="D1029" i="5"/>
  <c r="C1029" i="5"/>
  <c r="K1028" i="5"/>
  <c r="H1028" i="5"/>
  <c r="E1028" i="5"/>
  <c r="K1027" i="5"/>
  <c r="H1027" i="5"/>
  <c r="E1027" i="5"/>
  <c r="J1025" i="5"/>
  <c r="I1025" i="5"/>
  <c r="K1024" i="5"/>
  <c r="J1022" i="5"/>
  <c r="I1022" i="5"/>
  <c r="H1022" i="5"/>
  <c r="D1022" i="5"/>
  <c r="C1022" i="5"/>
  <c r="E1020" i="5"/>
  <c r="H1019" i="5"/>
  <c r="E1019" i="5"/>
  <c r="K1018" i="5"/>
  <c r="H1018" i="5"/>
  <c r="E1018" i="5"/>
  <c r="K1017" i="5"/>
  <c r="H1017" i="5"/>
  <c r="E1017" i="5"/>
  <c r="K1015" i="5"/>
  <c r="H1015" i="5"/>
  <c r="E1015" i="5"/>
  <c r="K1013" i="5"/>
  <c r="H1013" i="5"/>
  <c r="E1013" i="5"/>
  <c r="K1012" i="5"/>
  <c r="H1012" i="5"/>
  <c r="E1012" i="5"/>
  <c r="K1011" i="5"/>
  <c r="H1011" i="5"/>
  <c r="E1011" i="5"/>
  <c r="K1010" i="5"/>
  <c r="H1010" i="5"/>
  <c r="E1010" i="5"/>
  <c r="K1009" i="5"/>
  <c r="H1009" i="5"/>
  <c r="E1009" i="5"/>
  <c r="K1008" i="5"/>
  <c r="H1008" i="5"/>
  <c r="E1008" i="5"/>
  <c r="K1007" i="5"/>
  <c r="H1007" i="5"/>
  <c r="E1007" i="5"/>
  <c r="K1005" i="5"/>
  <c r="H1005" i="5"/>
  <c r="E1005" i="5"/>
  <c r="K1004" i="5"/>
  <c r="H1004" i="5"/>
  <c r="E1004" i="5"/>
  <c r="K1003" i="5"/>
  <c r="H1003" i="5"/>
  <c r="E1003" i="5"/>
  <c r="K1002" i="5"/>
  <c r="H1002" i="5"/>
  <c r="E1002" i="5"/>
  <c r="K1001" i="5"/>
  <c r="H1001" i="5"/>
  <c r="E1001" i="5"/>
  <c r="K999" i="5"/>
  <c r="H999" i="5"/>
  <c r="E999" i="5"/>
  <c r="J997" i="5"/>
  <c r="I997" i="5"/>
  <c r="H997" i="5"/>
  <c r="K996" i="5"/>
  <c r="H996" i="5"/>
  <c r="I993" i="5"/>
  <c r="K993" i="5" s="1"/>
  <c r="H993" i="5"/>
  <c r="C993" i="5"/>
  <c r="E993" i="5" s="1"/>
  <c r="K992" i="5"/>
  <c r="H992" i="5"/>
  <c r="E992" i="5"/>
  <c r="I990" i="5"/>
  <c r="K990" i="5" s="1"/>
  <c r="H990" i="5"/>
  <c r="C990" i="5"/>
  <c r="E990" i="5" s="1"/>
  <c r="K989" i="5"/>
  <c r="H989" i="5"/>
  <c r="E989" i="5"/>
  <c r="I978" i="5"/>
  <c r="G978" i="5"/>
  <c r="F978" i="5"/>
  <c r="D978" i="5"/>
  <c r="C978" i="5"/>
  <c r="K977" i="5"/>
  <c r="H977" i="5"/>
  <c r="H978" i="5" s="1"/>
  <c r="E977" i="5"/>
  <c r="E978" i="5" s="1"/>
  <c r="I975" i="5"/>
  <c r="K975" i="5" s="1"/>
  <c r="H975" i="5"/>
  <c r="C975" i="5"/>
  <c r="E975" i="5" s="1"/>
  <c r="K974" i="5"/>
  <c r="H974" i="5"/>
  <c r="E974" i="5"/>
  <c r="H973" i="5"/>
  <c r="E973" i="5"/>
  <c r="H972" i="5"/>
  <c r="E972" i="5"/>
  <c r="K969" i="5"/>
  <c r="K965" i="5"/>
  <c r="K964" i="5"/>
  <c r="J961" i="5"/>
  <c r="I961" i="5"/>
  <c r="G961" i="5"/>
  <c r="F961" i="5"/>
  <c r="D961" i="5"/>
  <c r="C961" i="5"/>
  <c r="K960" i="5"/>
  <c r="H960" i="5"/>
  <c r="E960" i="5"/>
  <c r="K959" i="5"/>
  <c r="H959" i="5"/>
  <c r="E959" i="5"/>
  <c r="K958" i="5"/>
  <c r="H958" i="5"/>
  <c r="E958" i="5"/>
  <c r="K957" i="5"/>
  <c r="H957" i="5"/>
  <c r="E957" i="5"/>
  <c r="K956" i="5"/>
  <c r="H956" i="5"/>
  <c r="E956" i="5"/>
  <c r="K955" i="5"/>
  <c r="H955" i="5"/>
  <c r="E955" i="5"/>
  <c r="K954" i="5"/>
  <c r="H954" i="5"/>
  <c r="E954" i="5"/>
  <c r="K953" i="5"/>
  <c r="H953" i="5"/>
  <c r="E953" i="5"/>
  <c r="K952" i="5"/>
  <c r="H952" i="5"/>
  <c r="E952" i="5"/>
  <c r="K951" i="5"/>
  <c r="H951" i="5"/>
  <c r="E951" i="5"/>
  <c r="K950" i="5"/>
  <c r="H950" i="5"/>
  <c r="E950" i="5"/>
  <c r="K949" i="5"/>
  <c r="H949" i="5"/>
  <c r="K948" i="5"/>
  <c r="H948" i="5"/>
  <c r="E948" i="5"/>
  <c r="K947" i="5"/>
  <c r="H947" i="5"/>
  <c r="E947" i="5"/>
  <c r="K946" i="5"/>
  <c r="H946" i="5"/>
  <c r="K945" i="5"/>
  <c r="H945" i="5"/>
  <c r="E945" i="5"/>
  <c r="K943" i="5"/>
  <c r="H943" i="5"/>
  <c r="E943" i="5"/>
  <c r="K942" i="5"/>
  <c r="K941" i="5"/>
  <c r="K940" i="5"/>
  <c r="H940" i="5"/>
  <c r="E940" i="5"/>
  <c r="K939" i="5"/>
  <c r="K938" i="5"/>
  <c r="K937" i="5"/>
  <c r="H937" i="5"/>
  <c r="E937" i="5"/>
  <c r="K936" i="5"/>
  <c r="K935" i="5"/>
  <c r="H935" i="5"/>
  <c r="E935" i="5"/>
  <c r="K934" i="5"/>
  <c r="K933" i="5"/>
  <c r="K932" i="5"/>
  <c r="H932" i="5"/>
  <c r="E932" i="5"/>
  <c r="K931" i="5"/>
  <c r="K930" i="5"/>
  <c r="H930" i="5"/>
  <c r="E930" i="5"/>
  <c r="J928" i="5"/>
  <c r="I928" i="5"/>
  <c r="G928" i="5"/>
  <c r="F928" i="5"/>
  <c r="D928" i="5"/>
  <c r="C928" i="5"/>
  <c r="K927" i="5"/>
  <c r="H927" i="5"/>
  <c r="K926" i="5"/>
  <c r="H926" i="5"/>
  <c r="K925" i="5"/>
  <c r="H925" i="5"/>
  <c r="E925" i="5"/>
  <c r="K924" i="5"/>
  <c r="H924" i="5"/>
  <c r="E924" i="5"/>
  <c r="K923" i="5"/>
  <c r="H923" i="5"/>
  <c r="E923" i="5"/>
  <c r="I920" i="5"/>
  <c r="K920" i="5" s="1"/>
  <c r="G920" i="5"/>
  <c r="F920" i="5"/>
  <c r="C920" i="5"/>
  <c r="E920" i="5" s="1"/>
  <c r="K919" i="5"/>
  <c r="H919" i="5"/>
  <c r="H920" i="5" s="1"/>
  <c r="E919" i="5"/>
  <c r="I914" i="5"/>
  <c r="K914" i="5" s="1"/>
  <c r="G914" i="5"/>
  <c r="F914" i="5"/>
  <c r="C914" i="5"/>
  <c r="E914" i="5" s="1"/>
  <c r="K913" i="5"/>
  <c r="H913" i="5"/>
  <c r="E913" i="5"/>
  <c r="K912" i="5"/>
  <c r="H912" i="5"/>
  <c r="E912" i="5"/>
  <c r="K911" i="5"/>
  <c r="H911" i="5"/>
  <c r="E911" i="5"/>
  <c r="K910" i="5"/>
  <c r="H910" i="5"/>
  <c r="E910" i="5"/>
  <c r="K909" i="5"/>
  <c r="H909" i="5"/>
  <c r="E909" i="5"/>
  <c r="K908" i="5"/>
  <c r="H908" i="5"/>
  <c r="E908" i="5"/>
  <c r="K907" i="5"/>
  <c r="H907" i="5"/>
  <c r="E907" i="5"/>
  <c r="K906" i="5"/>
  <c r="H906" i="5"/>
  <c r="E906" i="5"/>
  <c r="K905" i="5"/>
  <c r="H905" i="5"/>
  <c r="I903" i="5"/>
  <c r="K903" i="5" s="1"/>
  <c r="K902" i="5"/>
  <c r="K901" i="5"/>
  <c r="I899" i="5"/>
  <c r="K899" i="5" s="1"/>
  <c r="G899" i="5"/>
  <c r="F899" i="5"/>
  <c r="K898" i="5"/>
  <c r="H898" i="5"/>
  <c r="H899" i="5" s="1"/>
  <c r="I896" i="5"/>
  <c r="K896" i="5" s="1"/>
  <c r="K895" i="5"/>
  <c r="I892" i="5"/>
  <c r="K892" i="5" s="1"/>
  <c r="G892" i="5"/>
  <c r="F892" i="5"/>
  <c r="K891" i="5"/>
  <c r="H891" i="5"/>
  <c r="H892" i="5" s="1"/>
  <c r="I889" i="5"/>
  <c r="K889" i="5" s="1"/>
  <c r="G889" i="5"/>
  <c r="F889" i="5"/>
  <c r="C889" i="5"/>
  <c r="E889" i="5" s="1"/>
  <c r="K888" i="5"/>
  <c r="H888" i="5"/>
  <c r="H889" i="5" s="1"/>
  <c r="E888" i="5"/>
  <c r="I886" i="5"/>
  <c r="K886" i="5" s="1"/>
  <c r="G886" i="5"/>
  <c r="F886" i="5"/>
  <c r="C886" i="5"/>
  <c r="E886" i="5" s="1"/>
  <c r="K885" i="5"/>
  <c r="H885" i="5"/>
  <c r="H886" i="5" s="1"/>
  <c r="E885" i="5"/>
  <c r="I883" i="5"/>
  <c r="K883" i="5" s="1"/>
  <c r="G883" i="5"/>
  <c r="F883" i="5"/>
  <c r="C883" i="5"/>
  <c r="E883" i="5" s="1"/>
  <c r="K882" i="5"/>
  <c r="H882" i="5"/>
  <c r="H883" i="5" s="1"/>
  <c r="E882" i="5"/>
  <c r="I880" i="5"/>
  <c r="K880" i="5" s="1"/>
  <c r="G880" i="5"/>
  <c r="F880" i="5"/>
  <c r="C880" i="5"/>
  <c r="E880" i="5" s="1"/>
  <c r="K879" i="5"/>
  <c r="K878" i="5"/>
  <c r="H878" i="5"/>
  <c r="E878" i="5"/>
  <c r="K877" i="5"/>
  <c r="H877" i="5"/>
  <c r="E877" i="5"/>
  <c r="I875" i="5"/>
  <c r="K875" i="5" s="1"/>
  <c r="G875" i="5"/>
  <c r="F875" i="5"/>
  <c r="K874" i="5"/>
  <c r="H874" i="5"/>
  <c r="H875" i="5" s="1"/>
  <c r="I872" i="5"/>
  <c r="K872" i="5" s="1"/>
  <c r="G872" i="5"/>
  <c r="F872" i="5"/>
  <c r="C872" i="5"/>
  <c r="E872" i="5" s="1"/>
  <c r="K871" i="5"/>
  <c r="H871" i="5"/>
  <c r="H872" i="5" s="1"/>
  <c r="E871" i="5"/>
  <c r="J869" i="5"/>
  <c r="I869" i="5"/>
  <c r="G869" i="5"/>
  <c r="F869" i="5"/>
  <c r="D869" i="5"/>
  <c r="C869" i="5"/>
  <c r="K868" i="5"/>
  <c r="H868" i="5"/>
  <c r="E868" i="5"/>
  <c r="K867" i="5"/>
  <c r="H867" i="5"/>
  <c r="E867" i="5"/>
  <c r="J865" i="5"/>
  <c r="I865" i="5"/>
  <c r="G865" i="5"/>
  <c r="F865" i="5"/>
  <c r="D865" i="5"/>
  <c r="C865" i="5"/>
  <c r="K864" i="5"/>
  <c r="H864" i="5"/>
  <c r="K863" i="5"/>
  <c r="H863" i="5"/>
  <c r="K862" i="5"/>
  <c r="H862" i="5"/>
  <c r="K861" i="5"/>
  <c r="K860" i="5"/>
  <c r="H860" i="5"/>
  <c r="K859" i="5"/>
  <c r="H859" i="5"/>
  <c r="K858" i="5"/>
  <c r="K857" i="5"/>
  <c r="H857" i="5"/>
  <c r="E857" i="5"/>
  <c r="K856" i="5"/>
  <c r="K855" i="5"/>
  <c r="H855" i="5"/>
  <c r="E855" i="5"/>
  <c r="K854" i="5"/>
  <c r="H854" i="5"/>
  <c r="E854" i="5"/>
  <c r="K853" i="5"/>
  <c r="K852" i="5"/>
  <c r="H852" i="5"/>
  <c r="E852" i="5"/>
  <c r="K851" i="5"/>
  <c r="H851" i="5"/>
  <c r="E851" i="5"/>
  <c r="K850" i="5"/>
  <c r="H850" i="5"/>
  <c r="E850" i="5"/>
  <c r="K849" i="5"/>
  <c r="H849" i="5"/>
  <c r="E849" i="5"/>
  <c r="K847" i="5"/>
  <c r="H847" i="5"/>
  <c r="E847" i="5"/>
  <c r="K846" i="5"/>
  <c r="H846" i="5"/>
  <c r="E846" i="5"/>
  <c r="K845" i="5"/>
  <c r="H845" i="5"/>
  <c r="E845" i="5"/>
  <c r="K843" i="5"/>
  <c r="H843" i="5"/>
  <c r="E843" i="5"/>
  <c r="K842" i="5"/>
  <c r="H842" i="5"/>
  <c r="E842" i="5"/>
  <c r="K841" i="5"/>
  <c r="H841" i="5"/>
  <c r="E841" i="5"/>
  <c r="K840" i="5"/>
  <c r="H840" i="5"/>
  <c r="E840" i="5"/>
  <c r="K838" i="5"/>
  <c r="H838" i="5"/>
  <c r="E838" i="5"/>
  <c r="K837" i="5"/>
  <c r="H837" i="5"/>
  <c r="E837" i="5"/>
  <c r="K836" i="5"/>
  <c r="H836" i="5"/>
  <c r="E836" i="5"/>
  <c r="K833" i="5"/>
  <c r="K832" i="5"/>
  <c r="H832" i="5"/>
  <c r="E832" i="5"/>
  <c r="K830" i="5"/>
  <c r="H830" i="5"/>
  <c r="E830" i="5"/>
  <c r="K829" i="5"/>
  <c r="H829" i="5"/>
  <c r="E829" i="5"/>
  <c r="K827" i="5"/>
  <c r="K826" i="5"/>
  <c r="H826" i="5"/>
  <c r="E826" i="5"/>
  <c r="K825" i="5"/>
  <c r="H825" i="5"/>
  <c r="E825" i="5"/>
  <c r="K824" i="5"/>
  <c r="H824" i="5"/>
  <c r="E824" i="5"/>
  <c r="K823" i="5"/>
  <c r="H823" i="5"/>
  <c r="E823" i="5"/>
  <c r="K822" i="5"/>
  <c r="H822" i="5"/>
  <c r="E822" i="5"/>
  <c r="K821" i="5"/>
  <c r="H821" i="5"/>
  <c r="E821" i="5"/>
  <c r="K820" i="5"/>
  <c r="H820" i="5"/>
  <c r="E820" i="5"/>
  <c r="K819" i="5"/>
  <c r="H819" i="5"/>
  <c r="E819" i="5"/>
  <c r="K818" i="5"/>
  <c r="H818" i="5"/>
  <c r="E818" i="5"/>
  <c r="K817" i="5"/>
  <c r="H817" i="5"/>
  <c r="E817" i="5"/>
  <c r="K816" i="5"/>
  <c r="H816" i="5"/>
  <c r="E816" i="5"/>
  <c r="K815" i="5"/>
  <c r="H815" i="5"/>
  <c r="E815" i="5"/>
  <c r="K814" i="5"/>
  <c r="K813" i="5"/>
  <c r="K812" i="5"/>
  <c r="H812" i="5"/>
  <c r="E812" i="5"/>
  <c r="I810" i="5"/>
  <c r="K810" i="5" s="1"/>
  <c r="G810" i="5"/>
  <c r="F810" i="5"/>
  <c r="C810" i="5"/>
  <c r="E810" i="5" s="1"/>
  <c r="K809" i="5"/>
  <c r="H809" i="5"/>
  <c r="H810" i="5" s="1"/>
  <c r="E809" i="5"/>
  <c r="K808" i="5"/>
  <c r="I806" i="5"/>
  <c r="K806" i="5" s="1"/>
  <c r="G806" i="5"/>
  <c r="F806" i="5"/>
  <c r="C806" i="5"/>
  <c r="E806" i="5" s="1"/>
  <c r="K805" i="5"/>
  <c r="H805" i="5"/>
  <c r="H806" i="5" s="1"/>
  <c r="E805" i="5"/>
  <c r="K804" i="5"/>
  <c r="I802" i="5"/>
  <c r="K802" i="5" s="1"/>
  <c r="G802" i="5"/>
  <c r="F802" i="5"/>
  <c r="C802" i="5"/>
  <c r="E802" i="5" s="1"/>
  <c r="K801" i="5"/>
  <c r="H801" i="5"/>
  <c r="E801" i="5"/>
  <c r="K800" i="5"/>
  <c r="H800" i="5"/>
  <c r="E800" i="5"/>
  <c r="K799" i="5"/>
  <c r="H799" i="5"/>
  <c r="E799" i="5"/>
  <c r="I797" i="5"/>
  <c r="K797" i="5" s="1"/>
  <c r="G797" i="5"/>
  <c r="F797" i="5"/>
  <c r="K796" i="5"/>
  <c r="H796" i="5"/>
  <c r="H797" i="5" s="1"/>
  <c r="I794" i="5"/>
  <c r="K794" i="5" s="1"/>
  <c r="G794" i="5"/>
  <c r="F794" i="5"/>
  <c r="C794" i="5"/>
  <c r="E794" i="5" s="1"/>
  <c r="K793" i="5"/>
  <c r="H793" i="5"/>
  <c r="H794" i="5" s="1"/>
  <c r="E793" i="5"/>
  <c r="I791" i="5"/>
  <c r="K791" i="5" s="1"/>
  <c r="G791" i="5"/>
  <c r="F791" i="5"/>
  <c r="C791" i="5"/>
  <c r="E791" i="5" s="1"/>
  <c r="K790" i="5"/>
  <c r="H790" i="5"/>
  <c r="H791" i="5" s="1"/>
  <c r="E790" i="5"/>
  <c r="K789" i="5"/>
  <c r="I786" i="5"/>
  <c r="K786" i="5" s="1"/>
  <c r="G786" i="5"/>
  <c r="F786" i="5"/>
  <c r="C786" i="5"/>
  <c r="E786" i="5" s="1"/>
  <c r="K785" i="5"/>
  <c r="H785" i="5"/>
  <c r="H786" i="5" s="1"/>
  <c r="E785" i="5"/>
  <c r="I783" i="5"/>
  <c r="K783" i="5" s="1"/>
  <c r="G783" i="5"/>
  <c r="F783" i="5"/>
  <c r="C783" i="5"/>
  <c r="E783" i="5" s="1"/>
  <c r="K782" i="5"/>
  <c r="H782" i="5"/>
  <c r="H783" i="5" s="1"/>
  <c r="E782" i="5"/>
  <c r="J780" i="5"/>
  <c r="I780" i="5"/>
  <c r="G780" i="5"/>
  <c r="F780" i="5"/>
  <c r="D780" i="5"/>
  <c r="C780" i="5"/>
  <c r="K778" i="5"/>
  <c r="K777" i="5"/>
  <c r="H777" i="5"/>
  <c r="K776" i="5"/>
  <c r="H776" i="5"/>
  <c r="K775" i="5"/>
  <c r="H775" i="5"/>
  <c r="E775" i="5"/>
  <c r="K774" i="5"/>
  <c r="H774" i="5"/>
  <c r="E774" i="5"/>
  <c r="K773" i="5"/>
  <c r="H773" i="5"/>
  <c r="E773" i="5"/>
  <c r="K772" i="5"/>
  <c r="H772" i="5"/>
  <c r="E772" i="5"/>
  <c r="K771" i="5"/>
  <c r="H771" i="5"/>
  <c r="E771" i="5"/>
  <c r="K770" i="5"/>
  <c r="H770" i="5"/>
  <c r="E770" i="5"/>
  <c r="K769" i="5"/>
  <c r="H769" i="5"/>
  <c r="E769" i="5"/>
  <c r="K768" i="5"/>
  <c r="H768" i="5"/>
  <c r="E768" i="5"/>
  <c r="K766" i="5"/>
  <c r="H766" i="5"/>
  <c r="K765" i="5"/>
  <c r="H765" i="5"/>
  <c r="K764" i="5"/>
  <c r="H764" i="5"/>
  <c r="I762" i="5"/>
  <c r="K762" i="5" s="1"/>
  <c r="G762" i="5"/>
  <c r="F762" i="5"/>
  <c r="K761" i="5"/>
  <c r="H761" i="5"/>
  <c r="H762" i="5" s="1"/>
  <c r="I759" i="5"/>
  <c r="K759" i="5" s="1"/>
  <c r="G759" i="5"/>
  <c r="F759" i="5"/>
  <c r="C759" i="5"/>
  <c r="E759" i="5" s="1"/>
  <c r="K758" i="5"/>
  <c r="H758" i="5"/>
  <c r="H759" i="5" s="1"/>
  <c r="E758" i="5"/>
  <c r="I756" i="5"/>
  <c r="K756" i="5" s="1"/>
  <c r="G756" i="5"/>
  <c r="F756" i="5"/>
  <c r="C756" i="5"/>
  <c r="E756" i="5" s="1"/>
  <c r="K755" i="5"/>
  <c r="H755" i="5"/>
  <c r="E755" i="5"/>
  <c r="K754" i="5"/>
  <c r="H754" i="5"/>
  <c r="E754" i="5"/>
  <c r="I752" i="5"/>
  <c r="K752" i="5" s="1"/>
  <c r="G752" i="5"/>
  <c r="F752" i="5"/>
  <c r="K751" i="5"/>
  <c r="H751" i="5"/>
  <c r="H752" i="5" s="1"/>
  <c r="J749" i="5"/>
  <c r="I749" i="5"/>
  <c r="G749" i="5"/>
  <c r="F749" i="5"/>
  <c r="D749" i="5"/>
  <c r="C749" i="5"/>
  <c r="K748" i="5"/>
  <c r="E748" i="5"/>
  <c r="K747" i="5"/>
  <c r="H747" i="5"/>
  <c r="E747" i="5"/>
  <c r="K743" i="5"/>
  <c r="H743" i="5"/>
  <c r="E743" i="5"/>
  <c r="K742" i="5"/>
  <c r="H742" i="5"/>
  <c r="E742" i="5"/>
  <c r="K741" i="5"/>
  <c r="H741" i="5"/>
  <c r="E741" i="5"/>
  <c r="K740" i="5"/>
  <c r="H740" i="5"/>
  <c r="E740" i="5"/>
  <c r="K739" i="5"/>
  <c r="H739" i="5"/>
  <c r="E739" i="5"/>
  <c r="K737" i="5"/>
  <c r="H737" i="5"/>
  <c r="E737" i="5"/>
  <c r="K736" i="5"/>
  <c r="H736" i="5"/>
  <c r="E736" i="5"/>
  <c r="K735" i="5"/>
  <c r="H735" i="5"/>
  <c r="E735" i="5"/>
  <c r="K734" i="5"/>
  <c r="H734" i="5"/>
  <c r="E734" i="5"/>
  <c r="K733" i="5"/>
  <c r="H733" i="5"/>
  <c r="E733" i="5"/>
  <c r="K732" i="5"/>
  <c r="H732" i="5"/>
  <c r="E732" i="5"/>
  <c r="I730" i="5"/>
  <c r="K730" i="5" s="1"/>
  <c r="G730" i="5"/>
  <c r="F730" i="5"/>
  <c r="C730" i="5"/>
  <c r="E730" i="5" s="1"/>
  <c r="H729" i="5"/>
  <c r="E729" i="5"/>
  <c r="K728" i="5"/>
  <c r="H728" i="5"/>
  <c r="J726" i="5"/>
  <c r="I726" i="5"/>
  <c r="G726" i="5"/>
  <c r="F726" i="5"/>
  <c r="D726" i="5"/>
  <c r="C726" i="5"/>
  <c r="K725" i="5"/>
  <c r="H725" i="5"/>
  <c r="E725" i="5"/>
  <c r="K724" i="5"/>
  <c r="H724" i="5"/>
  <c r="E724" i="5"/>
  <c r="K723" i="5"/>
  <c r="H723" i="5"/>
  <c r="E723" i="5"/>
  <c r="K722" i="5"/>
  <c r="H722" i="5"/>
  <c r="E722" i="5"/>
  <c r="K721" i="5"/>
  <c r="H721" i="5"/>
  <c r="E721" i="5"/>
  <c r="K720" i="5"/>
  <c r="H720" i="5"/>
  <c r="E720" i="5"/>
  <c r="K719" i="5"/>
  <c r="H719" i="5"/>
  <c r="E719" i="5"/>
  <c r="K718" i="5"/>
  <c r="H718" i="5"/>
  <c r="E718" i="5"/>
  <c r="I716" i="5"/>
  <c r="K716" i="5" s="1"/>
  <c r="G716" i="5"/>
  <c r="F716" i="5"/>
  <c r="E716" i="5"/>
  <c r="K715" i="5"/>
  <c r="H715" i="5"/>
  <c r="E715" i="5"/>
  <c r="I713" i="5"/>
  <c r="K713" i="5" s="1"/>
  <c r="G713" i="5"/>
  <c r="F713" i="5"/>
  <c r="K712" i="5"/>
  <c r="H712" i="5"/>
  <c r="I709" i="5"/>
  <c r="K709" i="5" s="1"/>
  <c r="G709" i="5"/>
  <c r="F709" i="5"/>
  <c r="C709" i="5"/>
  <c r="E709" i="5" s="1"/>
  <c r="K708" i="5"/>
  <c r="H708" i="5"/>
  <c r="E708" i="5"/>
  <c r="I706" i="5"/>
  <c r="K706" i="5" s="1"/>
  <c r="G706" i="5"/>
  <c r="F706" i="5"/>
  <c r="C706" i="5"/>
  <c r="E706" i="5" s="1"/>
  <c r="K705" i="5"/>
  <c r="H705" i="5"/>
  <c r="E705" i="5"/>
  <c r="I703" i="5"/>
  <c r="K703" i="5" s="1"/>
  <c r="G703" i="5"/>
  <c r="F703" i="5"/>
  <c r="C703" i="5"/>
  <c r="E703" i="5" s="1"/>
  <c r="K702" i="5"/>
  <c r="H702" i="5"/>
  <c r="E702" i="5"/>
  <c r="K699" i="5"/>
  <c r="K698" i="5"/>
  <c r="K697" i="5"/>
  <c r="I695" i="5"/>
  <c r="K695" i="5" s="1"/>
  <c r="G695" i="5"/>
  <c r="F695" i="5"/>
  <c r="C695" i="5"/>
  <c r="E695" i="5" s="1"/>
  <c r="K694" i="5"/>
  <c r="H694" i="5"/>
  <c r="E694" i="5"/>
  <c r="G692" i="5"/>
  <c r="F692" i="5"/>
  <c r="C692" i="5"/>
  <c r="E692" i="5" s="1"/>
  <c r="H691" i="5"/>
  <c r="E691" i="5"/>
  <c r="H690" i="5"/>
  <c r="E690" i="5"/>
  <c r="I688" i="5"/>
  <c r="K688" i="5" s="1"/>
  <c r="G688" i="5"/>
  <c r="F688" i="5"/>
  <c r="C688" i="5"/>
  <c r="E688" i="5" s="1"/>
  <c r="K687" i="5"/>
  <c r="H687" i="5"/>
  <c r="E687" i="5"/>
  <c r="K686" i="5"/>
  <c r="H686" i="5"/>
  <c r="E686" i="5"/>
  <c r="I683" i="5"/>
  <c r="K683" i="5" s="1"/>
  <c r="G683" i="5"/>
  <c r="F683" i="5"/>
  <c r="C683" i="5"/>
  <c r="E683" i="5" s="1"/>
  <c r="K682" i="5"/>
  <c r="H682" i="5"/>
  <c r="E682" i="5"/>
  <c r="K681" i="5"/>
  <c r="H681" i="5"/>
  <c r="E681" i="5"/>
  <c r="J679" i="5"/>
  <c r="I679" i="5"/>
  <c r="G679" i="5"/>
  <c r="F679" i="5"/>
  <c r="D679" i="5"/>
  <c r="C679" i="5"/>
  <c r="K678" i="5"/>
  <c r="K677" i="5"/>
  <c r="H677" i="5"/>
  <c r="E677" i="5"/>
  <c r="K673" i="5"/>
  <c r="H673" i="5"/>
  <c r="E673" i="5"/>
  <c r="K671" i="5"/>
  <c r="H671" i="5"/>
  <c r="E671" i="5"/>
  <c r="K670" i="5"/>
  <c r="H670" i="5"/>
  <c r="E670" i="5"/>
  <c r="K669" i="5"/>
  <c r="H669" i="5"/>
  <c r="E669" i="5"/>
  <c r="K667" i="5"/>
  <c r="H667" i="5"/>
  <c r="E667" i="5"/>
  <c r="K666" i="5"/>
  <c r="H666" i="5"/>
  <c r="E666" i="5"/>
  <c r="K665" i="5"/>
  <c r="K664" i="5"/>
  <c r="H664" i="5"/>
  <c r="E664" i="5"/>
  <c r="K663" i="5"/>
  <c r="H663" i="5"/>
  <c r="E663" i="5"/>
  <c r="K660" i="5"/>
  <c r="H660" i="5"/>
  <c r="E660" i="5"/>
  <c r="K659" i="5"/>
  <c r="H659" i="5"/>
  <c r="E659" i="5"/>
  <c r="K657" i="5"/>
  <c r="H657" i="5"/>
  <c r="K655" i="5"/>
  <c r="H655" i="5"/>
  <c r="E655" i="5"/>
  <c r="K654" i="5"/>
  <c r="G652" i="5"/>
  <c r="F652" i="5"/>
  <c r="H651" i="5"/>
  <c r="J649" i="5"/>
  <c r="K649" i="5" s="1"/>
  <c r="G649" i="5"/>
  <c r="F649" i="5"/>
  <c r="K648" i="5"/>
  <c r="H648" i="5"/>
  <c r="J646" i="5"/>
  <c r="I646" i="5"/>
  <c r="G646" i="5"/>
  <c r="F646" i="5"/>
  <c r="D646" i="5"/>
  <c r="C646" i="5"/>
  <c r="K645" i="5"/>
  <c r="H645" i="5"/>
  <c r="K644" i="5"/>
  <c r="H644" i="5"/>
  <c r="K643" i="5"/>
  <c r="H643" i="5"/>
  <c r="K642" i="5"/>
  <c r="K641" i="5"/>
  <c r="H641" i="5"/>
  <c r="E641" i="5"/>
  <c r="K640" i="5"/>
  <c r="H640" i="5"/>
  <c r="E640" i="5"/>
  <c r="K639" i="5"/>
  <c r="H639" i="5"/>
  <c r="E639" i="5"/>
  <c r="K638" i="5"/>
  <c r="H638" i="5"/>
  <c r="E638" i="5"/>
  <c r="K637" i="5"/>
  <c r="H637" i="5"/>
  <c r="E637" i="5"/>
  <c r="K636" i="5"/>
  <c r="G636" i="5"/>
  <c r="E636" i="5"/>
  <c r="K635" i="5"/>
  <c r="H635" i="5"/>
  <c r="H636" i="5" s="1"/>
  <c r="E635" i="5"/>
  <c r="I633" i="5"/>
  <c r="K633" i="5" s="1"/>
  <c r="G633" i="5"/>
  <c r="F633" i="5"/>
  <c r="C633" i="5"/>
  <c r="E633" i="5" s="1"/>
  <c r="K632" i="5"/>
  <c r="K631" i="5"/>
  <c r="H631" i="5"/>
  <c r="H633" i="5" s="1"/>
  <c r="E631" i="5"/>
  <c r="I629" i="5"/>
  <c r="K629" i="5" s="1"/>
  <c r="G629" i="5"/>
  <c r="F629" i="5"/>
  <c r="C629" i="5"/>
  <c r="E629" i="5" s="1"/>
  <c r="K628" i="5"/>
  <c r="K627" i="5"/>
  <c r="H627" i="5"/>
  <c r="H629" i="5" s="1"/>
  <c r="E627" i="5"/>
  <c r="I625" i="5"/>
  <c r="K625" i="5" s="1"/>
  <c r="G625" i="5"/>
  <c r="F625" i="5"/>
  <c r="C625" i="5"/>
  <c r="E625" i="5" s="1"/>
  <c r="K624" i="5"/>
  <c r="K623" i="5"/>
  <c r="H623" i="5"/>
  <c r="H625" i="5" s="1"/>
  <c r="E623" i="5"/>
  <c r="I621" i="5"/>
  <c r="K621" i="5" s="1"/>
  <c r="K620" i="5"/>
  <c r="K619" i="5"/>
  <c r="I617" i="5"/>
  <c r="K617" i="5" s="1"/>
  <c r="G617" i="5"/>
  <c r="F617" i="5"/>
  <c r="C617" i="5"/>
  <c r="E617" i="5" s="1"/>
  <c r="K616" i="5"/>
  <c r="K615" i="5"/>
  <c r="H615" i="5"/>
  <c r="H617" i="5" s="1"/>
  <c r="E615" i="5"/>
  <c r="I613" i="5"/>
  <c r="K613" i="5" s="1"/>
  <c r="G613" i="5"/>
  <c r="F613" i="5"/>
  <c r="C613" i="5"/>
  <c r="E613" i="5" s="1"/>
  <c r="K612" i="5"/>
  <c r="K611" i="5"/>
  <c r="H611" i="5"/>
  <c r="H613" i="5" s="1"/>
  <c r="E611" i="5"/>
  <c r="I609" i="5"/>
  <c r="K609" i="5" s="1"/>
  <c r="G609" i="5"/>
  <c r="F609" i="5"/>
  <c r="C609" i="5"/>
  <c r="E609" i="5" s="1"/>
  <c r="K608" i="5"/>
  <c r="K607" i="5"/>
  <c r="H607" i="5"/>
  <c r="H609" i="5" s="1"/>
  <c r="E607" i="5"/>
  <c r="I605" i="5"/>
  <c r="K605" i="5" s="1"/>
  <c r="G605" i="5"/>
  <c r="F605" i="5"/>
  <c r="C605" i="5"/>
  <c r="E605" i="5" s="1"/>
  <c r="K604" i="5"/>
  <c r="K603" i="5"/>
  <c r="H603" i="5"/>
  <c r="H605" i="5" s="1"/>
  <c r="E603" i="5"/>
  <c r="I601" i="5"/>
  <c r="K601" i="5" s="1"/>
  <c r="G601" i="5"/>
  <c r="F601" i="5"/>
  <c r="C601" i="5"/>
  <c r="E601" i="5" s="1"/>
  <c r="K600" i="5"/>
  <c r="K599" i="5"/>
  <c r="H599" i="5"/>
  <c r="H601" i="5" s="1"/>
  <c r="E599" i="5"/>
  <c r="I594" i="5"/>
  <c r="G594" i="5"/>
  <c r="F594" i="5"/>
  <c r="C594" i="5"/>
  <c r="K593" i="5"/>
  <c r="H593" i="5"/>
  <c r="E593" i="5"/>
  <c r="K592" i="5"/>
  <c r="H592" i="5"/>
  <c r="E592" i="5"/>
  <c r="K591" i="5"/>
  <c r="H591" i="5"/>
  <c r="E591" i="5"/>
  <c r="K590" i="5"/>
  <c r="H590" i="5"/>
  <c r="E590" i="5"/>
  <c r="K589" i="5"/>
  <c r="H589" i="5"/>
  <c r="E589" i="5"/>
  <c r="J587" i="5"/>
  <c r="I587" i="5"/>
  <c r="G587" i="5"/>
  <c r="F587" i="5"/>
  <c r="D587" i="5"/>
  <c r="C587" i="5"/>
  <c r="K586" i="5"/>
  <c r="H586" i="5"/>
  <c r="K585" i="5"/>
  <c r="H585" i="5"/>
  <c r="E585" i="5"/>
  <c r="K584" i="5"/>
  <c r="H584" i="5"/>
  <c r="E584" i="5"/>
  <c r="K583" i="5"/>
  <c r="H583" i="5"/>
  <c r="E583" i="5"/>
  <c r="J581" i="5"/>
  <c r="I581" i="5"/>
  <c r="G581" i="5"/>
  <c r="F581" i="5"/>
  <c r="D581" i="5"/>
  <c r="C581" i="5"/>
  <c r="K580" i="5"/>
  <c r="H580" i="5"/>
  <c r="E580" i="5"/>
  <c r="K579" i="5"/>
  <c r="H579" i="5"/>
  <c r="E579" i="5"/>
  <c r="K576" i="5"/>
  <c r="H576" i="5"/>
  <c r="E576" i="5"/>
  <c r="K575" i="5"/>
  <c r="H575" i="5"/>
  <c r="E575" i="5"/>
  <c r="K572" i="5"/>
  <c r="H572" i="5"/>
  <c r="E572" i="5"/>
  <c r="K571" i="5"/>
  <c r="H571" i="5"/>
  <c r="E571" i="5"/>
  <c r="K570" i="5"/>
  <c r="H570" i="5"/>
  <c r="E570" i="5"/>
  <c r="K569" i="5"/>
  <c r="H569" i="5"/>
  <c r="E569" i="5"/>
  <c r="K568" i="5"/>
  <c r="H568" i="5"/>
  <c r="E568" i="5"/>
  <c r="K567" i="5"/>
  <c r="H567" i="5"/>
  <c r="E567" i="5"/>
  <c r="K566" i="5"/>
  <c r="H566" i="5"/>
  <c r="E566" i="5"/>
  <c r="K564" i="5"/>
  <c r="H564" i="5"/>
  <c r="E564" i="5"/>
  <c r="K563" i="5"/>
  <c r="H563" i="5"/>
  <c r="E563" i="5"/>
  <c r="K562" i="5"/>
  <c r="H562" i="5"/>
  <c r="E562" i="5"/>
  <c r="K561" i="5"/>
  <c r="H561" i="5"/>
  <c r="E561" i="5"/>
  <c r="K560" i="5"/>
  <c r="H560" i="5"/>
  <c r="E560" i="5"/>
  <c r="K559" i="5"/>
  <c r="H559" i="5"/>
  <c r="E559" i="5"/>
  <c r="K558" i="5"/>
  <c r="H558" i="5"/>
  <c r="K556" i="5"/>
  <c r="H556" i="5"/>
  <c r="E556" i="5"/>
  <c r="J554" i="5"/>
  <c r="I554" i="5"/>
  <c r="G554" i="5"/>
  <c r="F554" i="5"/>
  <c r="D554" i="5"/>
  <c r="C554" i="5"/>
  <c r="K552" i="5"/>
  <c r="H552" i="5"/>
  <c r="E552" i="5"/>
  <c r="K551" i="5"/>
  <c r="H551" i="5"/>
  <c r="E551" i="5"/>
  <c r="K549" i="5"/>
  <c r="H549" i="5"/>
  <c r="E549" i="5"/>
  <c r="K548" i="5"/>
  <c r="H548" i="5"/>
  <c r="E548" i="5"/>
  <c r="K547" i="5"/>
  <c r="H547" i="5"/>
  <c r="E547" i="5"/>
  <c r="K546" i="5"/>
  <c r="H546" i="5"/>
  <c r="E546" i="5"/>
  <c r="K545" i="5"/>
  <c r="H545" i="5"/>
  <c r="E545" i="5"/>
  <c r="K544" i="5"/>
  <c r="H544" i="5"/>
  <c r="E544" i="5"/>
  <c r="K543" i="5"/>
  <c r="H543" i="5"/>
  <c r="E543" i="5"/>
  <c r="K542" i="5"/>
  <c r="H542" i="5"/>
  <c r="E542" i="5"/>
  <c r="K541" i="5"/>
  <c r="H541" i="5"/>
  <c r="E541" i="5"/>
  <c r="K540" i="5"/>
  <c r="H540" i="5"/>
  <c r="E540" i="5"/>
  <c r="K539" i="5"/>
  <c r="H539" i="5"/>
  <c r="E539" i="5"/>
  <c r="K538" i="5"/>
  <c r="H538" i="5"/>
  <c r="I536" i="5"/>
  <c r="K536" i="5" s="1"/>
  <c r="G536" i="5"/>
  <c r="F536" i="5"/>
  <c r="K535" i="5"/>
  <c r="H535" i="5"/>
  <c r="K534" i="5"/>
  <c r="H534" i="5"/>
  <c r="J532" i="5"/>
  <c r="I532" i="5"/>
  <c r="G532" i="5"/>
  <c r="F532" i="5"/>
  <c r="D532" i="5"/>
  <c r="C532" i="5"/>
  <c r="K531" i="5"/>
  <c r="H531" i="5"/>
  <c r="E531" i="5"/>
  <c r="K530" i="5"/>
  <c r="H530" i="5"/>
  <c r="E530" i="5"/>
  <c r="K529" i="5"/>
  <c r="H529" i="5"/>
  <c r="E529" i="5"/>
  <c r="I526" i="5"/>
  <c r="K526" i="5" s="1"/>
  <c r="G526" i="5"/>
  <c r="F526" i="5"/>
  <c r="K525" i="5"/>
  <c r="H525" i="5"/>
  <c r="H526" i="5" s="1"/>
  <c r="C522" i="5"/>
  <c r="E522" i="5" s="1"/>
  <c r="K520" i="5"/>
  <c r="K522" i="5" s="1"/>
  <c r="H520" i="5"/>
  <c r="H522" i="5" s="1"/>
  <c r="E520" i="5"/>
  <c r="I517" i="5"/>
  <c r="K517" i="5" s="1"/>
  <c r="G517" i="5"/>
  <c r="F517" i="5"/>
  <c r="C517" i="5"/>
  <c r="E517" i="5" s="1"/>
  <c r="K516" i="5"/>
  <c r="H516" i="5"/>
  <c r="H517" i="5" s="1"/>
  <c r="E516" i="5"/>
  <c r="J514" i="5"/>
  <c r="I514" i="5"/>
  <c r="G514" i="5"/>
  <c r="F514" i="5"/>
  <c r="D514" i="5"/>
  <c r="C514" i="5"/>
  <c r="K512" i="5"/>
  <c r="H512" i="5"/>
  <c r="E512" i="5"/>
  <c r="K511" i="5"/>
  <c r="H511" i="5"/>
  <c r="E511" i="5"/>
  <c r="K510" i="5"/>
  <c r="H510" i="5"/>
  <c r="E510" i="5"/>
  <c r="K508" i="5"/>
  <c r="H508" i="5"/>
  <c r="E508" i="5"/>
  <c r="K507" i="5"/>
  <c r="H507" i="5"/>
  <c r="E507" i="5"/>
  <c r="K506" i="5"/>
  <c r="H506" i="5"/>
  <c r="E506" i="5"/>
  <c r="K505" i="5"/>
  <c r="H505" i="5"/>
  <c r="E505" i="5"/>
  <c r="K504" i="5"/>
  <c r="H504" i="5"/>
  <c r="E504" i="5"/>
  <c r="K503" i="5"/>
  <c r="H503" i="5"/>
  <c r="E503" i="5"/>
  <c r="K502" i="5"/>
  <c r="H502" i="5"/>
  <c r="E502" i="5"/>
  <c r="K501" i="5"/>
  <c r="H501" i="5"/>
  <c r="E501" i="5"/>
  <c r="K500" i="5"/>
  <c r="H500" i="5"/>
  <c r="E500" i="5"/>
  <c r="K499" i="5"/>
  <c r="H499" i="5"/>
  <c r="I497" i="5"/>
  <c r="K497" i="5" s="1"/>
  <c r="G497" i="5"/>
  <c r="F497" i="5"/>
  <c r="C497" i="5"/>
  <c r="E497" i="5" s="1"/>
  <c r="K496" i="5"/>
  <c r="H496" i="5"/>
  <c r="E496" i="5"/>
  <c r="K495" i="5"/>
  <c r="H495" i="5"/>
  <c r="E495" i="5"/>
  <c r="K494" i="5"/>
  <c r="H494" i="5"/>
  <c r="E494" i="5"/>
  <c r="I492" i="5"/>
  <c r="K492" i="5" s="1"/>
  <c r="G492" i="5"/>
  <c r="F492" i="5"/>
  <c r="K491" i="5"/>
  <c r="H491" i="5"/>
  <c r="K490" i="5"/>
  <c r="H490" i="5"/>
  <c r="I488" i="5"/>
  <c r="K488" i="5" s="1"/>
  <c r="G488" i="5"/>
  <c r="F488" i="5"/>
  <c r="C488" i="5"/>
  <c r="E488" i="5" s="1"/>
  <c r="K487" i="5"/>
  <c r="H487" i="5"/>
  <c r="H488" i="5" s="1"/>
  <c r="E487" i="5"/>
  <c r="I485" i="5"/>
  <c r="K485" i="5" s="1"/>
  <c r="G485" i="5"/>
  <c r="F485" i="5"/>
  <c r="K484" i="5"/>
  <c r="H484" i="5"/>
  <c r="K483" i="5"/>
  <c r="H483" i="5"/>
  <c r="I481" i="5"/>
  <c r="K481" i="5" s="1"/>
  <c r="G481" i="5"/>
  <c r="F481" i="5"/>
  <c r="C481" i="5"/>
  <c r="E481" i="5" s="1"/>
  <c r="K480" i="5"/>
  <c r="H480" i="5"/>
  <c r="E480" i="5"/>
  <c r="K479" i="5"/>
  <c r="H479" i="5"/>
  <c r="J477" i="5"/>
  <c r="I477" i="5"/>
  <c r="G477" i="5"/>
  <c r="F477" i="5"/>
  <c r="D477" i="5"/>
  <c r="C477" i="5"/>
  <c r="K476" i="5"/>
  <c r="H476" i="5"/>
  <c r="E476" i="5"/>
  <c r="K475" i="5"/>
  <c r="H475" i="5"/>
  <c r="E475" i="5"/>
  <c r="K474" i="5"/>
  <c r="H474" i="5"/>
  <c r="E474" i="5"/>
  <c r="K473" i="5"/>
  <c r="H473" i="5"/>
  <c r="E473" i="5"/>
  <c r="K472" i="5"/>
  <c r="H472" i="5"/>
  <c r="E472" i="5"/>
  <c r="K471" i="5"/>
  <c r="H471" i="5"/>
  <c r="E471" i="5"/>
  <c r="K470" i="5"/>
  <c r="H470" i="5"/>
  <c r="E470" i="5"/>
  <c r="K469" i="5"/>
  <c r="H469" i="5"/>
  <c r="E469" i="5"/>
  <c r="K468" i="5"/>
  <c r="H468" i="5"/>
  <c r="E468" i="5"/>
  <c r="K467" i="5"/>
  <c r="K466" i="5"/>
  <c r="H466" i="5"/>
  <c r="E466" i="5"/>
  <c r="K464" i="5"/>
  <c r="H464" i="5"/>
  <c r="E464" i="5"/>
  <c r="K463" i="5"/>
  <c r="H463" i="5"/>
  <c r="E463" i="5"/>
  <c r="K462" i="5"/>
  <c r="H462" i="5"/>
  <c r="E462" i="5"/>
  <c r="K461" i="5"/>
  <c r="H461" i="5"/>
  <c r="E461" i="5"/>
  <c r="K460" i="5"/>
  <c r="H460" i="5"/>
  <c r="E460" i="5"/>
  <c r="K459" i="5"/>
  <c r="H459" i="5"/>
  <c r="E459" i="5"/>
  <c r="K458" i="5"/>
  <c r="E458" i="5"/>
  <c r="I456" i="5"/>
  <c r="K456" i="5" s="1"/>
  <c r="G456" i="5"/>
  <c r="F456" i="5"/>
  <c r="C456" i="5"/>
  <c r="E456" i="5" s="1"/>
  <c r="K455" i="5"/>
  <c r="H455" i="5"/>
  <c r="H456" i="5" s="1"/>
  <c r="E455" i="5"/>
  <c r="K453" i="5"/>
  <c r="G453" i="5"/>
  <c r="F453" i="5"/>
  <c r="K452" i="5"/>
  <c r="H452" i="5"/>
  <c r="H453" i="5" s="1"/>
  <c r="I450" i="5"/>
  <c r="K450" i="5" s="1"/>
  <c r="G450" i="5"/>
  <c r="F450" i="5"/>
  <c r="C450" i="5"/>
  <c r="E450" i="5" s="1"/>
  <c r="K449" i="5"/>
  <c r="H449" i="5"/>
  <c r="E449" i="5"/>
  <c r="J447" i="5"/>
  <c r="I447" i="5"/>
  <c r="G447" i="5"/>
  <c r="F447" i="5"/>
  <c r="C447" i="5"/>
  <c r="E447" i="5" s="1"/>
  <c r="K446" i="5"/>
  <c r="H446" i="5"/>
  <c r="E446" i="5"/>
  <c r="K445" i="5"/>
  <c r="H445" i="5"/>
  <c r="E445" i="5"/>
  <c r="K444" i="5"/>
  <c r="H444" i="5"/>
  <c r="E444" i="5"/>
  <c r="K443" i="5"/>
  <c r="H443" i="5"/>
  <c r="E443" i="5"/>
  <c r="K442" i="5"/>
  <c r="H442" i="5"/>
  <c r="J440" i="5"/>
  <c r="I440" i="5"/>
  <c r="G440" i="5"/>
  <c r="F440" i="5"/>
  <c r="D440" i="5"/>
  <c r="C440" i="5"/>
  <c r="K439" i="5"/>
  <c r="H439" i="5"/>
  <c r="E439" i="5"/>
  <c r="K438" i="5"/>
  <c r="H438" i="5"/>
  <c r="E438" i="5"/>
  <c r="I436" i="5"/>
  <c r="K436" i="5" s="1"/>
  <c r="G436" i="5"/>
  <c r="F436" i="5"/>
  <c r="K435" i="5"/>
  <c r="H435" i="5"/>
  <c r="K434" i="5"/>
  <c r="H434" i="5"/>
  <c r="J432" i="5"/>
  <c r="I432" i="5"/>
  <c r="G432" i="5"/>
  <c r="F432" i="5"/>
  <c r="D432" i="5"/>
  <c r="C432" i="5"/>
  <c r="K430" i="5"/>
  <c r="H430" i="5"/>
  <c r="K428" i="5"/>
  <c r="H428" i="5"/>
  <c r="E428" i="5"/>
  <c r="K427" i="5"/>
  <c r="H427" i="5"/>
  <c r="E427" i="5"/>
  <c r="K426" i="5"/>
  <c r="H426" i="5"/>
  <c r="E426" i="5"/>
  <c r="K425" i="5"/>
  <c r="H425" i="5"/>
  <c r="E425" i="5"/>
  <c r="K424" i="5"/>
  <c r="H424" i="5"/>
  <c r="E424" i="5"/>
  <c r="K423" i="5"/>
  <c r="H423" i="5"/>
  <c r="E423" i="5"/>
  <c r="K422" i="5"/>
  <c r="H422" i="5"/>
  <c r="E422" i="5"/>
  <c r="K421" i="5"/>
  <c r="H421" i="5"/>
  <c r="E421" i="5"/>
  <c r="K420" i="5"/>
  <c r="H420" i="5"/>
  <c r="E420" i="5"/>
  <c r="K419" i="5"/>
  <c r="H419" i="5"/>
  <c r="E419" i="5"/>
  <c r="K418" i="5"/>
  <c r="H418" i="5"/>
  <c r="E418" i="5"/>
  <c r="K417" i="5"/>
  <c r="H417" i="5"/>
  <c r="E417" i="5"/>
  <c r="K416" i="5"/>
  <c r="H416" i="5"/>
  <c r="E416" i="5"/>
  <c r="K415" i="5"/>
  <c r="H415" i="5"/>
  <c r="K414" i="5"/>
  <c r="H414" i="5"/>
  <c r="E414" i="5"/>
  <c r="K413" i="5"/>
  <c r="H413" i="5"/>
  <c r="K412" i="5"/>
  <c r="H412" i="5"/>
  <c r="E412" i="5"/>
  <c r="J410" i="5"/>
  <c r="I410" i="5"/>
  <c r="G410" i="5"/>
  <c r="F410" i="5"/>
  <c r="D410" i="5"/>
  <c r="C410" i="5"/>
  <c r="K409" i="5"/>
  <c r="H409" i="5"/>
  <c r="E409" i="5"/>
  <c r="K407" i="5"/>
  <c r="H407" i="5"/>
  <c r="E407" i="5"/>
  <c r="K406" i="5"/>
  <c r="H406" i="5"/>
  <c r="E406" i="5"/>
  <c r="K405" i="5"/>
  <c r="H405" i="5"/>
  <c r="E405" i="5"/>
  <c r="K404" i="5"/>
  <c r="H404" i="5"/>
  <c r="E404" i="5"/>
  <c r="K403" i="5"/>
  <c r="H403" i="5"/>
  <c r="E403" i="5"/>
  <c r="K402" i="5"/>
  <c r="H402" i="5"/>
  <c r="E402" i="5"/>
  <c r="K401" i="5"/>
  <c r="H401" i="5"/>
  <c r="K400" i="5"/>
  <c r="H400" i="5"/>
  <c r="E400" i="5"/>
  <c r="J398" i="5"/>
  <c r="I398" i="5"/>
  <c r="G398" i="5"/>
  <c r="F398" i="5"/>
  <c r="D398" i="5"/>
  <c r="C398" i="5"/>
  <c r="K397" i="5"/>
  <c r="H397" i="5"/>
  <c r="K396" i="5"/>
  <c r="H396" i="5"/>
  <c r="K395" i="5"/>
  <c r="H395" i="5"/>
  <c r="K394" i="5"/>
  <c r="H394" i="5"/>
  <c r="K393" i="5"/>
  <c r="H393" i="5"/>
  <c r="K390" i="5"/>
  <c r="H390" i="5"/>
  <c r="E390" i="5"/>
  <c r="K389" i="5"/>
  <c r="H389" i="5"/>
  <c r="E389" i="5"/>
  <c r="K388" i="5"/>
  <c r="H388" i="5"/>
  <c r="E388" i="5"/>
  <c r="K387" i="5"/>
  <c r="H387" i="5"/>
  <c r="E387" i="5"/>
  <c r="K386" i="5"/>
  <c r="H386" i="5"/>
  <c r="E386" i="5"/>
  <c r="K385" i="5"/>
  <c r="H385" i="5"/>
  <c r="E385" i="5"/>
  <c r="K383" i="5"/>
  <c r="H383" i="5"/>
  <c r="E383" i="5"/>
  <c r="K382" i="5"/>
  <c r="H382" i="5"/>
  <c r="E382" i="5"/>
  <c r="K381" i="5"/>
  <c r="H381" i="5"/>
  <c r="J379" i="5"/>
  <c r="I379" i="5"/>
  <c r="G379" i="5"/>
  <c r="F379" i="5"/>
  <c r="D379" i="5"/>
  <c r="C379" i="5"/>
  <c r="K378" i="5"/>
  <c r="H378" i="5"/>
  <c r="K377" i="5"/>
  <c r="H377" i="5"/>
  <c r="K376" i="5"/>
  <c r="H376" i="5"/>
  <c r="K375" i="5"/>
  <c r="H375" i="5"/>
  <c r="E375" i="5"/>
  <c r="K374" i="5"/>
  <c r="H374" i="5"/>
  <c r="E374" i="5"/>
  <c r="K373" i="5"/>
  <c r="H373" i="5"/>
  <c r="E373" i="5"/>
  <c r="K372" i="5"/>
  <c r="H372" i="5"/>
  <c r="E372" i="5"/>
  <c r="K370" i="5"/>
  <c r="H370" i="5"/>
  <c r="E370" i="5"/>
  <c r="K369" i="5"/>
  <c r="K368" i="5"/>
  <c r="K365" i="5"/>
  <c r="H365" i="5"/>
  <c r="E365" i="5"/>
  <c r="K364" i="5"/>
  <c r="H364" i="5"/>
  <c r="E364" i="5"/>
  <c r="K363" i="5"/>
  <c r="H363" i="5"/>
  <c r="E363" i="5"/>
  <c r="K362" i="5"/>
  <c r="H362" i="5"/>
  <c r="E362" i="5"/>
  <c r="K361" i="5"/>
  <c r="H361" i="5"/>
  <c r="E361" i="5"/>
  <c r="K360" i="5"/>
  <c r="H360" i="5"/>
  <c r="E360" i="5"/>
  <c r="K359" i="5"/>
  <c r="H359" i="5"/>
  <c r="E359" i="5"/>
  <c r="K358" i="5"/>
  <c r="H358" i="5"/>
  <c r="E358" i="5"/>
  <c r="K357" i="5"/>
  <c r="H357" i="5"/>
  <c r="E357" i="5"/>
  <c r="K356" i="5"/>
  <c r="H356" i="5"/>
  <c r="E356" i="5"/>
  <c r="K354" i="5"/>
  <c r="H354" i="5"/>
  <c r="E354" i="5"/>
  <c r="K353" i="5"/>
  <c r="H353" i="5"/>
  <c r="E353" i="5"/>
  <c r="K352" i="5"/>
  <c r="H352" i="5"/>
  <c r="E352" i="5"/>
  <c r="K351" i="5"/>
  <c r="H351" i="5"/>
  <c r="E351" i="5"/>
  <c r="K350" i="5"/>
  <c r="H350" i="5"/>
  <c r="E350" i="5"/>
  <c r="K349" i="5"/>
  <c r="H349" i="5"/>
  <c r="E349" i="5"/>
  <c r="K348" i="5"/>
  <c r="H348" i="5"/>
  <c r="E348" i="5"/>
  <c r="K347" i="5"/>
  <c r="H347" i="5"/>
  <c r="E347" i="5"/>
  <c r="K346" i="5"/>
  <c r="H346" i="5"/>
  <c r="E346" i="5"/>
  <c r="K345" i="5"/>
  <c r="H345" i="5"/>
  <c r="E345" i="5"/>
  <c r="K344" i="5"/>
  <c r="H344" i="5"/>
  <c r="E344" i="5"/>
  <c r="K342" i="5"/>
  <c r="H342" i="5"/>
  <c r="E342" i="5"/>
  <c r="J340" i="5"/>
  <c r="I340" i="5"/>
  <c r="G340" i="5"/>
  <c r="F340" i="5"/>
  <c r="C340" i="5"/>
  <c r="E340" i="5" s="1"/>
  <c r="K339" i="5"/>
  <c r="H339" i="5"/>
  <c r="E339" i="5"/>
  <c r="K338" i="5"/>
  <c r="H338" i="5"/>
  <c r="E338" i="5"/>
  <c r="I336" i="5"/>
  <c r="K336" i="5" s="1"/>
  <c r="K335" i="5"/>
  <c r="J333" i="5"/>
  <c r="I333" i="5"/>
  <c r="G333" i="5"/>
  <c r="F333" i="5"/>
  <c r="K332" i="5"/>
  <c r="H332" i="5"/>
  <c r="K331" i="5"/>
  <c r="H331" i="5"/>
  <c r="J329" i="5"/>
  <c r="I329" i="5"/>
  <c r="G329" i="5"/>
  <c r="F329" i="5"/>
  <c r="D329" i="5"/>
  <c r="C329" i="5"/>
  <c r="K328" i="5"/>
  <c r="H328" i="5"/>
  <c r="E328" i="5"/>
  <c r="J326" i="5"/>
  <c r="I326" i="5"/>
  <c r="G326" i="5"/>
  <c r="F326" i="5"/>
  <c r="D326" i="5"/>
  <c r="C326" i="5"/>
  <c r="K325" i="5"/>
  <c r="H325" i="5"/>
  <c r="K324" i="5"/>
  <c r="H324" i="5"/>
  <c r="K323" i="5"/>
  <c r="H323" i="5"/>
  <c r="K322" i="5"/>
  <c r="H322" i="5"/>
  <c r="E322" i="5"/>
  <c r="K321" i="5"/>
  <c r="H321" i="5"/>
  <c r="E321" i="5"/>
  <c r="K320" i="5"/>
  <c r="H320" i="5"/>
  <c r="E320" i="5"/>
  <c r="K319" i="5"/>
  <c r="H319" i="5"/>
  <c r="E319" i="5"/>
  <c r="K318" i="5"/>
  <c r="H318" i="5"/>
  <c r="E318" i="5"/>
  <c r="K317" i="5"/>
  <c r="H317" i="5"/>
  <c r="E317" i="5"/>
  <c r="K316" i="5"/>
  <c r="H316" i="5"/>
  <c r="E316" i="5"/>
  <c r="K315" i="5"/>
  <c r="H315" i="5"/>
  <c r="E315" i="5"/>
  <c r="K314" i="5"/>
  <c r="H314" i="5"/>
  <c r="E314" i="5"/>
  <c r="K313" i="5"/>
  <c r="H313" i="5"/>
  <c r="E313" i="5"/>
  <c r="J311" i="5"/>
  <c r="I311" i="5"/>
  <c r="G311" i="5"/>
  <c r="F311" i="5"/>
  <c r="D311" i="5"/>
  <c r="C311" i="5"/>
  <c r="K309" i="5"/>
  <c r="H309" i="5"/>
  <c r="E309" i="5"/>
  <c r="K308" i="5"/>
  <c r="H308" i="5"/>
  <c r="E308" i="5"/>
  <c r="K306" i="5"/>
  <c r="H306" i="5"/>
  <c r="E306" i="5"/>
  <c r="K305" i="5"/>
  <c r="H305" i="5"/>
  <c r="E305" i="5"/>
  <c r="K304" i="5"/>
  <c r="H304" i="5"/>
  <c r="E304" i="5"/>
  <c r="K303" i="5"/>
  <c r="H303" i="5"/>
  <c r="E303" i="5"/>
  <c r="K302" i="5"/>
  <c r="H302" i="5"/>
  <c r="E302" i="5"/>
  <c r="K301" i="5"/>
  <c r="H301" i="5"/>
  <c r="E301" i="5"/>
  <c r="K300" i="5"/>
  <c r="H300" i="5"/>
  <c r="E300" i="5"/>
  <c r="K299" i="5"/>
  <c r="H299" i="5"/>
  <c r="E299" i="5"/>
  <c r="K298" i="5"/>
  <c r="H298" i="5"/>
  <c r="E298" i="5"/>
  <c r="K297" i="5"/>
  <c r="H297" i="5"/>
  <c r="J295" i="5"/>
  <c r="I295" i="5"/>
  <c r="H295" i="5"/>
  <c r="K294" i="5"/>
  <c r="K295" i="5" s="1"/>
  <c r="H294" i="5"/>
  <c r="J289" i="5"/>
  <c r="I289" i="5"/>
  <c r="G289" i="5"/>
  <c r="F289" i="5"/>
  <c r="D289" i="5"/>
  <c r="C289" i="5"/>
  <c r="K287" i="5"/>
  <c r="H287" i="5"/>
  <c r="E287" i="5"/>
  <c r="K286" i="5"/>
  <c r="H286" i="5"/>
  <c r="E286" i="5"/>
  <c r="J284" i="5"/>
  <c r="I284" i="5"/>
  <c r="G284" i="5"/>
  <c r="F284" i="5"/>
  <c r="D284" i="5"/>
  <c r="C284" i="5"/>
  <c r="K283" i="5"/>
  <c r="K284" i="5" s="1"/>
  <c r="H283" i="5"/>
  <c r="H284" i="5" s="1"/>
  <c r="E283" i="5"/>
  <c r="E284" i="5" s="1"/>
  <c r="J281" i="5"/>
  <c r="I281" i="5"/>
  <c r="G281" i="5"/>
  <c r="F281" i="5"/>
  <c r="E281" i="5"/>
  <c r="D281" i="5"/>
  <c r="C281" i="5"/>
  <c r="K280" i="5"/>
  <c r="H280" i="5"/>
  <c r="H281" i="5" s="1"/>
  <c r="K278" i="5"/>
  <c r="K277" i="5"/>
  <c r="K275" i="5"/>
  <c r="J273" i="5"/>
  <c r="I273" i="5"/>
  <c r="G273" i="5"/>
  <c r="F273" i="5"/>
  <c r="D273" i="5"/>
  <c r="C273" i="5"/>
  <c r="K272" i="5"/>
  <c r="H272" i="5"/>
  <c r="K271" i="5"/>
  <c r="H271" i="5"/>
  <c r="E271" i="5"/>
  <c r="K270" i="5"/>
  <c r="H270" i="5"/>
  <c r="E270" i="5"/>
  <c r="K269" i="5"/>
  <c r="H269" i="5"/>
  <c r="E269" i="5"/>
  <c r="K268" i="5"/>
  <c r="H268" i="5"/>
  <c r="E268" i="5"/>
  <c r="K267" i="5"/>
  <c r="H267" i="5"/>
  <c r="E267" i="5"/>
  <c r="K265" i="5"/>
  <c r="H265" i="5"/>
  <c r="E265" i="5"/>
  <c r="K264" i="5"/>
  <c r="H264" i="5"/>
  <c r="E264" i="5"/>
  <c r="J257" i="5"/>
  <c r="I257" i="5"/>
  <c r="G257" i="5"/>
  <c r="F257" i="5"/>
  <c r="D257" i="5"/>
  <c r="C257" i="5"/>
  <c r="K256" i="5"/>
  <c r="H256" i="5"/>
  <c r="E256" i="5"/>
  <c r="K255" i="5"/>
  <c r="H255" i="5"/>
  <c r="E255" i="5"/>
  <c r="K254" i="5"/>
  <c r="H254" i="5"/>
  <c r="E254" i="5"/>
  <c r="K252" i="5"/>
  <c r="H252" i="5"/>
  <c r="E252" i="5"/>
  <c r="K251" i="5"/>
  <c r="H251" i="5"/>
  <c r="E251" i="5"/>
  <c r="K250" i="5"/>
  <c r="H250" i="5"/>
  <c r="E250" i="5"/>
  <c r="K249" i="5"/>
  <c r="H249" i="5"/>
  <c r="E249" i="5"/>
  <c r="K248" i="5"/>
  <c r="H248" i="5"/>
  <c r="E248" i="5"/>
  <c r="J246" i="5"/>
  <c r="I246" i="5"/>
  <c r="G246" i="5"/>
  <c r="F246" i="5"/>
  <c r="D246" i="5"/>
  <c r="C246" i="5"/>
  <c r="K243" i="5"/>
  <c r="H243" i="5"/>
  <c r="K240" i="5"/>
  <c r="H240" i="5"/>
  <c r="E240" i="5"/>
  <c r="K238" i="5"/>
  <c r="H238" i="5"/>
  <c r="E238" i="5"/>
  <c r="K237" i="5"/>
  <c r="H237" i="5"/>
  <c r="E237" i="5"/>
  <c r="K236" i="5"/>
  <c r="H236" i="5"/>
  <c r="E236" i="5"/>
  <c r="K235" i="5"/>
  <c r="H235" i="5"/>
  <c r="E235" i="5"/>
  <c r="K234" i="5"/>
  <c r="H234" i="5"/>
  <c r="E234" i="5"/>
  <c r="K233" i="5"/>
  <c r="H233" i="5"/>
  <c r="E233" i="5"/>
  <c r="K232" i="5"/>
  <c r="H232" i="5"/>
  <c r="E232" i="5"/>
  <c r="K229" i="5"/>
  <c r="H229" i="5"/>
  <c r="E229" i="5"/>
  <c r="K226" i="5"/>
  <c r="K224" i="5"/>
  <c r="K223" i="5"/>
  <c r="H223" i="5"/>
  <c r="E223" i="5"/>
  <c r="K222" i="5"/>
  <c r="H222" i="5"/>
  <c r="E222" i="5"/>
  <c r="K221" i="5"/>
  <c r="H221" i="5"/>
  <c r="E221" i="5"/>
  <c r="K220" i="5"/>
  <c r="H220" i="5"/>
  <c r="E220" i="5"/>
  <c r="K215" i="5"/>
  <c r="H215" i="5"/>
  <c r="E215" i="5"/>
  <c r="K214" i="5"/>
  <c r="K213" i="5"/>
  <c r="H213" i="5"/>
  <c r="E213" i="5"/>
  <c r="K212" i="5"/>
  <c r="H212" i="5"/>
  <c r="E212" i="5"/>
  <c r="K211" i="5"/>
  <c r="H211" i="5"/>
  <c r="E211" i="5"/>
  <c r="K210" i="5"/>
  <c r="K209" i="5"/>
  <c r="H209" i="5"/>
  <c r="E209" i="5"/>
  <c r="J204" i="5"/>
  <c r="I204" i="5"/>
  <c r="G204" i="5"/>
  <c r="F204" i="5"/>
  <c r="D204" i="5"/>
  <c r="C204" i="5"/>
  <c r="K203" i="5"/>
  <c r="H203" i="5"/>
  <c r="E203" i="5"/>
  <c r="K202" i="5"/>
  <c r="H202" i="5"/>
  <c r="K201" i="5"/>
  <c r="H201" i="5"/>
  <c r="E201" i="5"/>
  <c r="K200" i="5"/>
  <c r="H200" i="5"/>
  <c r="E200" i="5"/>
  <c r="K199" i="5"/>
  <c r="H199" i="5"/>
  <c r="E199" i="5"/>
  <c r="K198" i="5"/>
  <c r="H198" i="5"/>
  <c r="E198" i="5"/>
  <c r="K197" i="5"/>
  <c r="H197" i="5"/>
  <c r="E197" i="5"/>
  <c r="K196" i="5"/>
  <c r="H196" i="5"/>
  <c r="E196" i="5"/>
  <c r="K195" i="5"/>
  <c r="H195" i="5"/>
  <c r="E195" i="5"/>
  <c r="J192" i="5"/>
  <c r="I192" i="5"/>
  <c r="K191" i="5"/>
  <c r="K192" i="5" s="1"/>
  <c r="D189" i="5"/>
  <c r="C189" i="5"/>
  <c r="K188" i="5"/>
  <c r="H188" i="5"/>
  <c r="E188" i="5"/>
  <c r="K187" i="5"/>
  <c r="H187" i="5"/>
  <c r="E187" i="5"/>
  <c r="K185" i="5"/>
  <c r="H185" i="5"/>
  <c r="E185" i="5"/>
  <c r="J182" i="5"/>
  <c r="I182" i="5"/>
  <c r="G182" i="5"/>
  <c r="F182" i="5"/>
  <c r="D182" i="5"/>
  <c r="C182" i="5"/>
  <c r="K181" i="5"/>
  <c r="K182" i="5" s="1"/>
  <c r="H181" i="5"/>
  <c r="H182" i="5" s="1"/>
  <c r="E181" i="5"/>
  <c r="E182" i="5" s="1"/>
  <c r="I179" i="5"/>
  <c r="G179" i="5"/>
  <c r="F179" i="5"/>
  <c r="D179" i="5"/>
  <c r="C179" i="5"/>
  <c r="K178" i="5"/>
  <c r="H178" i="5"/>
  <c r="K177" i="5"/>
  <c r="H177" i="5"/>
  <c r="E177" i="5"/>
  <c r="K176" i="5"/>
  <c r="H176" i="5"/>
  <c r="E176" i="5"/>
  <c r="K175" i="5"/>
  <c r="H175" i="5"/>
  <c r="E175" i="5"/>
  <c r="K174" i="5"/>
  <c r="H174" i="5"/>
  <c r="E174" i="5"/>
  <c r="K173" i="5"/>
  <c r="H173" i="5"/>
  <c r="E173" i="5"/>
  <c r="K172" i="5"/>
  <c r="H172" i="5"/>
  <c r="E172" i="5"/>
  <c r="K171" i="5"/>
  <c r="H171" i="5"/>
  <c r="E171" i="5"/>
  <c r="K170" i="5"/>
  <c r="H170" i="5"/>
  <c r="E170" i="5"/>
  <c r="K169" i="5"/>
  <c r="H169" i="5"/>
  <c r="E169" i="5"/>
  <c r="K168" i="5"/>
  <c r="H168" i="5"/>
  <c r="E168" i="5"/>
  <c r="K167" i="5"/>
  <c r="H167" i="5"/>
  <c r="E167" i="5"/>
  <c r="K166" i="5"/>
  <c r="H166" i="5"/>
  <c r="E166" i="5"/>
  <c r="K165" i="5"/>
  <c r="H165" i="5"/>
  <c r="E165" i="5"/>
  <c r="K164" i="5"/>
  <c r="H164" i="5"/>
  <c r="E164" i="5"/>
  <c r="K163" i="5"/>
  <c r="H163" i="5"/>
  <c r="E163" i="5"/>
  <c r="K162" i="5"/>
  <c r="H162" i="5"/>
  <c r="E162" i="5"/>
  <c r="K161" i="5"/>
  <c r="K158" i="5"/>
  <c r="H158" i="5"/>
  <c r="E158" i="5"/>
  <c r="K157" i="5"/>
  <c r="H157" i="5"/>
  <c r="E157" i="5"/>
  <c r="K156" i="5"/>
  <c r="H156" i="5"/>
  <c r="E156" i="5"/>
  <c r="K154" i="5"/>
  <c r="H154" i="5"/>
  <c r="E154" i="5"/>
  <c r="K153" i="5"/>
  <c r="H153" i="5"/>
  <c r="E153" i="5"/>
  <c r="K149" i="5"/>
  <c r="H149" i="5"/>
  <c r="E149" i="5"/>
  <c r="K147" i="5"/>
  <c r="K146" i="5"/>
  <c r="K145" i="5"/>
  <c r="H145" i="5"/>
  <c r="E145" i="5"/>
  <c r="K144" i="5"/>
  <c r="H144" i="5"/>
  <c r="E144" i="5"/>
  <c r="K143" i="5"/>
  <c r="H143" i="5"/>
  <c r="E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K137" i="5"/>
  <c r="H137" i="5"/>
  <c r="E137" i="5"/>
  <c r="K136" i="5"/>
  <c r="H136" i="5"/>
  <c r="E136" i="5"/>
  <c r="K135" i="5"/>
  <c r="K134" i="5"/>
  <c r="H134" i="5"/>
  <c r="E134" i="5"/>
  <c r="K133" i="5"/>
  <c r="K132" i="5"/>
  <c r="H132" i="5"/>
  <c r="E132" i="5"/>
  <c r="J130" i="5"/>
  <c r="I130" i="5"/>
  <c r="G130" i="5"/>
  <c r="F130" i="5"/>
  <c r="D130" i="5"/>
  <c r="C130" i="5"/>
  <c r="K129" i="5"/>
  <c r="H129" i="5"/>
  <c r="E129" i="5"/>
  <c r="K127" i="5"/>
  <c r="H127" i="5"/>
  <c r="E127" i="5"/>
  <c r="K125" i="5"/>
  <c r="H125" i="5"/>
  <c r="E125" i="5"/>
  <c r="J123" i="5"/>
  <c r="I123" i="5"/>
  <c r="G123" i="5"/>
  <c r="F123" i="5"/>
  <c r="D123" i="5"/>
  <c r="C123" i="5"/>
  <c r="K122" i="5"/>
  <c r="H122" i="5"/>
  <c r="E122" i="5"/>
  <c r="K121" i="5"/>
  <c r="H121" i="5"/>
  <c r="E121" i="5"/>
  <c r="K120" i="5"/>
  <c r="H120" i="5"/>
  <c r="E120" i="5"/>
  <c r="J118" i="5"/>
  <c r="I118" i="5"/>
  <c r="G118" i="5"/>
  <c r="F118" i="5"/>
  <c r="D118" i="5"/>
  <c r="C118" i="5"/>
  <c r="K117" i="5"/>
  <c r="E117" i="5"/>
  <c r="K116" i="5"/>
  <c r="K115" i="5"/>
  <c r="E115" i="5"/>
  <c r="K114" i="5"/>
  <c r="H114" i="5"/>
  <c r="E114" i="5"/>
  <c r="K113" i="5"/>
  <c r="H113" i="5"/>
  <c r="E113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3" i="5"/>
  <c r="H103" i="5"/>
  <c r="E103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J91" i="5"/>
  <c r="I91" i="5"/>
  <c r="G91" i="5"/>
  <c r="F91" i="5"/>
  <c r="D91" i="5"/>
  <c r="C91" i="5"/>
  <c r="K90" i="5"/>
  <c r="H90" i="5"/>
  <c r="H91" i="5" s="1"/>
  <c r="E90" i="5"/>
  <c r="E91" i="5" s="1"/>
  <c r="J88" i="5"/>
  <c r="I88" i="5"/>
  <c r="G88" i="5"/>
  <c r="F88" i="5"/>
  <c r="D88" i="5"/>
  <c r="C88" i="5"/>
  <c r="K87" i="5"/>
  <c r="H87" i="5"/>
  <c r="H88" i="5" s="1"/>
  <c r="E87" i="5"/>
  <c r="E88" i="5" s="1"/>
  <c r="K86" i="5"/>
  <c r="J84" i="5"/>
  <c r="I84" i="5"/>
  <c r="G84" i="5"/>
  <c r="F84" i="5"/>
  <c r="D84" i="5"/>
  <c r="C84" i="5"/>
  <c r="K83" i="5"/>
  <c r="H83" i="5"/>
  <c r="K82" i="5"/>
  <c r="H82" i="5"/>
  <c r="K81" i="5"/>
  <c r="H81" i="5"/>
  <c r="E81" i="5"/>
  <c r="K80" i="5"/>
  <c r="H80" i="5"/>
  <c r="E80" i="5"/>
  <c r="K78" i="5"/>
  <c r="H78" i="5"/>
  <c r="E78" i="5"/>
  <c r="K77" i="5"/>
  <c r="H77" i="5"/>
  <c r="E77" i="5"/>
  <c r="K76" i="5"/>
  <c r="H76" i="5"/>
  <c r="E76" i="5"/>
  <c r="K74" i="5"/>
  <c r="H74" i="5"/>
  <c r="E74" i="5"/>
  <c r="K73" i="5"/>
  <c r="H73" i="5"/>
  <c r="E73" i="5"/>
  <c r="K72" i="5"/>
  <c r="H72" i="5"/>
  <c r="E72" i="5"/>
  <c r="K71" i="5"/>
  <c r="H71" i="5"/>
  <c r="E71" i="5"/>
  <c r="J69" i="5"/>
  <c r="I69" i="5"/>
  <c r="G69" i="5"/>
  <c r="F69" i="5"/>
  <c r="D69" i="5"/>
  <c r="C69" i="5"/>
  <c r="K66" i="5"/>
  <c r="H66" i="5"/>
  <c r="H69" i="5" s="1"/>
  <c r="E66" i="5"/>
  <c r="E69" i="5" s="1"/>
  <c r="K64" i="5"/>
  <c r="G64" i="5"/>
  <c r="F64" i="5"/>
  <c r="D64" i="5"/>
  <c r="C64" i="5"/>
  <c r="K62" i="5"/>
  <c r="H62" i="5"/>
  <c r="H64" i="5" s="1"/>
  <c r="E62" i="5"/>
  <c r="E64" i="5" s="1"/>
  <c r="J59" i="5"/>
  <c r="I59" i="5"/>
  <c r="G59" i="5"/>
  <c r="F59" i="5"/>
  <c r="D59" i="5"/>
  <c r="C59" i="5"/>
  <c r="K58" i="5"/>
  <c r="H58" i="5"/>
  <c r="E58" i="5"/>
  <c r="K57" i="5"/>
  <c r="H57" i="5"/>
  <c r="E57" i="5"/>
  <c r="J55" i="5"/>
  <c r="I55" i="5"/>
  <c r="G55" i="5"/>
  <c r="F55" i="5"/>
  <c r="D55" i="5"/>
  <c r="C55" i="5"/>
  <c r="K54" i="5"/>
  <c r="H54" i="5"/>
  <c r="E54" i="5"/>
  <c r="K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J47" i="5"/>
  <c r="I47" i="5"/>
  <c r="G47" i="5"/>
  <c r="F47" i="5"/>
  <c r="D47" i="5"/>
  <c r="C47" i="5"/>
  <c r="K46" i="5"/>
  <c r="H46" i="5"/>
  <c r="E46" i="5"/>
  <c r="K45" i="5"/>
  <c r="H45" i="5"/>
  <c r="E45" i="5"/>
  <c r="J40" i="5"/>
  <c r="I40" i="5"/>
  <c r="G40" i="5"/>
  <c r="F40" i="5"/>
  <c r="D40" i="5"/>
  <c r="C40" i="5"/>
  <c r="K38" i="5"/>
  <c r="H38" i="5"/>
  <c r="H40" i="5" s="1"/>
  <c r="E38" i="5"/>
  <c r="E40" i="5" s="1"/>
  <c r="J36" i="5"/>
  <c r="I36" i="5"/>
  <c r="G36" i="5"/>
  <c r="F36" i="5"/>
  <c r="D36" i="5"/>
  <c r="C36" i="5"/>
  <c r="K35" i="5"/>
  <c r="H35" i="5"/>
  <c r="H36" i="5" s="1"/>
  <c r="E35" i="5"/>
  <c r="E36" i="5" s="1"/>
  <c r="J33" i="5"/>
  <c r="I33" i="5"/>
  <c r="K32" i="5"/>
  <c r="J27" i="5"/>
  <c r="I27" i="5"/>
  <c r="G27" i="5"/>
  <c r="F27" i="5"/>
  <c r="D27" i="5"/>
  <c r="C27" i="5"/>
  <c r="K26" i="5"/>
  <c r="H26" i="5"/>
  <c r="H27" i="5" s="1"/>
  <c r="E26" i="5"/>
  <c r="E27" i="5" s="1"/>
  <c r="J24" i="5"/>
  <c r="I24" i="5"/>
  <c r="K23" i="5"/>
  <c r="J21" i="5"/>
  <c r="I21" i="5"/>
  <c r="G21" i="5"/>
  <c r="F21" i="5"/>
  <c r="D21" i="5"/>
  <c r="C21" i="5"/>
  <c r="K20" i="5"/>
  <c r="H20" i="5"/>
  <c r="E20" i="5"/>
  <c r="K18" i="5"/>
  <c r="H18" i="5"/>
  <c r="E18" i="5"/>
  <c r="K17" i="5"/>
  <c r="H17" i="5"/>
  <c r="E17" i="5"/>
  <c r="K14" i="5"/>
  <c r="K15" i="5" s="1"/>
  <c r="H14" i="5"/>
  <c r="H15" i="5" s="1"/>
  <c r="E14" i="5"/>
  <c r="E15" i="5" s="1"/>
  <c r="I10" i="5"/>
  <c r="G10" i="5"/>
  <c r="F10" i="5"/>
  <c r="D10" i="5"/>
  <c r="C10" i="5"/>
  <c r="K9" i="5"/>
  <c r="H9" i="5"/>
  <c r="K8" i="5"/>
  <c r="H8" i="5"/>
  <c r="E8" i="5"/>
  <c r="E10" i="5" s="1"/>
  <c r="N1822" i="5" l="1"/>
  <c r="N1681" i="5"/>
  <c r="N1483" i="5"/>
  <c r="N2696" i="5"/>
  <c r="Q595" i="5"/>
  <c r="N979" i="5"/>
  <c r="O2698" i="5"/>
  <c r="N1528" i="5"/>
  <c r="P2698" i="5"/>
  <c r="N290" i="5"/>
  <c r="Q290" i="5"/>
  <c r="N2342" i="5"/>
  <c r="C92" i="5"/>
  <c r="I92" i="5"/>
  <c r="J92" i="5"/>
  <c r="K91" i="5"/>
  <c r="D92" i="5"/>
  <c r="N2274" i="5"/>
  <c r="Q92" i="5"/>
  <c r="Q2698" i="5" s="1"/>
  <c r="F92" i="5"/>
  <c r="G92" i="5"/>
  <c r="N92" i="5"/>
  <c r="M2698" i="5"/>
  <c r="N2075" i="5"/>
  <c r="L2698" i="5"/>
  <c r="N2639" i="5"/>
  <c r="N2239" i="5"/>
  <c r="H869" i="5"/>
  <c r="D2075" i="5"/>
  <c r="C2075" i="5"/>
  <c r="J2075" i="5"/>
  <c r="I2075" i="5"/>
  <c r="K2137" i="5"/>
  <c r="K2264" i="5"/>
  <c r="H652" i="5"/>
  <c r="E726" i="5"/>
  <c r="E554" i="5"/>
  <c r="K554" i="5"/>
  <c r="E532" i="5"/>
  <c r="K587" i="5"/>
  <c r="K928" i="5"/>
  <c r="K970" i="5"/>
  <c r="K2467" i="5"/>
  <c r="E2477" i="5"/>
  <c r="H189" i="5"/>
  <c r="D2239" i="5"/>
  <c r="N595" i="5"/>
  <c r="E1671" i="5"/>
  <c r="K2074" i="5"/>
  <c r="H10" i="5"/>
  <c r="K189" i="5"/>
  <c r="H311" i="5"/>
  <c r="K1399" i="5"/>
  <c r="K1575" i="5"/>
  <c r="K179" i="5"/>
  <c r="H123" i="5"/>
  <c r="E440" i="5"/>
  <c r="E679" i="5"/>
  <c r="E1665" i="5"/>
  <c r="H2238" i="5"/>
  <c r="K2371" i="5"/>
  <c r="K2400" i="5"/>
  <c r="E289" i="5"/>
  <c r="K340" i="5"/>
  <c r="E1482" i="5"/>
  <c r="K1565" i="5"/>
  <c r="N1055" i="5"/>
  <c r="E311" i="5"/>
  <c r="H326" i="5"/>
  <c r="E329" i="5"/>
  <c r="K329" i="5"/>
  <c r="K333" i="5"/>
  <c r="H379" i="5"/>
  <c r="E398" i="5"/>
  <c r="H398" i="5"/>
  <c r="E410" i="5"/>
  <c r="H450" i="5"/>
  <c r="H706" i="5"/>
  <c r="H713" i="5"/>
  <c r="H716" i="5"/>
  <c r="K1036" i="5"/>
  <c r="E1446" i="5"/>
  <c r="E1644" i="5"/>
  <c r="K1654" i="5"/>
  <c r="K1743" i="5"/>
  <c r="K1832" i="5"/>
  <c r="E1858" i="5"/>
  <c r="E2074" i="5"/>
  <c r="K2477" i="5"/>
  <c r="E2481" i="5"/>
  <c r="K2656" i="5"/>
  <c r="H333" i="5"/>
  <c r="H802" i="5"/>
  <c r="H928" i="5"/>
  <c r="K1050" i="5"/>
  <c r="H1773" i="5"/>
  <c r="H47" i="5"/>
  <c r="H59" i="5"/>
  <c r="E84" i="5"/>
  <c r="E118" i="5"/>
  <c r="K514" i="5"/>
  <c r="E646" i="5"/>
  <c r="H756" i="5"/>
  <c r="K1025" i="5"/>
  <c r="E1747" i="5"/>
  <c r="E2386" i="5"/>
  <c r="K2447" i="5"/>
  <c r="K33" i="5"/>
  <c r="K10" i="5"/>
  <c r="E21" i="5"/>
  <c r="K21" i="5"/>
  <c r="K59" i="5"/>
  <c r="K289" i="5"/>
  <c r="H329" i="5"/>
  <c r="K447" i="5"/>
  <c r="K532" i="5"/>
  <c r="H536" i="5"/>
  <c r="H581" i="5"/>
  <c r="H594" i="5"/>
  <c r="H749" i="5"/>
  <c r="E780" i="5"/>
  <c r="K865" i="5"/>
  <c r="K1343" i="5"/>
  <c r="K1537" i="5"/>
  <c r="K1569" i="5"/>
  <c r="K1644" i="5"/>
  <c r="E1654" i="5"/>
  <c r="H1715" i="5"/>
  <c r="E1773" i="5"/>
  <c r="K2378" i="5"/>
  <c r="E2400" i="5"/>
  <c r="K2425" i="5"/>
  <c r="E2450" i="5"/>
  <c r="K2571" i="5"/>
  <c r="K123" i="5"/>
  <c r="E179" i="5"/>
  <c r="H257" i="5"/>
  <c r="K257" i="5"/>
  <c r="H340" i="5"/>
  <c r="H481" i="5"/>
  <c r="H497" i="5"/>
  <c r="J2239" i="5"/>
  <c r="E2378" i="5"/>
  <c r="K646" i="5"/>
  <c r="H649" i="5"/>
  <c r="H679" i="5"/>
  <c r="H709" i="5"/>
  <c r="E869" i="5"/>
  <c r="E961" i="5"/>
  <c r="E1022" i="5"/>
  <c r="H1055" i="5"/>
  <c r="E1409" i="5"/>
  <c r="K1439" i="5"/>
  <c r="E1478" i="5"/>
  <c r="K1478" i="5"/>
  <c r="E1514" i="5"/>
  <c r="E1528" i="5" s="1"/>
  <c r="H1840" i="5"/>
  <c r="H2075" i="5" s="1"/>
  <c r="K1995" i="5"/>
  <c r="K2017" i="5"/>
  <c r="K24" i="5"/>
  <c r="E189" i="5"/>
  <c r="K440" i="5"/>
  <c r="K477" i="5"/>
  <c r="K581" i="5"/>
  <c r="K749" i="5"/>
  <c r="K780" i="5"/>
  <c r="K1409" i="5"/>
  <c r="H1528" i="5"/>
  <c r="K1665" i="5"/>
  <c r="H1743" i="5"/>
  <c r="E2264" i="5"/>
  <c r="E2341" i="5"/>
  <c r="E2342" i="5" s="1"/>
  <c r="E2425" i="5"/>
  <c r="K2481" i="5"/>
  <c r="E2571" i="5"/>
  <c r="E2692" i="5"/>
  <c r="J2696" i="5"/>
  <c r="E47" i="5"/>
  <c r="E55" i="5"/>
  <c r="E59" i="5"/>
  <c r="H84" i="5"/>
  <c r="K88" i="5"/>
  <c r="H118" i="5"/>
  <c r="E130" i="5"/>
  <c r="H179" i="5"/>
  <c r="E204" i="5"/>
  <c r="E246" i="5"/>
  <c r="E273" i="5"/>
  <c r="H273" i="5"/>
  <c r="K273" i="5"/>
  <c r="H289" i="5"/>
  <c r="G290" i="5"/>
  <c r="K311" i="5"/>
  <c r="K379" i="5"/>
  <c r="H410" i="5"/>
  <c r="H432" i="5"/>
  <c r="E432" i="5"/>
  <c r="H440" i="5"/>
  <c r="H514" i="5"/>
  <c r="H554" i="5"/>
  <c r="D979" i="5"/>
  <c r="I1483" i="5"/>
  <c r="F290" i="5"/>
  <c r="H21" i="5"/>
  <c r="K27" i="5"/>
  <c r="K36" i="5"/>
  <c r="H55" i="5"/>
  <c r="K69" i="5"/>
  <c r="K118" i="5"/>
  <c r="E123" i="5"/>
  <c r="H130" i="5"/>
  <c r="H204" i="5"/>
  <c r="H246" i="5"/>
  <c r="K281" i="5"/>
  <c r="I290" i="5"/>
  <c r="C290" i="5"/>
  <c r="K410" i="5"/>
  <c r="K432" i="5"/>
  <c r="I2239" i="5"/>
  <c r="C2258" i="5"/>
  <c r="E2257" i="5"/>
  <c r="E2258" i="5" s="1"/>
  <c r="C2274" i="5"/>
  <c r="K40" i="5"/>
  <c r="K47" i="5"/>
  <c r="K55" i="5"/>
  <c r="K84" i="5"/>
  <c r="K130" i="5"/>
  <c r="K204" i="5"/>
  <c r="K246" i="5"/>
  <c r="E257" i="5"/>
  <c r="J290" i="5"/>
  <c r="D290" i="5"/>
  <c r="E326" i="5"/>
  <c r="K326" i="5"/>
  <c r="E379" i="5"/>
  <c r="K398" i="5"/>
  <c r="H436" i="5"/>
  <c r="E477" i="5"/>
  <c r="H688" i="5"/>
  <c r="K726" i="5"/>
  <c r="E865" i="5"/>
  <c r="E1036" i="5"/>
  <c r="C1681" i="5"/>
  <c r="H914" i="5"/>
  <c r="K961" i="5"/>
  <c r="K997" i="5"/>
  <c r="E1029" i="5"/>
  <c r="C1055" i="5"/>
  <c r="K1337" i="5"/>
  <c r="H1483" i="5"/>
  <c r="E1609" i="5"/>
  <c r="K1615" i="5"/>
  <c r="D1681" i="5"/>
  <c r="K1715" i="5"/>
  <c r="E1755" i="5"/>
  <c r="E2067" i="5"/>
  <c r="H2239" i="5"/>
  <c r="C2239" i="5"/>
  <c r="I2258" i="5"/>
  <c r="I2342" i="5"/>
  <c r="C2639" i="5"/>
  <c r="H2639" i="5"/>
  <c r="C2696" i="5"/>
  <c r="D2639" i="5"/>
  <c r="I2639" i="5"/>
  <c r="D2696" i="5"/>
  <c r="H447" i="5"/>
  <c r="H485" i="5"/>
  <c r="H492" i="5"/>
  <c r="E514" i="5"/>
  <c r="H683" i="5"/>
  <c r="H726" i="5"/>
  <c r="H730" i="5"/>
  <c r="H865" i="5"/>
  <c r="K869" i="5"/>
  <c r="H880" i="5"/>
  <c r="H961" i="5"/>
  <c r="J979" i="5"/>
  <c r="K1022" i="5"/>
  <c r="E1050" i="5"/>
  <c r="D1055" i="5"/>
  <c r="I1055" i="5"/>
  <c r="E1337" i="5"/>
  <c r="J1483" i="5"/>
  <c r="I1528" i="5"/>
  <c r="E1537" i="5"/>
  <c r="E1569" i="5"/>
  <c r="H1681" i="5"/>
  <c r="E1715" i="5"/>
  <c r="H1814" i="5"/>
  <c r="E1832" i="5"/>
  <c r="E1995" i="5"/>
  <c r="E2017" i="5"/>
  <c r="E2223" i="5"/>
  <c r="E2239" i="5" s="1"/>
  <c r="H2274" i="5"/>
  <c r="K2341" i="5"/>
  <c r="K2342" i="5" s="1"/>
  <c r="E2447" i="5"/>
  <c r="J2639" i="5"/>
  <c r="H477" i="5"/>
  <c r="H532" i="5"/>
  <c r="D595" i="5"/>
  <c r="H646" i="5"/>
  <c r="K679" i="5"/>
  <c r="H692" i="5"/>
  <c r="H695" i="5"/>
  <c r="H703" i="5"/>
  <c r="E749" i="5"/>
  <c r="H780" i="5"/>
  <c r="E928" i="5"/>
  <c r="K1029" i="5"/>
  <c r="K1054" i="5"/>
  <c r="E1343" i="5"/>
  <c r="K1446" i="5"/>
  <c r="K1527" i="5"/>
  <c r="K1528" i="5" s="1"/>
  <c r="E1565" i="5"/>
  <c r="J1681" i="5"/>
  <c r="I1681" i="5"/>
  <c r="H1747" i="5"/>
  <c r="H1755" i="5"/>
  <c r="K1814" i="5"/>
  <c r="E1814" i="5"/>
  <c r="E1840" i="5"/>
  <c r="K2067" i="5"/>
  <c r="H2258" i="5"/>
  <c r="K2450" i="5"/>
  <c r="E2467" i="5"/>
  <c r="K2618" i="5"/>
  <c r="K2638" i="5"/>
  <c r="E2656" i="5"/>
  <c r="K2692" i="5"/>
  <c r="I2696" i="5"/>
  <c r="F595" i="5"/>
  <c r="C979" i="5"/>
  <c r="G595" i="5"/>
  <c r="I979" i="5"/>
  <c r="E587" i="5"/>
  <c r="H587" i="5"/>
  <c r="J595" i="5"/>
  <c r="F979" i="5"/>
  <c r="E594" i="5"/>
  <c r="C595" i="5"/>
  <c r="I595" i="5"/>
  <c r="G979" i="5"/>
  <c r="D1483" i="5"/>
  <c r="K594" i="5"/>
  <c r="K978" i="5"/>
  <c r="E1398" i="5"/>
  <c r="E1399" i="5" s="1"/>
  <c r="K1482" i="5"/>
  <c r="F1483" i="5"/>
  <c r="G1822" i="5"/>
  <c r="C1483" i="5"/>
  <c r="C1528" i="5"/>
  <c r="C1822" i="5"/>
  <c r="K2258" i="5"/>
  <c r="J1055" i="5"/>
  <c r="E1680" i="5"/>
  <c r="J1822" i="5"/>
  <c r="D1822" i="5"/>
  <c r="E1054" i="5"/>
  <c r="F1822" i="5"/>
  <c r="K2274" i="5"/>
  <c r="K2223" i="5"/>
  <c r="E2273" i="5"/>
  <c r="K2279" i="5"/>
  <c r="K2280" i="5" s="1"/>
  <c r="E2618" i="5"/>
  <c r="H2695" i="5"/>
  <c r="H2696" i="5" s="1"/>
  <c r="E2695" i="5"/>
  <c r="I1822" i="5"/>
  <c r="K2238" i="5"/>
  <c r="I2274" i="5"/>
  <c r="H2341" i="5"/>
  <c r="H2342" i="5" s="1"/>
  <c r="C2342" i="5"/>
  <c r="N2698" i="5" l="1"/>
  <c r="K92" i="5"/>
  <c r="E92" i="5"/>
  <c r="H92" i="5"/>
  <c r="E2075" i="5"/>
  <c r="K2075" i="5"/>
  <c r="K2239" i="5"/>
  <c r="K1822" i="5"/>
  <c r="E2274" i="5"/>
  <c r="K2696" i="5"/>
  <c r="K2639" i="5"/>
  <c r="E2639" i="5"/>
  <c r="E979" i="5"/>
  <c r="H1822" i="5"/>
  <c r="E1822" i="5"/>
  <c r="K290" i="5"/>
  <c r="H979" i="5"/>
  <c r="K595" i="5"/>
  <c r="E290" i="5"/>
  <c r="H290" i="5"/>
  <c r="K1055" i="5"/>
  <c r="D2698" i="5"/>
  <c r="K1681" i="5"/>
  <c r="E1483" i="5"/>
  <c r="E595" i="5"/>
  <c r="E2696" i="5"/>
  <c r="K1483" i="5"/>
  <c r="I2698" i="5"/>
  <c r="E1055" i="5"/>
  <c r="J2698" i="5"/>
  <c r="H595" i="5"/>
  <c r="C2698" i="5"/>
  <c r="F2698" i="5"/>
  <c r="E1681" i="5"/>
  <c r="G2698" i="5"/>
  <c r="K979" i="5"/>
  <c r="K2698" i="5" l="1"/>
  <c r="E2698" i="5"/>
  <c r="H2698" i="5"/>
  <c r="J16" i="4" l="1"/>
  <c r="I21" i="4" l="1"/>
  <c r="H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1" i="4" l="1"/>
  <c r="F21" i="4"/>
  <c r="E21" i="4"/>
  <c r="G20" i="4"/>
  <c r="G19" i="4"/>
  <c r="G18" i="4"/>
  <c r="G17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1" i="4" l="1"/>
</calcChain>
</file>

<file path=xl/sharedStrings.xml><?xml version="1.0" encoding="utf-8"?>
<sst xmlns="http://schemas.openxmlformats.org/spreadsheetml/2006/main" count="2740" uniqueCount="2488">
  <si>
    <t>;ksx</t>
  </si>
  <si>
    <t>1- lc txg xjhch dk blds lHkh :iksa esa var</t>
  </si>
  <si>
    <t>10- jk"Vªksa ds vanj vkSj muds chp vlekurk dks de djuk</t>
  </si>
  <si>
    <t xml:space="preserve">dqy ;ksx </t>
  </si>
  <si>
    <t>;ksx% vYi la[;d ekeykr foHkkx] t;iqj¼58½</t>
  </si>
  <si>
    <t>;ksx% bZ-th-,l] xzkeh.k fodkl ,oa iapk;rh jkt foHkkx¼216½</t>
  </si>
  <si>
    <t>;ksx% m|ksx foHkkx] t;iqj¼183½</t>
  </si>
  <si>
    <t>;ksx% ,l-th-,l-okbZ] xzkeh.k fodkl ,oa iapk;rh jkt foHkkx¼217½</t>
  </si>
  <si>
    <t>;ksx% xzkeh.k fodkl ,oa iapk;rh jkt foHkkx ¼foÙk ,oa ys[kk½¼221½</t>
  </si>
  <si>
    <t>;ksx% xzkeh.k fodkl foHkkx] t;iqj¼137½</t>
  </si>
  <si>
    <t>;ksx% funs'kky; fo'ks"k ;ksX;tu] t;iqj¼244½</t>
  </si>
  <si>
    <t>;ksx% iapk;rh jkt foHkkx] t;iqj¼139½</t>
  </si>
  <si>
    <t>;ksx% eRL; foHkkx] t;iqj¼31½</t>
  </si>
  <si>
    <t>;ksx% Je foHkkx] t;iqjA 134½</t>
  </si>
  <si>
    <t>;ksx% lgdkfjrk foHkkx] t;iqj¼99½</t>
  </si>
  <si>
    <t>;ksx% lkekftd U;k; ,oa vf/kdkfjrk foHkkx] t;iqj¼43½</t>
  </si>
  <si>
    <t>;ksx% Lok;r 'kklu foHkkx] t;iqj¼91½</t>
  </si>
  <si>
    <t>;ksx% Lok;Ùk 'kklu foHkkx ¼mi 'kklu lfpo½¼215½</t>
  </si>
  <si>
    <t>;ksx % lc txg xjhch dk blds lHkh :iksa esa var</t>
  </si>
  <si>
    <t>;ksx% m|ku foHkkx] t;iqj¼23½</t>
  </si>
  <si>
    <t>;ksx% —f"k x.kuk foHkkx] t;iqj¼45½</t>
  </si>
  <si>
    <t>;ksx% —f"k foi.ku foHkkx] t;iqj¼19½</t>
  </si>
  <si>
    <t>;ksx % —f"k foHkkx] t;iqj ¼18½</t>
  </si>
  <si>
    <t>;ksx% [kk| lqj{kk vihyh; vf/kdj.k] t;iqj¼285½</t>
  </si>
  <si>
    <t>;ksx% [kk|] ukxfjd vkiwfrZ ,oa miHkksäk ekeykr] t;iqj¼9½</t>
  </si>
  <si>
    <t>;ksx% funs'kky;] xkS ikyu] t;iqj¼267½</t>
  </si>
  <si>
    <t>;ksx% i'kqikyu foHkkx] t;iqj¼21½</t>
  </si>
  <si>
    <t>;ksx% lesfdr cky fodkl lsok,a] t;iqj¼42½</t>
  </si>
  <si>
    <t>;ksx% flafpr {ks= fodkl foHkkx] b-xk-u-i-] chdkusj¼72½</t>
  </si>
  <si>
    <t>;ksx % Hkq[kejh lekIr djuk] [kk| lqj{kk vkSj csgrj iks"k.k ,oa lrr~ —f"k dks c&lt;+kok</t>
  </si>
  <si>
    <t>;ksx% vYi la[;d ekeykr foHkkx] txiqj¼58½</t>
  </si>
  <si>
    <t>;ksx% vk;qfoZKku egkfo|ky; ,oa lEc) fpfdRlky; lewg] dksVk¼5½</t>
  </si>
  <si>
    <t>;ksx% vk;qosZn foHkkx] vtesj¼32½</t>
  </si>
  <si>
    <t>vkS"kf/k fu;ked ç.kkyh dk lq–&lt;hdj.k¼2722½</t>
  </si>
  <si>
    <t>;ksx% vkS"kf/k fu;a=d] jktLFkku] t;iqj¼290½</t>
  </si>
  <si>
    <t>;ksx% dkyst f'k{kk foHkkx] t;iqj¼7½</t>
  </si>
  <si>
    <t>;ksx% [ksy foHkkx ¼ØhMk ifj"kn lfgr½] t;iqj¼130½</t>
  </si>
  <si>
    <t>;ksx% fpfdRlk ,oa LokLF; lsok,a] t;iqj¼28½</t>
  </si>
  <si>
    <t>;ksx% fpfdRlk f'k{kk¼242½</t>
  </si>
  <si>
    <t>;ksx% tokgj yky usg: vk;qfoZKku egkfo|ky; ,oa lEc) fpfdRlky; lewg] vtesj¼33½</t>
  </si>
  <si>
    <t>;ksx% Mk- lEiw.kkZuUn vk;qfoZKku egkfo|ky; ,oa lEc) fpfdRlky; lewg] tks/kiqj¼25½</t>
  </si>
  <si>
    <t>;ksx% rduhdh f'k{kk foHkkx] tks/kiqj¼15½</t>
  </si>
  <si>
    <t>2- lesfdr cky laj{k.k ;kstuk¼1219½</t>
  </si>
  <si>
    <t>;ksx% funs'kky; cky vf/kdkfjrk foHkkx¼259½</t>
  </si>
  <si>
    <t>;ksx% ifjogu foHkkx] t;iqj¼44½</t>
  </si>
  <si>
    <t>;ksx% ifjokj dY;k.k foHkkx] t;ijq¼30½</t>
  </si>
  <si>
    <t>;ksx% isa'ku ,oa is'kulZ csyQs;j foHkkx] t;iqj¼115½</t>
  </si>
  <si>
    <t>;ksx% çkjafHkd f'k{kk foHkkFk] chdkusj¼29½</t>
  </si>
  <si>
    <t>;ksx% Hkze.k'khy 'kY; fpfdRlk bdkbZ] t;iqj¼16½</t>
  </si>
  <si>
    <t>;ksx% ek/;fed f'k{kk foHkkx] chdkusj¼13½</t>
  </si>
  <si>
    <t>;ksx % ;wukuh fpfdRlk foHkkx t;iqj¼226½</t>
  </si>
  <si>
    <t>;ksx% jfoUæ ukFk VSxksj vk;qfoZKku egkfo|ky; ,oa lEc) fpfdRlky; lewg] mn;iqj¼6½</t>
  </si>
  <si>
    <t>;ksx% jktLFkku vk;qosZn fo'ofo|ky;] tks/kiqj¼1½</t>
  </si>
  <si>
    <t>;ksx% jktLFkku LokLF; foKku fo'ofo|ky;] t;iqj ¼35½</t>
  </si>
  <si>
    <t>;ksx% jkT; chek ,oa çko/kk;h fuf/k foHkkx] t;iqj¼80½</t>
  </si>
  <si>
    <t>;ksx% jk"Vªh; xzkeh.k LokLF; fe'ku] t;iqj¼227½</t>
  </si>
  <si>
    <t>;ksx% laL—r f'k{kk foHkkx] t;iqj¼11½</t>
  </si>
  <si>
    <t>;ksx% ljnkj iVsy] vk;qfoZKku egkfo|ky; ,oa lEc) fpfdRlky; lewg] chdkusj¼4½</t>
  </si>
  <si>
    <t>;ksx% lokbZ ekuflag] vk;qfoZKku egkfo|ky; ,oa lEc) fpfdRlky; lewg] t;iqj¼14½</t>
  </si>
  <si>
    <t>;ksx% gksE;ksisfFkd fpfdRlk foHkkx t;iqj¼225½</t>
  </si>
  <si>
    <t>;ksx % LoLFk thou lqfuf'pr djuk vkSj lHkh ds fy, vkthou ranq:Lrh dks c&lt;+kok</t>
  </si>
  <si>
    <t>;ksx% vfHk;kaf=dh egkfo|ky;] djkSyh¼275½</t>
  </si>
  <si>
    <t>;ksx% vfHk;kaf=dh egkfo|ky;] /kkSyiqj¼273½</t>
  </si>
  <si>
    <t>1- vfHk;kaf=dh egkfo|ky;] ckjka¼2322½</t>
  </si>
  <si>
    <t>;ksx% vfHk;kaf=dh egkfo|ky;] ckjka¼274½</t>
  </si>
  <si>
    <t>;ksx% vfHk;kaf=dh egkfo|ky;] vtesj¼163½</t>
  </si>
  <si>
    <t>;ksx% vfHk;kaf=dh egkfo|ky;] &gt;kykokM¼167½</t>
  </si>
  <si>
    <t>;ksx% vfHk;kaf=dh egkfo|ky;] Hkjriqj¼166½</t>
  </si>
  <si>
    <t>;ksx% vfHk;kaf=dh egkfo/kky;]ckM+esj¼291½-</t>
  </si>
  <si>
    <t>;ksx% vfHk;kfU=dh egkfo|ky;] ok¡lokM+k¼260½</t>
  </si>
  <si>
    <t>;ksx% vYila[;d ekeykr foHkkx] t;iqj¼58½</t>
  </si>
  <si>
    <t>;ksx% mi lfpo rduhdh f'k{kk foHkkx] jktLFkku] t;iqj¼295½</t>
  </si>
  <si>
    <t>;ksx% mi lfpo f'k{kk foHkkx ¼lewg &amp;3½] jktLFkku] t;iqj¼294½</t>
  </si>
  <si>
    <t>;ksx% —f"k fo'ofo|ky;] dksVk¼264½</t>
  </si>
  <si>
    <t>;ksx% —f"k fo'ofo|ky;] tks/kiqj¼265½</t>
  </si>
  <si>
    <t>;ksx% —f"k fo'ofo|ky;] tkscusj¼263½</t>
  </si>
  <si>
    <t>;ksx% dksVk fo'ofo|ky;] dksVk¼173½</t>
  </si>
  <si>
    <t>;ksx% [ksy fo'ofo|ky;]&gt;qa&gt;quw ¼258½</t>
  </si>
  <si>
    <t>;ksx% xksfoUn xq: tutkrh; fo'ofo|ky;] ckalokM+k¼287½</t>
  </si>
  <si>
    <t>;ksx% t;ukjk;.k O;kl fo'ofo|ky;] tks/kiqj¼170½</t>
  </si>
  <si>
    <t>;ksx% Mk- Hkhejko vEcsMdj fof/k fo'ofon;ky;]t;iqj¼256½</t>
  </si>
  <si>
    <t>;ksx% rduhdh ¼çf'k{k.k½ f'k{kk] tks/kiqj¼150½</t>
  </si>
  <si>
    <t>;ksx% rduhdh fo'ofo|ky;] dksVk¼2½</t>
  </si>
  <si>
    <t>;ksx% ukxfjd mMq;u foHkkx] t;iqj¼108½</t>
  </si>
  <si>
    <t>;ksx% us'kuy dsfMV dksj] t;iqj¼8½</t>
  </si>
  <si>
    <t>;ksx% i;ZVu foHkkx] t;iqj¼111½</t>
  </si>
  <si>
    <t>;ksx% çkjafHkd f'k{kk foHkkx] chdkusj¼29½</t>
  </si>
  <si>
    <t>;ksx% chdkusj rduhdh fo'ofo|ky;¼261½</t>
  </si>
  <si>
    <t>;ksx% c`t fo'ofo|ky;] Hkjriqj¼250½</t>
  </si>
  <si>
    <t>;ksx% Hkkjr LdkmVl ,oa xkbZMl] t;iqj¼24½</t>
  </si>
  <si>
    <t>;ksx% eRL; fo'ofo|ky;] vyoj¼251½</t>
  </si>
  <si>
    <t>;ksx% egf"kZ n;kuUn ljLorh fo'ofo|ky;] vtesj¼162½</t>
  </si>
  <si>
    <t>;ksx% egkjk.kk çrki —f"k ,oa çkS|ksfxdh fo'ofo|ky;] mn;iqj¼159½</t>
  </si>
  <si>
    <t>;ksx% efgyk vfHk;af=dh egkfo|ky; ] vtesj¼164½</t>
  </si>
  <si>
    <t>;ksx% ekf.kD; yky oekZ VsDlVkby laLFkku HkhyokMk¼156½</t>
  </si>
  <si>
    <t>;ksx% feM Ms ehy ] jktLFkku¼284½</t>
  </si>
  <si>
    <t>;ksx% eksguyky lq[kkfM;k fo'ofo|ky;] mn;iqj¼171½</t>
  </si>
  <si>
    <t>;ksx% jktLFkku i'kq fpfdRlk ,oa i'kq foKku fo'ofo|ky;] chdkusj¼168½</t>
  </si>
  <si>
    <t>;ksx% jktLFkku oDQ cksMZ] t;iqj¼229½</t>
  </si>
  <si>
    <t>;ksx% jktLFkku fo'ofo|ky;] t;iqj¼169½</t>
  </si>
  <si>
    <t>;ksx% jkekuUnkpk;Z laL—r fo'ofo|ky;] t;iqj¼12½</t>
  </si>
  <si>
    <t>;ksx% jk"Vªh; fof/k fo'ofo|ky;] tks/kiqj¼175½</t>
  </si>
  <si>
    <t>;ksx% o/kZeku egkohj [kqyk fo'ofo|ky;] dksVk¼172½</t>
  </si>
  <si>
    <t>;ksx% 'ks[kkoVh fo'ofoíky;] lhdj¼252½</t>
  </si>
  <si>
    <t>;ksx% ljnkj iVsy iqfyl lqj{kk ,ao vkijkf/kd U;k; fo'ofoíky;] tks/kiqj¼255½</t>
  </si>
  <si>
    <t>;ksx% lk{kjrk ,oa lrr- f'k{kk foHkkx] t;iqj¼3½</t>
  </si>
  <si>
    <t>;ksx% Lokeh ds'kokuan jktLFkku —f"k fo'ofo|ky;] chdkusj¼20½</t>
  </si>
  <si>
    <t>;ksx % lekos'kh vkSj U;k;laxr xq.koÙkkiw.kZ f'k{kk lqfuf'pr djuk vkSj lHkh ds fy, vkthou f'k{kk&amp;çkfIr ds voljksa dks c&lt;+kok</t>
  </si>
  <si>
    <t>;ksx% —f"k foHkkx] t;iqj18½</t>
  </si>
  <si>
    <t>;ksx% iqfyl foHkkx] t;iqj¼94½</t>
  </si>
  <si>
    <t>;ksx% efgyk vf/kdkfjrk foHkkx] t;iqj¼56½</t>
  </si>
  <si>
    <t>;ksx% fof/k foKku ç;ksx'kkyk foHkkx] t;iqj¼103½</t>
  </si>
  <si>
    <t>;ksx% lesfdr cky fodkl lsok,] t;iqj¼42½</t>
  </si>
  <si>
    <t>;ksx% lgdkfjrk foHkkx] t;iqj¼09½</t>
  </si>
  <si>
    <t>;ksx% lSfud dY;k.k foHkkx] t;iqj¼61½</t>
  </si>
  <si>
    <t>;ksx % ySafxd lekurk gkfly djuk vkSj lHkh efgykvksa vkSj ckfydkvksa dk l'kfädj.k</t>
  </si>
  <si>
    <t>;ksx% vfHk;kaf=dh LVkQ çf'k{k.k laLFkku] t;iqj¼77½</t>
  </si>
  <si>
    <t>;ksx% bfUnjk xka/kh ugj ifj;kstuk] tSlyesj¼208½</t>
  </si>
  <si>
    <t>;ksx% bfUnjk xka/kh ugj cksMZ] t;iqj¼83½</t>
  </si>
  <si>
    <t>;ksx% tu LokLF; vfHk;kaf=dh foHkkx] t;iqj¼88½</t>
  </si>
  <si>
    <t>;ksx% ty xzg.k fodkl ,oa Hkw&amp;laj{k.k foHkkx] t;iqj¼140½</t>
  </si>
  <si>
    <t>;ksx% ty lalk/ku ¼eq-v-- guqekux&lt;½¼210½</t>
  </si>
  <si>
    <t>;ksx% ty lalk/ku foHkkx] t;iqj¼70½</t>
  </si>
  <si>
    <t>;ksx% uxjh; fodkl ,oa vkoklu foHkkx] t;iqj¼85½</t>
  </si>
  <si>
    <t>;ksx% Hkw&amp;ty foHkkx] tks/kiqj¼64½</t>
  </si>
  <si>
    <t>;ksx% eq[; vfHk;ark] bfUnjk xka/kh ugj ifj;kstuk] chdkusj¼207½</t>
  </si>
  <si>
    <t>;ksx% eq[; ys[kkf/kdkjh] bfUnjk xka/kh ugj ifj;kstuk] chdkusj¼209½</t>
  </si>
  <si>
    <t>;ksx% jktLFkku jkT; vkS|ksfxd fodkl ,oa fofu;kstu fuxe fy- ¼jhdks½] t;iqj¼177½</t>
  </si>
  <si>
    <t>;ksx% jkT; ty lalk/ku v;kstuk foHkkx] t;iqj¼89½</t>
  </si>
  <si>
    <t>;ksx% flafpr {ks= fodkl foHkkx] vejflag tjlku]fl)eq[k] uksgj¼75½</t>
  </si>
  <si>
    <t>;ksx% flafpr {ks= fodkl foHkkx] pEcy] dksVk¼73½</t>
  </si>
  <si>
    <t>;ksx% flafpr {ks= fodkl foHkkx] lfpoky;¼71½</t>
  </si>
  <si>
    <t>;ksx % lHkh ds fy, ty vkSj LoPNrk dh miyC/krk vkSj lrr~ çca/ku lqfuf'pr djuk</t>
  </si>
  <si>
    <t>;ksx% ÅtkZ foHkkx ¼vkj-ch-ih-,u-,y-] vkj-ch-;w-,u-,y-] ts-ch-ch-,u-,y-] ,-ch-ch-,u-,y-]  ts-Mh-ch-ch-,u-,y-]  vkj-;w-oh-,u-,y-] vkj-oh-oh-oh-vu-,y- ¼125½</t>
  </si>
  <si>
    <t>;ksx% ck;ks¶;wy çkf/kdj.k] xzkeh.k fodkl ,oa iapk;rh jkt foHkkx] t;iqj¼223½</t>
  </si>
  <si>
    <t>;ksx% jktLFkku v{k; mtkZ fuxe] t;iqj¼93½</t>
  </si>
  <si>
    <t>;ksx% jktLFkku ÅtkZ fu;ked vk;ksx] t;iqj¼124½</t>
  </si>
  <si>
    <t>;ksx % lHkh ds fy, fdQk;rh] Hkjkslsean] lrr~ vkSj vk/kfud ÅtkZ dh miyC/krk lqfuf'pr djuk</t>
  </si>
  <si>
    <t>;ksx% vU; LosfPNd laLFkkvksa dks vuqnku@dkycsfy;k Mkal Ldwy ¼228½</t>
  </si>
  <si>
    <t>;ksx% vfHkys[kkxkj foHkkx] chdkusj¼186½</t>
  </si>
  <si>
    <t>;ksx% vjch] Qkjlh 'kks/k laLFkku] Vksd¼95½</t>
  </si>
  <si>
    <t>;ksx% vkfFkZd ,oa lkaf[;dh foHkkx] t;iqj¼62½</t>
  </si>
  <si>
    <t>;ksx% ,l-th-,l-ckbZ] xzkeh.k fodkl ,oa iapk;rh jkt foHkkx¼217½</t>
  </si>
  <si>
    <t>;ksx% xzkeh.k xSj —f"k fodkl vf/kdj.k ¼:Mk½] t;iqj¼181½</t>
  </si>
  <si>
    <t>;ksx% tokgj dyk dsUæ] t;iqj 113½</t>
  </si>
  <si>
    <t>;ksx% jktLFkku [kknh rFkk xzkeks|ksx cksMZ] t;iqj¼179½</t>
  </si>
  <si>
    <t>;ksx% jktLFkku jkT; gkFkdj?kk fodkl fuxe] t;iqj¼178½</t>
  </si>
  <si>
    <t>;ksx% jktLFkku y?kq m|ksx fuxe] t;iqj¼182½</t>
  </si>
  <si>
    <t>;ksx% jktLFkku foÙk fuxe] t;iqj¼176½</t>
  </si>
  <si>
    <t>;ksx% jkstxkj lsok foHkkx ,oa vkjeksy] t;iqj¼135½</t>
  </si>
  <si>
    <t>;ksx% okf.kfT;d dj foHkkx] t;iqj¼69½</t>
  </si>
  <si>
    <t>;ksx% Je foHkkx] t;iqj¼134½</t>
  </si>
  <si>
    <t>;ksx% lwpuk çkS|ksfxdh ,oa lapkj foHkkx] t;iqj¼68½</t>
  </si>
  <si>
    <t>;ksx% ,l-,-ih] xzkeh.k fodkl ,oa iapk;rh jkt foHkkx¼218½</t>
  </si>
  <si>
    <t>;ksx% dkj[kkuk ,oa ck;ylZ foHkkx] t;iqj¼133½</t>
  </si>
  <si>
    <t>;ksx% [kku ,oa Hkw&amp;foKku foHkkx] mn;iqj¼129½</t>
  </si>
  <si>
    <t>;ksx% fnYyh eqEcbZ b.MLVªh;y d‚fjMksj ¼DMIC½ Jaipur¼272½</t>
  </si>
  <si>
    <t>;ksx% funs'kky; ukxfjd mMîu foHkkx] t;iqj¼249½</t>
  </si>
  <si>
    <t>1-,p-ih-lh-,y-&amp; jktLFkku fjQk;ujh fy-¼2107½</t>
  </si>
  <si>
    <t>;ksx% isVªksfy;e funs'kky;] t;iqj¼149½</t>
  </si>
  <si>
    <t>;ksx% Hkw&amp;çcU/k foHkkx] t;iqj¼50½</t>
  </si>
  <si>
    <t>;ksx% jktLFkku jktLFkku 'kgjh vk/kkjHkwr fodkl ifj;kstuk¼240½</t>
  </si>
  <si>
    <t>;ksx% jktLFkku jkT; vkS|ksfxd fodkl ,oa fofu;kstu fuxe fy- ¼jhdks½ t;iqj¼177½</t>
  </si>
  <si>
    <t>;ksx% lkcZtfud fuekZ.k foHkkx] t;iqj¼87½</t>
  </si>
  <si>
    <t>;ksx % leqRFkku'khy volajpuk dk fuekZ.k djuk] lekos'kh vkSj la/kkj.kh; vkS|ksxhdj.k dks c&lt;+kok nsuk vkSj uoksUes"k dks çksRlkfgr djuk</t>
  </si>
  <si>
    <t>;ksx% dkjkxkj foHkkx] t;iqj¼101½</t>
  </si>
  <si>
    <t>;ksx% dkfeZd foHkkx ¼'kklu lfpoky;] jkT; vk;kstuk e'khujh] jktLFkku vk;kstuk cksMZ xfr½] t;iqj¼52½</t>
  </si>
  <si>
    <t>;ksx% x`g ¼xzqi 2½ foHkkx] lfpoky;¼206½</t>
  </si>
  <si>
    <t>24- tutkfr dY;k.k fuf/k ds vUrxZr fc[kjs {ks= oks vH;fFkZ;ksa dks ih-,e-Vh-@ih-bZ-Vh-@vkbZ-vkbZ-Vh- vkfn dh ços'k ijh{k gsrq vuqf'k{k.k ¼dksfpax½¼1602½</t>
  </si>
  <si>
    <t>;ksx% tutkfr {ks= fodkl foHkkx] mn;iqj¼59½</t>
  </si>
  <si>
    <t>;ksx% nsoLFkku foHkkx] mn;iqj¼48½</t>
  </si>
  <si>
    <t>;ksx% lwpuk ,oa tu lEidZ foHkkx] t;iqj¼128½</t>
  </si>
  <si>
    <t>;ksx % jk"Vªksa ds vanj vkSj muds chp vlekurk dks de djuk</t>
  </si>
  <si>
    <t>;ksx% vkink çcU/ku ,oa lgk;rk foHkkx ,oa ukxfjd lqj{kk] t;iqj¼126½</t>
  </si>
  <si>
    <t>;ksx% vkesj fodkl ,oa çcU/k çkf/kdj.k] t;iqj¼100½</t>
  </si>
  <si>
    <t>;ksx% uxj fu;kstu foHkkx] t;iqj¼73½</t>
  </si>
  <si>
    <t>;ksx% ukxfjd lqj{kk foHkkx] t;iqj¼276½</t>
  </si>
  <si>
    <t>;ksx% funs'kky; ukxfjd mì;u foHkkx] t;iqj¼249½</t>
  </si>
  <si>
    <t>;ksx% iqjkrRo ,oa laxzgky; foHkkx] t;iqj¼185½</t>
  </si>
  <si>
    <t>;ksx% jktLFkku /kjksgj lja{k.k ,oa çksUufr çkf/kdj.k¼270½</t>
  </si>
  <si>
    <t>;ksx% lkekU; ç'kklu foHkkx] t;iqj¼39½</t>
  </si>
  <si>
    <t>;ksx% lkoZtfud fuekZ.k foHkkx] t;iqj¼07½</t>
  </si>
  <si>
    <t>;ksx% Lok;Ùk 'kklu foHkkx ¼mi 'kklu lfpo½ ¼215½</t>
  </si>
  <si>
    <t>;ksx % 'kgjksa vkSj ekuc cfLrvksa dks lekos'kh] lqjf{kr] leqRFkku'khy vkSj la{kkj.kh; cukuk</t>
  </si>
  <si>
    <t>;ksx% —f"k foHkkx] t;iqj¼18½</t>
  </si>
  <si>
    <t>;ksx% i;kZoj.k foHkkx] t;iqj¼67½</t>
  </si>
  <si>
    <t>;ksx% flafpr {ks= fodkl foHkkx] b-xk-u-i-] chdkusj ¼72½</t>
  </si>
  <si>
    <t>;ksx % lrr~ miHkksx vkSj mRiknu iSVuZ lqfuf'pr djuk</t>
  </si>
  <si>
    <t>;ksx % tyok;q ifjorZu vkSj blds çHkkoksa ls fuiVus ds fy, rkRdkfyd dk;Zokgh djuk</t>
  </si>
  <si>
    <t>;ksx% ou foHkkx] t;iqj¼65½</t>
  </si>
  <si>
    <t>;ksx % LFkyh; ikfjfLFkdh&amp;ra=ksa dk laj{k.k vkSj iqu#)kj djuk vkSj buds lrr~ mi;ksx dks c&lt;+kok nsuk] ouksa dk lrr~ rjhds ls çca/ku djuk] e#LFky&amp;jks/kh mik; djuk] Hkwfe voØe.k dks jksduk vkSj çfrofrZr djuk vkSj tSo&amp;fofo/krk dh gkfu dks jksduk</t>
  </si>
  <si>
    <t>;ksx% vfHk;kstu foHkkx] t;iqj¼106½</t>
  </si>
  <si>
    <t>;ksx% vk;kstuk ¼tu 'kfä½ foHkkx] t;iqj¼38½</t>
  </si>
  <si>
    <t>lfpoky; esa fuekZ.k dk;Z¼26½</t>
  </si>
  <si>
    <t>;ksx% dkfeZd foHkkx ¼'kklu lfpoky;] jkT; vk;kstuk e'khujh] jktLFkku vk;kstuk cksMZ lfgr½] t;iqj¼52½</t>
  </si>
  <si>
    <t>;ksx% dks"k ,oa ys[kk foHkkx] t;iqj¼116½</t>
  </si>
  <si>
    <t>;ksx% isa'ku ,oa isa'kulZ osyQs;j foHkkx] t;iqj¼115½</t>
  </si>
  <si>
    <t>;ksx% çkstsDV eks fuVfjax ;wfuV] t;iqj66½</t>
  </si>
  <si>
    <t>;ksx% Hkz"Vkpkj fujks/kd C;wjks] t;iqj¼104½</t>
  </si>
  <si>
    <t>;ksx% ekuokf/kdkj vk;ksx] t;iqj¼120½</t>
  </si>
  <si>
    <t>;ksx% eqæ.k ,oa ys[ku lkexzh foHkkx] t;iqj¼136½</t>
  </si>
  <si>
    <t>;ksx% ewY;kadu laxBu] t;iqj¼37½</t>
  </si>
  <si>
    <t>;ksx% jktLFkku yksd lsok vk;ksx] vtesj¼53½</t>
  </si>
  <si>
    <t>;ksx% jktLFkku fof/k lsok çkf/kdj.k] t;iqj¼211½</t>
  </si>
  <si>
    <t>;ksx% jktLo vuqla/kku ,oa çf'k{k.k laLFkku] vtesj¼47½</t>
  </si>
  <si>
    <t>;ksx% jktLo e.My ] vtesj¼60½</t>
  </si>
  <si>
    <t>;ksx% jkT; jktLo vklwpuk funs'kky;] t;iqj¼81½</t>
  </si>
  <si>
    <t>jkT; lwpuk vk;ksx dks lgk;rk vuqnke¼2858½</t>
  </si>
  <si>
    <t>;ksx% jkT; lwpuk vk;ksx] t;ij¼57½</t>
  </si>
  <si>
    <t>;ksx jkT;iky lfpoky;] t;iqj¼123½</t>
  </si>
  <si>
    <t>;ksx% fof/k ¼jktLFkku mPp U;k;ky; flfoy vkSj lslUl U;k;ky;] O;ogkj rFkk vfrfjä O;ogkj142½</t>
  </si>
  <si>
    <t>;ksx% gfj'paæ ekFkqj jktLFkku yksd ç'kklu laLFkku] t;iqj¼127½</t>
  </si>
  <si>
    <t>;ksx% gksexkMZl] t;iqj¼102½</t>
  </si>
  <si>
    <t>;ksx % laoguh; fodkl ds fy, 'kkafriw.kZ vkSj lekos'kh lkslkbfV;ksa dks c&lt;+kok nsuk] lHkh dks U;k; miyC/k djkuk rFkk lHkh Lrjksa ij dkjxj] tokcnsg vkSj lekos'kh laLFkkvksa dk fuekZ.k djuk</t>
  </si>
  <si>
    <t>;ksx% vkcdkjh foHkkx] mn;iqj¼66½</t>
  </si>
  <si>
    <t>;ksx% vkfFkZd ,oa  lkaf[;dh foHkkx] t;iqj¼62½</t>
  </si>
  <si>
    <t>;ksx% ,l-ih-,Q-,e- ,oa ih-,e-;w- foÙk Hkou t;iqj¼288½</t>
  </si>
  <si>
    <t>;ksx% dkfeZd foHkkx ¼'kklu lfpoky;] jkT; vk;kstuk e'khujh] jktLFkku vk;kstuk cksMZ lfgr½]t;iqj</t>
  </si>
  <si>
    <t>;ksx% iath;u ,oa eqækad foHkkx] vtesj¼92½</t>
  </si>
  <si>
    <t>;ksx% foKku ,oa çkS|ksfxdh foHkkx] t;iqj¼82½</t>
  </si>
  <si>
    <t>;ksx% fofuos'k lao/kZu O;wjks ¼ch- vkbZ- ih-½] t;iqj¼180½</t>
  </si>
  <si>
    <t>;ksx % dk;kZUo;u ds mik;ksa dk lq–&lt;hdj.k djuk vkSj laoghu fodkl ds fy, oSf'od Hkkxhnkjh dk iqu#)kj djuk</t>
  </si>
  <si>
    <t>;ksx % vU; ;kstuk,a tks lrr~ fodkl y{;ksa ls lEcfU/kr ugha dh xbZ gS</t>
  </si>
  <si>
    <t>jkT; fuf/k</t>
  </si>
  <si>
    <t>dsUnzh; lgk;rk</t>
  </si>
  <si>
    <t xml:space="preserve">2- Hkq[kejh lekIr djuk] [kk| lqj{kk vkSj csgrj iks"k.k ,oa lrr~ d`f"k dks c&lt;+kok </t>
  </si>
  <si>
    <t xml:space="preserve"> </t>
  </si>
  <si>
    <t>3- LoLFk thou lqfuf'pr djuk vkSj lHkh ds fy, vkthou rnq:Lrh dks c&lt;+kok</t>
  </si>
  <si>
    <t xml:space="preserve">                      </t>
  </si>
  <si>
    <t>4- lekos'kh vkSj U;k;laxr xq.koÙkkiw.kZ f'k{kk lqfuf'pr djuk vkSj lHkh ds fy, vkthou f'k{kk&amp; izkfIr ds voljksa dks c&lt;+kok</t>
  </si>
  <si>
    <t>5- ySafxd lekurk gkfly djuk vkSj lHkh efgykvksa vkSj ckfydkvksa dk l'kfDrdj.k</t>
  </si>
  <si>
    <t>6- lHkh ds fy, ty vkSj LoPNrk dh miyC/krk vkSj lrr~ izfa/ku lqfuf'pr djuk</t>
  </si>
  <si>
    <t>;ksx% flafpr {ks= fodkl foHkkx] chlyiqj ¼Vkad½&amp;155</t>
  </si>
  <si>
    <t>7- lHkh ds fy, fdQk;rh] Hkjkslsean] lrr~ vkSj vk/kfud mtkZ dh miyC/krk lqfuf'pr djuk</t>
  </si>
  <si>
    <t>8- lHkh ds fy, lrr~ lekos'kh vkSj la/kkj.kh; vkfFkZd fodkl] iw.kZ vkSj ykHkdkjh jkstxkj mfpr dk;Z dks c&lt;+kok</t>
  </si>
  <si>
    <t>9- leqRFkku'khy volajpuk dk fuekZ.k djuk] lekos'kh vkSj la/kkj.kh; vkS|ksxhdj.k dks c&lt;+kok nsuk vkSj uoUes"k dks izksRlkfgr djuk</t>
  </si>
  <si>
    <t>11- 'kgjksa vkSj ekuo cfLr;ksa dks lekos'kh] lqjf{kr] leqRFkku'khy vkSj la/kkj.kh; cukuk</t>
  </si>
  <si>
    <t>12- lrr~ miHkkx vkSj mRiknu iSVuZ lqfuf'pr djuk</t>
  </si>
  <si>
    <t>13- tyok;q ifjorZu vkSj blds izHkkoksa ls fuiVus ds fy, rkRdkfyd dk;Zokgh djuk</t>
  </si>
  <si>
    <t>15- LFkyh; ikfjfLFkdh&amp;ra=ksa dk laj{k.k vkSj iqu:)kj djuk vkSj buds lrr~ mi;ksx dks c&lt;+kok nsuk] ouksa dk lrr~ rjhds ls izca/ku djuk] e:Lfky&amp;jks/kh mik; djuk] Hkwfe voØe.k dks jksduk vkSj izfrorZr djuk vkSj tSo&amp;fofo/krk dh gkfu dks jksduk</t>
  </si>
  <si>
    <t>17- dk;kZUo;u ds mik;ksa dk l`n`&lt;+hdj.k djuk vkSj laoghu fodkl ds fy, oSfJod Hkkxhnkjh dk iqu:)kj djuk</t>
  </si>
  <si>
    <t xml:space="preserve">jkT; fuf/k </t>
  </si>
  <si>
    <t xml:space="preserve">dsaæh; lgk;rk </t>
  </si>
  <si>
    <t xml:space="preserve">16 - laoguh; fodkl ds fy, 'kkafriw.kZ vkSj lekos'kh lkslkbfV;ksa dks c&lt;+kok nsuk] lHkh dks U;k; miyCèk djkuk </t>
  </si>
  <si>
    <t>18- vU; ;kstuk,a tks lrr~ fodkl y{;ksa ls lEcf/kr ugha dh xbZ gS</t>
  </si>
  <si>
    <t xml:space="preserve">dqy ;ksx  </t>
  </si>
  <si>
    <t xml:space="preserve">14- laoguh; fodkl ds fy, egkuxjksa] leqnzksa vkSj leqnk; vkSj leqnzh; lalk/kuksa dk laj{k.k djuk vkSj budk la?kkj.kh; rjhds ls mi;ksx djukA </t>
  </si>
  <si>
    <t>;ksx % ,l-,-ih- xzkeh.k fodkl ,oa iapk;rh jkt foHkkx ¼218½</t>
  </si>
  <si>
    <t>;ksx % d`f"k foHkkx] t;iqj ¼18½</t>
  </si>
  <si>
    <t xml:space="preserve"> lc txg xjhch dk blds lHkh :iksa esa var</t>
  </si>
  <si>
    <t>vYi la[;d ekeykr foHkkx] t;iqj¼58½</t>
  </si>
  <si>
    <t xml:space="preserve"> vYila[;d ckydksa vkSj ckfydkvksa ds fy, jkstxkj ;kstuk¼1390½</t>
  </si>
  <si>
    <t>vkoke fdjk;k dh çfriwfrZ¼1854½</t>
  </si>
  <si>
    <t>bZ-th-,l] xzkeh.k fodkl ,oa iapk;rh jkt foHkkx¼216½</t>
  </si>
  <si>
    <t>jk"Vªh; xzkeh.k jkstxkj xkj.Vh ;kstuk¼519½</t>
  </si>
  <si>
    <t>m|ksx foHkkx] t;iqj¼183½</t>
  </si>
  <si>
    <t>,l-,-ih- xzkeh.k fodkl ,oa iapk;rh jkt foHkkx ¼218½</t>
  </si>
  <si>
    <t>1 xzkeh.k jkstxkj gsrq jkT; vuqnku ¼3094½</t>
  </si>
  <si>
    <t xml:space="preserve"> ,l-th-,l-ckbZ] xkeh.k fodkl ,oa iapk;rh jkt foHkkx¼217½</t>
  </si>
  <si>
    <t xml:space="preserve"> jk"Vªh; xzkeh.k vkthfodk fe'ku ¼,u vkj ,y ,e½¼1246½</t>
  </si>
  <si>
    <t xml:space="preserve"> d`f"k foHkkx] t;iqj ¼18½</t>
  </si>
  <si>
    <t>Hkqfeghu Jfedksa dks lgk;rk ¼3077½</t>
  </si>
  <si>
    <t xml:space="preserve"> xzkeh.k fodkl ,oa iapk;rh jkt foHkkx ¼foÙk ,ao ys[kk½¼221½</t>
  </si>
  <si>
    <t>ftyk xzkeh.k fodkl vfHkdj.k ¼Mh-vkj-Mh-,-½ ç'kklu¼527½</t>
  </si>
  <si>
    <t>xzkeh.k fodkl foHkkx] t;iqj¼137½</t>
  </si>
  <si>
    <t xml:space="preserve"> ç/kkuea=h vkokl ;kstuk&amp;xzkeh.k¼2467½</t>
  </si>
  <si>
    <t xml:space="preserve"> funs'kky; fo'ks"k ;ksX;tu] t;iqj¼244½</t>
  </si>
  <si>
    <t xml:space="preserve"> vkLFkk ;kstuk¼2744½</t>
  </si>
  <si>
    <t xml:space="preserve"> fo'ks"k ;ksX;tu dks Lojkstxkj gsrq vuqnku ¼vuq-tkfr tutkfr fuxe ds ek/;e es½¼1935½</t>
  </si>
  <si>
    <t xml:space="preserve"> iapk;rh jkt foHkkx] t;iqj¼139½</t>
  </si>
  <si>
    <t>14osa foÙk vk;ksx dh flQkfj'kksa ds rgr xzke iapk;rksa ds fy, lkekU; fu iknu vuqnku¼2583½</t>
  </si>
  <si>
    <t>14osa foÙk vk;ksx dh feQkfj'kksa ds rgr xzke iapk;rksa ds fy, lkekU; cqfu;knh vuqnku¼2582½</t>
  </si>
  <si>
    <t xml:space="preserve"> dsaæh; foÙk vk;ksx dh flQkfj'kksa ds rgr iapk;r jkt laLFkkuksa ds fy, lkek; fu".kknu vuqnku¼2771½</t>
  </si>
  <si>
    <t>dsaæh; foÙk vk;ksx dh flQkfj'kksa ds rgr iapk;r jkt laLFkkuksa ds fy, lkekU; cqfu;knh vuqnku¼2770½</t>
  </si>
  <si>
    <t>jkT; foÙk vk;ksx dh flQkfj'kksa ds vUrxZr iapk;rh jkt laLFkkvksa dks vuqnku¼526½</t>
  </si>
  <si>
    <t>eRL; foHkkx] t;iqj¼31½</t>
  </si>
  <si>
    <t>lfØ; eRL; ikydksa ds fy, lewg nq?kZVuk chek¼007½</t>
  </si>
  <si>
    <t>Je foHkkx] t;iqj¼134½</t>
  </si>
  <si>
    <t xml:space="preserve"> Hkou ,oa vU; lafuekZ.k Jfed dY;k.k e.My] jktLFkku ¼2843½</t>
  </si>
  <si>
    <t>lgdkfjrk foHkkx] t;iqj¼99½</t>
  </si>
  <si>
    <t xml:space="preserve"> —f"k _.k ekQh ;kstuk¼2668½</t>
  </si>
  <si>
    <t xml:space="preserve"> lkekftd U;k; ,oa vf/kdkfjrk foHkkx] t;iqj¼43½</t>
  </si>
  <si>
    <t>vuqlwfpr tkfr;ksa ds fy;s eq[;ea=h o`/ntu lEeku isa'ku ;kstuk¼2414½</t>
  </si>
  <si>
    <t>dksfoM&amp;19 ds varxZr t:jrean ¼xSj isU'kuj½ O;fÙk;ksa dks egk;rk¼2825½</t>
  </si>
  <si>
    <t>uothou ;kstuk¼1141½</t>
  </si>
  <si>
    <t>ikyugkj ;kstuk¼288½</t>
  </si>
  <si>
    <t>ç/kkuea=h vkn'kZ xzke ;kstuk¼1214½</t>
  </si>
  <si>
    <t>jktLFkku vU; fiNM+k oxZ fou ,oa fodkl egdkjh fuxe ¼vkj-vks-ch-lh-,Q-Mh-lh-lh-½ dks fo'ks"k fiNMk oxZ gsrq lgk;rk¼1380½</t>
  </si>
  <si>
    <t>lEcy xzkeksa dk fodkl¼282½</t>
  </si>
  <si>
    <t>Lok;r 'kklu foHkkx] t;iqj¼91½</t>
  </si>
  <si>
    <t xml:space="preserve"> bfUnjk xka/kh 'kgjh jkstxkj xkjaVh ;kstuk ¼3093½</t>
  </si>
  <si>
    <t>jk"Vªh; 'kgjh vkthfodk fe'ku¼2059½</t>
  </si>
  <si>
    <t>Lok;Ùk 'kklu foHkkx ¼mi 'kklu lfpo½¼215½</t>
  </si>
  <si>
    <t>ç/kkuea=h vkokl ;kstuk¼2377½</t>
  </si>
  <si>
    <t>Hkq[kejh lekIr djuk] [kk| lqj{kk vkSj csgrj iks"k.k ,oa lrr~ —f"k dks c&lt;+kok</t>
  </si>
  <si>
    <t>m|ku foHkkx] t;iqj¼23½</t>
  </si>
  <si>
    <t>vfHkuo ;kstuk,a¼1416½</t>
  </si>
  <si>
    <t>vkVkses'ku ij lgk;rk¼2149½</t>
  </si>
  <si>
    <t>mR—"Vrk dsUæksa dk lapkyu¼2653½</t>
  </si>
  <si>
    <t>m|ku Hkouksa dk th.kksZ)kj¼442½</t>
  </si>
  <si>
    <t>m|kfudh gsrq funs'ku vkSj ç'kklu¼2173½</t>
  </si>
  <si>
    <t>xzhu gkml ij vfrfjä vuqnku¼1415½</t>
  </si>
  <si>
    <t>ih-ih- mik;ksa gsrq lgk;rk¼1414½</t>
  </si>
  <si>
    <t>Qy&amp;m|kuksa dh LFkkiuk¼1412½</t>
  </si>
  <si>
    <t>jktLFkku elkyk cksMZ&amp;2739</t>
  </si>
  <si>
    <t>jk"Vªh; ckxokuh fe'ku¼423½</t>
  </si>
  <si>
    <t>lw{e flapkbZ ;kstuk ¼424½</t>
  </si>
  <si>
    <t>lksyj iEi lsV gsrq vfrfjDr vuqnku&amp;2148</t>
  </si>
  <si>
    <t>—f"k x.kuk foHkkx] t;iqj¼45½</t>
  </si>
  <si>
    <t>—f"k x.kuk¼6½</t>
  </si>
  <si>
    <t>y?kq flapkbZ x.kuk¼578½</t>
  </si>
  <si>
    <t>y?kq flapkbZ ekaf[;dh dk foosdhdj.k¼577½</t>
  </si>
  <si>
    <t>—f"k foi.ku foHkkx] t;iqj¼19½</t>
  </si>
  <si>
    <t xml:space="preserve"> —"kd dY;k.k¼2942½</t>
  </si>
  <si>
    <t>—"kd dY;k.k dks"k ¼K&amp;3½¼2762½</t>
  </si>
  <si>
    <t>jktLFkku jkT; —f"k foi.ku cksMZ dks fodkl ;kstukvksa gsrq lgk;rk¼2923½</t>
  </si>
  <si>
    <t>d`f"k mRikn Hk.Mkj.k gsrq lgk;rk&amp;3076</t>
  </si>
  <si>
    <t>d`f"k ;a=hdj.k ij vuqnku&amp;3075</t>
  </si>
  <si>
    <t>tSfod mRikn cksMZ&amp;3072</t>
  </si>
  <si>
    <t>rkjcUnh }kjk Qly lqj{kk gsrq vuqnku&amp;3096</t>
  </si>
  <si>
    <t>jktLFkku LVsV ,xzks bUMLVªht msoyiesaV ckSMZ&amp;3062</t>
  </si>
  <si>
    <t xml:space="preserve"> —f"k foHkkx] t;iqj¼18½</t>
  </si>
  <si>
    <t>vfHkuo dk;ZØe ¼414½</t>
  </si>
  <si>
    <t>d`f"k çn'kZu¼413½</t>
  </si>
  <si>
    <t>—f"k esa bZ&amp;xoZusal ;kstuk¼2298½</t>
  </si>
  <si>
    <t>—f"k foHkkx ds Hkouksa dk fuekZ.k¼1312½</t>
  </si>
  <si>
    <t>—f"k lwpuk¼412½</t>
  </si>
  <si>
    <t>[kkn rFkk moZjd¼405½</t>
  </si>
  <si>
    <t>xSj egkekjh {ks=ksa esa dhV ,oa chekfj;ksa dk mUewyu ¼407½</t>
  </si>
  <si>
    <t>ty çca/k¼428½</t>
  </si>
  <si>
    <t>ijEijxr —f"k fodkl ;kstuk¼2366½</t>
  </si>
  <si>
    <t>ç/kkuea=h —f"k flapkbZ ;kstuk¼2367½</t>
  </si>
  <si>
    <t>ç/kkuea=h Qly chek ;kstuk vkSj iquxZfBr ekSle vk/kkfjr Qly chek ;kstuk¼417½</t>
  </si>
  <si>
    <t>ç;ksx'kkykvksa dk fuekZ.k rFkk th.kksZ)kj¼444½</t>
  </si>
  <si>
    <t>ç'kklu ,oa funsZ'ku¼2179½</t>
  </si>
  <si>
    <t>cht fodkl¼404½</t>
  </si>
  <si>
    <t>jktLFkku —f"k çfrLi/kkZRed ;kstuk¼1435½</t>
  </si>
  <si>
    <t>jkT; fdlku vk;ksx ¼403½</t>
  </si>
  <si>
    <t>jk"Vªh; —f"k fodkl ;kstuk ¼vkj-ds-ch-ckbZ-½¼439½</t>
  </si>
  <si>
    <t>jk"Vªh; —f"k foLrkj ,ce rdfudh fe'ku ¼—f"k vfHk;kaf=dh½¼2222½</t>
  </si>
  <si>
    <t>jk"Vªh; —f"k foLrkj ,ue rdfudh fe'ku ¼—f"k foLrkj½¼2220½</t>
  </si>
  <si>
    <t>jk"Vªh; —f"k foLrkj ,oe rdfudh fe'ku ¼cht ,oe jkSi.k ekexzh½¼2221½</t>
  </si>
  <si>
    <t>jk"Vªh; [kk| lqj{kk fe'ku &amp; frygu¼2710½</t>
  </si>
  <si>
    <t>jk"Vªh; [kk| lqj{kk fe'ku &amp; U;wVªhflfj;y¼2693½</t>
  </si>
  <si>
    <t>jk"Vªh; [kk| lqj{kk fe'ku &amp; o`{k tfuu fuygu¼2711½</t>
  </si>
  <si>
    <t>jk"Vªh; [kk| lqj{kk fe'ku ¼xsag½¼2214½</t>
  </si>
  <si>
    <t>jk"Vªh; [kk| lqj{kk fe'ku ¼nygu½¼2215½</t>
  </si>
  <si>
    <t>jk"Vªh; [kk| lqj{kk fe'ku ¼eksVs vukt½¼2217½</t>
  </si>
  <si>
    <t>jk"Vªh; [kk| lqj{kk fu'ku ¼okf.kfT;d Qly½¼2216½</t>
  </si>
  <si>
    <t>jk"Vªh; fVdkm [ksrh fe'ku ¼—f"k okfudh½¼2551½</t>
  </si>
  <si>
    <t>jk"Vªh; fVdkm [ksrh fu'ku ¼ckjkuh {ks= fodke½¼2224½</t>
  </si>
  <si>
    <t>jk"Vªh; fVdkm [ksrh fe'ku ¼e`nk LokLF; çcU/ku½¼2225½</t>
  </si>
  <si>
    <t xml:space="preserve"> 'kwU; 'kklu vk/kkfjr —f"k ¼2740½</t>
  </si>
  <si>
    <t>[kk| lqj{kk vihyh; vf/kdj.k] t;iqj¼285½</t>
  </si>
  <si>
    <t>[kk| laj{kk ,oa ekud çkf/kdj.k¼2425½</t>
  </si>
  <si>
    <t>jk"Vªh; [kk| lqj{kk ;kstuk¼2134½</t>
  </si>
  <si>
    <t>yf{kr lkoZtfud forj.k ç.kkyh dk dEI;wVjhdj.k¼1774½</t>
  </si>
  <si>
    <t>funs'kky;] xkS ikyu] t;iqj¼267½</t>
  </si>
  <si>
    <t>xksikyu funs'kky;¼2108½</t>
  </si>
  <si>
    <t>xks'kkykvksa dks vuqnku¼2146½</t>
  </si>
  <si>
    <t>eq[;ea=h nqX/k mRiknd lacy ;kstuk¼2721½</t>
  </si>
  <si>
    <t>jktLFkku xkS laj{k.k ,oa lao/kZu fuf/k dks vUrj.k¼2674½</t>
  </si>
  <si>
    <t>jktLFkku xksxaj{k.k ,oa lao/kZu vkjf{kr dks"k¼2704½</t>
  </si>
  <si>
    <t>jktLFkku xkSeaj{k.k ,oa lao/kZu fuf/k çfriwfrZ¼2644½</t>
  </si>
  <si>
    <t>jktLFkku xkSeaj{k.k ,oa lao/kZu fuf/k ls ç'kklfud O;;¼2774½</t>
  </si>
  <si>
    <t>jktLFkku xkSxaj{k.k ,oa lao/kZu fuf/k ls lapkfyr ;kstuk,s¼2819½</t>
  </si>
  <si>
    <t>o/k ls cuk;s xkS oa'k dks lgk;rk¼2273½</t>
  </si>
  <si>
    <t>ty lalk/ku foHkkx] t;iqj&amp;70</t>
  </si>
  <si>
    <t>lkSj mtkZ vk/kkfjr y?kq flapkbZ ifj;kstuk&amp;3070</t>
  </si>
  <si>
    <t>;ksx% ty lalk/ku foHkkx] t;iqj&amp;70</t>
  </si>
  <si>
    <t>i'kqikyu foHkkx] t;iqj¼21½</t>
  </si>
  <si>
    <t>vkj-vkbZ-Mh-,Q- ds vUrxZr ukckMZ }kjk iksf"kr Hkouksa dk fuekZ.k¼1792½</t>
  </si>
  <si>
    <t>dqDdqV mRiknu fodkl¼2559½</t>
  </si>
  <si>
    <t>dkS'ky fodkl ,oa foLrkj¼2489½</t>
  </si>
  <si>
    <t>pjkxkg fodkl dk;ZØe¼1235½</t>
  </si>
  <si>
    <t>i'kq fpfdRlky;ksa ,oa mi dsaæksa dk fuekZ.k¼2907½</t>
  </si>
  <si>
    <t>i'kq/ku ,oa i'kqikyd chek¼2175½</t>
  </si>
  <si>
    <t>ih-ih-vkj- jksx fu;=a.k dk;ZØe¼2256½</t>
  </si>
  <si>
    <t>Iysx mUewyu dk;ZokbZ¼55½</t>
  </si>
  <si>
    <t>HksM ,oa cdjh vkuqokaf'kd lq/kkj ;kstuk¼2558½</t>
  </si>
  <si>
    <t>eq[; i'kq/ku mRiknksa ds vuqeku gsrq uewuk losZ{k.k¼61½</t>
  </si>
  <si>
    <t>eq[;ea=h fu'kqYd nok ;kstuk¼1791½</t>
  </si>
  <si>
    <t>uhyh Økafr% lefUor fodkl ,oa eRL; çca/ku¼2506½</t>
  </si>
  <si>
    <t>i;Zos{kh deZpkjh oxZ&amp;funs'ku ,oa ç'kklu¼1758½</t>
  </si>
  <si>
    <t>eRL; ikyu tyk'k;ksa dk fodkl¼1677½</t>
  </si>
  <si>
    <t xml:space="preserve">eRL; ikyu gsrq MsVk csl ,oa lwpukra= dk lq)hZdj.k 167½ </t>
  </si>
  <si>
    <t>eRL; çf'k{k.k¼468½</t>
  </si>
  <si>
    <t>eRL; cht mRiknu¼1678½</t>
  </si>
  <si>
    <t>lwpuk ,oa çkS|ksfxdh ¼1676½</t>
  </si>
  <si>
    <t>jk"Vªh; ekfRL;dh fodkl cksMZ¼2137½</t>
  </si>
  <si>
    <t>lesfdr cky fodkl lsok,a] t;iqj¼42½</t>
  </si>
  <si>
    <t>vkaxuckM+h dsUæ vixzsMs'ku ,oa j[k j[kko e; Øsp fuekZ.k vkbZ-lh-Mh-,l- fe'ku eksM ¼1762½</t>
  </si>
  <si>
    <t>vkbZ-lh-Mh-,l- fe'ku eksM ds varxZr vkaxkuckM+h dsUæ Hkouksa dk fuekZ.k¼1761½</t>
  </si>
  <si>
    <t>bafnjk efgyk 'kfä ;kstuk¼2772½</t>
  </si>
  <si>
    <t>iwjd iks"kkgkj ¼391½</t>
  </si>
  <si>
    <t>jktho xka/kh fd'kksjh ckfydk l'kähdj.k ;kstuk ¼lcyk½¼1072½</t>
  </si>
  <si>
    <t>jk"Vªh; iks"kkgkj fe'ku¼2650½</t>
  </si>
  <si>
    <t>lesfdr cky fodkl esok,a ¼vkbZ-lh-Mh-,l-½¼1230½</t>
  </si>
  <si>
    <t>lesfdr cky fodkl esok,a foHkkx ds fy, dk;kZy; Hkou¼1140½</t>
  </si>
  <si>
    <t>jktQSM dks lgk;rk¼2881½</t>
  </si>
  <si>
    <t>flafpr {ks= fodkl foHkkx] xk-u-i- chdkusj¼72½</t>
  </si>
  <si>
    <t>xax ugj QSt AA¼2308½</t>
  </si>
  <si>
    <t xml:space="preserve"> Lok;r 'kklu foHkkx] t;iqj¼91½</t>
  </si>
  <si>
    <t>vUuiw.kkZ ;kstuk¼2478½</t>
  </si>
  <si>
    <t>bafnjk xka/kh jlksbZ ;kstuk¼2767½</t>
  </si>
  <si>
    <t>LoLFk thou lqfuf'pr djuk vkSj lHkh ds fy, vkthou ranq:Lrh dks c&lt;+kok</t>
  </si>
  <si>
    <t>vYi la[;d ekeykr fcHkkx] t;iqj¼50½</t>
  </si>
  <si>
    <t>vYila[;d fodkl fuf/k 1942½</t>
  </si>
  <si>
    <t>vk;qfoZKku egkfo|ky; ,oa lEc) fpfdRlky; lewg ] dksVk¼5½</t>
  </si>
  <si>
    <t>fufdRlk egkfo|ky;] dksVk esa vU; O;;¼849½</t>
  </si>
  <si>
    <t>fpfdRlk egkfo|ky;] dksVk esa fuekZ.k dk;Z¼844½</t>
  </si>
  <si>
    <t>ts-ds- yksu vLirky] dksVk¼119½</t>
  </si>
  <si>
    <t>uohu vLirky] dksVk¼120½</t>
  </si>
  <si>
    <t>fu'kqYd t‚u ;kstuk&amp;fpfdRlk egkfo|ky; ,oa lEc) fpfdRlky; lewg] dksVk¼1884½</t>
  </si>
  <si>
    <t>ih-,e-,e-,l-okbZ- ds varxZr fpfdRek egkfo|ky; dk mUu;u Qst 111¼2699½</t>
  </si>
  <si>
    <t>ih-th- lhVksa esa vfHko`f) ds fy, jkT; xjdkj esa esfMdy d‚ystksa dk lqn~&lt;hdj.k vkSj mUu;u Qst &amp; 11¼2725½</t>
  </si>
  <si>
    <t>egkjko Hkhe flag fpfdRlky;] dksVk¼1118½</t>
  </si>
  <si>
    <t>;w- th- lhV~l esa vfHko`f)¼2609½</t>
  </si>
  <si>
    <t>ljdkjh ftyk vLirky] jkeiqjk] dksVk¼2525½</t>
  </si>
  <si>
    <t>dsaæh; for vk;ksx }kjk vuq'kaflr vuqnku ls eapkfyr ;kstuk,a ¼2929½</t>
  </si>
  <si>
    <t>vk;qosZn foHkkx] vtesj¼32½</t>
  </si>
  <si>
    <t>vk;qosZn vLirky o vkS"k/kky; ¼xzkeh.k½¼1490½</t>
  </si>
  <si>
    <t>vk;qosZn vLirky o vkS"k/kky; ¼'kgjh½¼135½</t>
  </si>
  <si>
    <t>vk;qosZn QkesZlh¼138½</t>
  </si>
  <si>
    <t>vk;qosZn foHkkx dk vk/kqfudhdj.k] lq–&lt;hdj.k] uohuhdj.k ,oa mUu;u¼167½</t>
  </si>
  <si>
    <t>vk;qosZn foHkkx dk uohu fuekZ.k dk;Z¼166½</t>
  </si>
  <si>
    <t>vk;qosZn foHkkx ds ek/;e ls fofo/k fuekZ.k dk;Z¼168½</t>
  </si>
  <si>
    <t>/kUorajh vk;qi Lojkstxkj ;kstuk¼2950½</t>
  </si>
  <si>
    <t>funs'ku vkSj ç'kklu&amp;vk;qosZn ¼134½</t>
  </si>
  <si>
    <t>çk—frd fpfdRek¼2142½</t>
  </si>
  <si>
    <t>Hkze.k'khy vk;qosZn vkS"k/kky;¼1300½</t>
  </si>
  <si>
    <t>jk"Vªh; vk;q"k fe'ku¼194½</t>
  </si>
  <si>
    <t>f'k{k.k laLFkku dh LFkkiuk¼2952½</t>
  </si>
  <si>
    <t>f'k{k.k laLFkku dks lgk;rk¼2951½</t>
  </si>
  <si>
    <t>vkS"kf/k fu;a=d] jktLFkku] t;iqj¼290½</t>
  </si>
  <si>
    <t>dkyst f'k{kk foHkkx] t;iqj¼7½</t>
  </si>
  <si>
    <t>f'k{k.k laLFkkvksa dh LFkkiuk¼2956½</t>
  </si>
  <si>
    <t>f'k{k.k laLFkkvksa dks lgk;rk¼2955½</t>
  </si>
  <si>
    <t>[ksy foHkkx ¼ØhMk ifj"kn lfgr½] t;iqj¼130½</t>
  </si>
  <si>
    <t>jktLFkku ØhM+k ifj"kn106½</t>
  </si>
  <si>
    <t>fpfdRlk ,oa LokLF; lsok,a] t;iqj¼28½</t>
  </si>
  <si>
    <t>vLirkyksa dk vk/kqfudhdj.k] lq–&lt;hdj.k] uohuhdj.k ,oa mUu;u ¼'kgjh½¼1243½</t>
  </si>
  <si>
    <t>vkj-vkbZ-Mh-,Q- ds vUrxZr ukckMZ }kjk foÙk iksf"kr çkFkfed LokLF; dsUæksa dk fuekZ.k ¼85%15½¼1880½</t>
  </si>
  <si>
    <t>vkS"k/kky;¼1131½</t>
  </si>
  <si>
    <t>dsaæh; foÙk vk;ksx }kjk vuq'kaflr vuqnku ls lapkfyr ;kstuk,a ¼2929½</t>
  </si>
  <si>
    <t>{k; jksx mipkj dsUæ¼1130½</t>
  </si>
  <si>
    <t>[k.Mh; eq[; fpfdRek vf/kdkjh¼1182½</t>
  </si>
  <si>
    <t>fpfdRlk ,oa LokLF; lsok,a&amp;eq[;ky;¼125½</t>
  </si>
  <si>
    <t>tu LokLF; chek ;kstuk¼2318½</t>
  </si>
  <si>
    <t>turk Dyhfud¼2839½</t>
  </si>
  <si>
    <t>ftyk vLirky Hkouksa dk fuekZ.k¼169½</t>
  </si>
  <si>
    <t>thok.kq ç;ksx'kkyk ¼1183½</t>
  </si>
  <si>
    <t>funs'kd] fpfdRlk ,oa LokLF; ds ek/;e ls fu%'kqYd tk¡p ;kstuk¼1878½</t>
  </si>
  <si>
    <t>funs'kd] LokLF; ,oa fpfdRlk lsok,a ds ek/;e ls fu%'kqYd nok forj.k ;kstuk¼1673½</t>
  </si>
  <si>
    <t>fujksxh jktLFkku¼2838½</t>
  </si>
  <si>
    <t>ih-ih-ih- eksM ij çkFkfed LokLF; dsUæksa dk lapkyu¼2357½</t>
  </si>
  <si>
    <t>çk—frd vkinkvksa ls QSyh chekfj;ksa ij fu;U=.k¼132½</t>
  </si>
  <si>
    <t>çkFkfed LokLF; dsUæ ¼xzkeh.k½¼1503½</t>
  </si>
  <si>
    <t>çkFkfed LokLF; dsUæ ¼'kgjh½¼145½</t>
  </si>
  <si>
    <t>çkFkfed LokLF; dsUæ Hkou¼173½</t>
  </si>
  <si>
    <t>jk"Vªh; dej fu;a=.k dk;ZØe¼157½</t>
  </si>
  <si>
    <t>jk"Vªh; eysfj;k mUewyu dk;ZØe ¼xzkeh.k½¼152½</t>
  </si>
  <si>
    <t>lkekU; vLirky¼129½</t>
  </si>
  <si>
    <t>ekeqnkf;d LokLF; dsUæ ¼xzkeh.k½¼1495½</t>
  </si>
  <si>
    <t>ekeqnkf;d LokLF; dsUæ ¼'kgjh½¼146½</t>
  </si>
  <si>
    <t>Lokbu ¶yw fu;a=.k dk;ZØe ¼}kjk funs'kd fp- ,oa Lok- lsok,¡] jktLFkku] t;iqj ¼2426½</t>
  </si>
  <si>
    <t>LokLF; mi dsUæ ¼xzkeh.k½¼1496½</t>
  </si>
  <si>
    <t>LokLF; mi dsUæ ¼'kgjh½¼144½</t>
  </si>
  <si>
    <t>fpfdRlk f'k{kk¼242½</t>
  </si>
  <si>
    <t>dkfMZ;ksyksth laLFkku ¼2939½</t>
  </si>
  <si>
    <t>fpfdRlk f'k{kk funs'kky; ds v/khu uohu fpfdRlk egkfo|ky;¼1969½</t>
  </si>
  <si>
    <t>fpfdRlk f'k{kk funs'kky; esa vU; O;;¼2522½</t>
  </si>
  <si>
    <t>&gt;kykoM+ vLirky ,oa esMhdy d‚yst lkslk;Vh dks lgk;rkFkZ vuqnku¼2274½</t>
  </si>
  <si>
    <t>Vªkfidy esfMflu ,oa ok;jksyksth laLFkku¼2938½</t>
  </si>
  <si>
    <t>uohu uflaZx egkfo|ky;¼2936½</t>
  </si>
  <si>
    <t>uohu ifCyd gSYV d‚yst¼2937½</t>
  </si>
  <si>
    <t>funs'kd] fufdRlk f'k{kk¼1181½</t>
  </si>
  <si>
    <t>;w- th- l-V~l esa vfHko`f)¼2609½</t>
  </si>
  <si>
    <t>tokgj yky usg: vk;qfoZKku egkfo|ky; ,oa lEc) fpfdRlky; lewg] vtesj¼33½</t>
  </si>
  <si>
    <t>vkn'kZ uxj lSVsykbV vLirky] vtesj ¼2510½</t>
  </si>
  <si>
    <t>fpfdRlk egkfo|ky;] vtesj ¼835½</t>
  </si>
  <si>
    <t>fpfdRlk egkfo|ky;] vtesj esa fuekZ.k dk;Z¼842½</t>
  </si>
  <si>
    <t>tokgj yky usg: vLirky] vtesj¼1104½</t>
  </si>
  <si>
    <t>fu'kqYd t‚u ;kstuk&amp;fpfdRlk egkfo|ky; ,oa lEc) fpfdRlky; lewg] vtesj¼1886½</t>
  </si>
  <si>
    <t>ih-th- ehVksa esa vfHko`f) ds fy, jktz ljdkj esa esfMdy d‚ystksa dk lq–&lt;hdj.k vkSj mUu;u Qst &amp; 11¼2725½</t>
  </si>
  <si>
    <t>;w- th- ehV~e esa vfHko`f)¼2609½</t>
  </si>
  <si>
    <t>Mk- lEiw.kkZuUn vk;qfoZKku egkfo|ky; ,oa lEc) fpfdRlky; lewg] tks/kiqj¼25½</t>
  </si>
  <si>
    <t>{k; ,oa o{k vLirky¼1784½</t>
  </si>
  <si>
    <t>{ks=h; dSUlj laLFkku¼2941½</t>
  </si>
  <si>
    <t>fpfdRlk egkfo|ky; ] tks/kiqj¼836½</t>
  </si>
  <si>
    <t>fpfdRlk egkfo|ky;] tks/kiqj esa vU; O;;¼848½</t>
  </si>
  <si>
    <t>fpfdRlk egkfo|ky;] tks/kiqj esa fuekZ.k dk;Z¼843½</t>
  </si>
  <si>
    <t>pkikeuh lVsykbV vLirky] tks/kiqj¼2516½</t>
  </si>
  <si>
    <t>ftyk vLirky] ikoVk] tks/kiqj¼2514½</t>
  </si>
  <si>
    <t>ftyk efgyk vLirky] tks/kiqj¼2515½</t>
  </si>
  <si>
    <t>fu'kqYd tk¡p ;kstuk&amp;fufdRek egkfo|ky; ,oa lEc) fpfdRlky; lewg] tks/kiqj¼1883½</t>
  </si>
  <si>
    <t>ih-th- ehVksa esa vfHko`f) ds fy, jkT; ljdkj es esfMdy d‚ystksa dk lq–&lt;hdj.k vkSj mUu;u Qst &amp; 11¼2725½</t>
  </si>
  <si>
    <t>ihth esVjfuVh ,oa fu;ksuksjksyksth laLFkku¼2940½</t>
  </si>
  <si>
    <t>çrkiuxj lSVykbV vLirky] tks/kiqj¼2517½</t>
  </si>
  <si>
    <t>eFkqjk nkl ekFkqj vLirky ] tks/kiqj¼1115½</t>
  </si>
  <si>
    <t>euksfpfdRek vLirky¼1787½</t>
  </si>
  <si>
    <t>egkRek xka/kh vLirky] tks/kiqj¼1171½</t>
  </si>
  <si>
    <t>f'kojke ukFkwjke V‚d vLirky] e.Mksj] tks/kiqj¼2518½</t>
  </si>
  <si>
    <t>rduhdh f'k{kk foHkkx] tks/kiqj¼15½</t>
  </si>
  <si>
    <t>f'k{k.k laLFkkvksa dks egk;rk¼2955½</t>
  </si>
  <si>
    <t>funs'kky; cky vf/kdkfjrk foHkkx¼259½</t>
  </si>
  <si>
    <t>funs'kky; fo'ks"k ;ksX;tu] t;iqj¼244½</t>
  </si>
  <si>
    <t>dks&lt; ihfMr x`g¼2586½</t>
  </si>
  <si>
    <t>iksfy;ks lq/kkj f'kfoj ¼340½</t>
  </si>
  <si>
    <t>fo'ks"k ;ksX;tu dks Lojkstxkj gsrq C;kt vuqnku¼1937½</t>
  </si>
  <si>
    <t xml:space="preserve"> 'kkjhfjd rFkk ekufld ihMhrksa ds {ks= es dk;Zdkjh Lofpæd vfHkdj.kksa dks lgk;rk¼2589½</t>
  </si>
  <si>
    <t>i- enu eksgu ekyoh; jktdh; vk;qosZn egkfo|ky;] mn;iqj¼22½</t>
  </si>
  <si>
    <t>iapk;rh jkt foHkkx] t;iqj¼139½</t>
  </si>
  <si>
    <t>vk;qosZn egkfo|ky;] mn;iqj¼136½</t>
  </si>
  <si>
    <t>dsaæh; foÙk vk;ksx }kjk vuq'kaflr vuqnku ls lapkfyr ;kstuk,a¼2929½</t>
  </si>
  <si>
    <t>ifjogu foHkkx] t;iqj¼44½</t>
  </si>
  <si>
    <t>jktLFkku lefiZr lM+d lqj{kk fuf/k¼2527½</t>
  </si>
  <si>
    <t>ifjokj dY;k.k foHkkx] t;iqj¼30½</t>
  </si>
  <si>
    <t>vlQy ulcanh çdj.kksa esa eqvkotk¼2060½</t>
  </si>
  <si>
    <t>{ks=h; fpfdRek ,oa ifjokj dY;k.k çf'k{k.k dsUæ81½</t>
  </si>
  <si>
    <t>xzkeh.k mi dsUæ ¼183½</t>
  </si>
  <si>
    <t>ftyk ifjokj dY;k.k C;wjks¼187½</t>
  </si>
  <si>
    <t>ubZ tula[;k uhfr dk fØ;kUo;u852½</t>
  </si>
  <si>
    <t>ijEijkxr xHkZ fujks/kd¼191½</t>
  </si>
  <si>
    <t>çFke eaLFkkxr çlo ij ch- ih- ,y- efgykvksa dks egk;rk¼853½</t>
  </si>
  <si>
    <t>çlwrh dsUæksa dks fodflr djus dh ;kstuk¼2369½</t>
  </si>
  <si>
    <t>jktdh; vLirkyksa esa uotkr ckfydkvksa dks csch fdV forj.k¼2738½</t>
  </si>
  <si>
    <t>jkty{eh bdkbZ ;katuk] eq[;ea=h ckfydk lacy ;kstuk¼189½</t>
  </si>
  <si>
    <t>jkT; ifjokj dY;k.k C;ksjks¼850½</t>
  </si>
  <si>
    <t>jkT; lfpoky; çdks"B ¼78½</t>
  </si>
  <si>
    <t>leuqnk; vk/kkfju vfrdqiksf"kr cPoksa dk çca/ku¼2370½</t>
  </si>
  <si>
    <t>lgk;d ulZ] feMokbQ] nkbZ ,oa efgyk lqokLF; i;Zos{kd çf'k{k.k dsan ¼182½</t>
  </si>
  <si>
    <t xml:space="preserve"> 'kqHky{eh ;kstuk¼2153½</t>
  </si>
  <si>
    <t xml:space="preserve"> 'kgjh ifjokj dY;k.k dsUæ¼184½</t>
  </si>
  <si>
    <t>isa'ku ,oa isa'kulZ csyQs;j foHkkx] t;iqj 115½</t>
  </si>
  <si>
    <t>jktLFkku isa'kulZ esfMdj Q.M dks m/kkj¼2501½</t>
  </si>
  <si>
    <t>jkT; ljdkj ds isa'kulZ dks fpfdRlk lqfo/kk gsrq vuqnku¼2877½</t>
  </si>
  <si>
    <t>çkjafHkd f'k{kk foHkkx] chdkusj¼29½</t>
  </si>
  <si>
    <t>Hkze.k'khy 'kY; fpfdRlk bdkbZ] t;iqj¼16½</t>
  </si>
  <si>
    <t>Hkze.k'khu 'kY; fpfdRlk bdkbZ] t;iqj 1123½</t>
  </si>
  <si>
    <t>ek/;fed f'k{kk foHkkx] chdkusj¼13½</t>
  </si>
  <si>
    <t>;wukuh fpfdRlk foHkkx t;iqj¼226½</t>
  </si>
  <si>
    <t>funs'ku vkSj ç'kklu&amp; ;wukuh¼1178½</t>
  </si>
  <si>
    <t>;wukuh vLirky rFkk vkS"k/kky; ¼xzkeh.k½¼1505½</t>
  </si>
  <si>
    <t>;wukuh vXirky rFkk vkS"k/kky; ¼'kgjh½¼141½</t>
  </si>
  <si>
    <t>jfoUæ ukFk VSxksj vk;qfoZKku egkfo|ky; ,oa lEc) fpfdRlky; lewg] mn;iqj¼6½</t>
  </si>
  <si>
    <t>dsaæh; foÙk vk;ksx }kjk vuq'kaflr vuqnku ls lapkfyr ;kstuk¼2929½</t>
  </si>
  <si>
    <t>{k; fpfdRlky; cM+h] mn;iqj 1780½</t>
  </si>
  <si>
    <t>fpfdRlk egkfo|ky; ] mn;iqj¼834½</t>
  </si>
  <si>
    <t>fpfdRek egkfo|ky;] mn;iqj esa vU; O;;¼846½</t>
  </si>
  <si>
    <t>fpfdRlk egkfo|ky;] mn;iqj esa fuekZ.k dk;Z¼841½</t>
  </si>
  <si>
    <t>tukuk vLirky ] mn;iqj¼1117½</t>
  </si>
  <si>
    <t>fu%'kqYd t‚u ;kstuk&amp;fpfdRlk egkfo|ky; ,oa lEc) fpfdRlky; lewg] mn;iqj 1889½</t>
  </si>
  <si>
    <t>ih-,e-,e-,l-okbZ- ds varxZu fpfdRlk egkfo|ky; dk mUu;u Qst 1¼2699½</t>
  </si>
  <si>
    <t>ih-th- ehVksa esa vfHko`f) ds fy, jkT; ljdkj esa esfMdy dkxtksa dk lq–&lt;hdj.k vkSj mUu;u Qst &amp; I1¼2725½</t>
  </si>
  <si>
    <t>egkjk.kk Hkwiky flag vLirky] mn;iqj¼1116½</t>
  </si>
  <si>
    <t>iw- th] ehV~e esa vfHko`f/k¼2609½</t>
  </si>
  <si>
    <t>Jh [ksejkt dVkjk ljdkjh eSVsykbV vLirky] mn;iqj¼2519½</t>
  </si>
  <si>
    <t>lqanj flag HkaMkjh lSVsykbV vLirky] mn;iqj ¼2520½</t>
  </si>
  <si>
    <t>jktLFkku vk;qosZn fo'ofo|ky;] tks/kiqj¼1½</t>
  </si>
  <si>
    <t>jktLFkku vk;qosZn fo'ofo|ky; ] tks/kiqj¼139½</t>
  </si>
  <si>
    <t>jktLFkku LokLF; foKku fo'ofo|ky;] t;iqj¼35½</t>
  </si>
  <si>
    <t>jktLFkku LokLF; foKku fo'ofo|ky; ] t;iqj¼150½</t>
  </si>
  <si>
    <t>jkT; chek ,oa çko/kk;h fuf/k foHkkx] t;iqj¼80½</t>
  </si>
  <si>
    <t>jk"Vªh; xzkeh.k LokLF; fe'ku] t;iqj¼227½</t>
  </si>
  <si>
    <t>jktO;kih vkikrdkyhu jksxh okgu lsok ¼b ,e vkj vkbZ½¼1050½</t>
  </si>
  <si>
    <t>laL—r f'k{kk foHkkx] t;iqj¼11½</t>
  </si>
  <si>
    <t>ljnkj iVsy] vk;qfoZKku egkfo|ky; ,oa lEc) fpfdRlky; lewg] chdkusj¼4½</t>
  </si>
  <si>
    <t>xaxk'kgj eSVsykbV vLirky] chdkusj¼2523½</t>
  </si>
  <si>
    <t>fpfdRlk egkfo|ky; ] chdkusj¼833½</t>
  </si>
  <si>
    <t>fpfdRlk egkfo|ky;] chdkusj esa fuekZ.k dk;Z¼840½</t>
  </si>
  <si>
    <t>ftyk vLirky] chdkusj¼2524½</t>
  </si>
  <si>
    <t>th-th-ts- {k; jksx vLirky] chdkusj¼2190½</t>
  </si>
  <si>
    <t>fu%'kqYd t‚p ;kstuk&amp;fpfdRlk egkfo|ky; ,oa lEc) fpfdRlky; lewg] chdkusj¼1887½</t>
  </si>
  <si>
    <t>ih ch ,e tukuk vLirky] chdkusj¼1107½</t>
  </si>
  <si>
    <t>ih ch ,e iq#"k vLirky] chdkusj1106½</t>
  </si>
  <si>
    <t>ih-,e-,l-,l-ckbZ- ds varxZr fufdRlk egkfo|ky; dk mUu;u Qst 11¼2699½</t>
  </si>
  <si>
    <t>ih-th- lhVksa esa vfHko`f) ds fy, jkT; ljdkj esa esfMdy d‚ystksa dk lq–&lt;hdj.k vkSj mUu;u Qst &amp; 11¼2725½</t>
  </si>
  <si>
    <t>ekufld vLirky] chdkusj ¼2191½</t>
  </si>
  <si>
    <t>jk"Vªh; ekufld LokLF; ;kstuk¼2608½</t>
  </si>
  <si>
    <t>lokbZ ekuflag] vk;qfoZKku egkfo|ky; ,oa lEc) fpfdRlky; lewg] t;iqj¼14½</t>
  </si>
  <si>
    <t>dkaofV;k vLirky] t;iqj¼2512½</t>
  </si>
  <si>
    <t>{k; jksx vLirky ] t;iqj¼1110½</t>
  </si>
  <si>
    <t>fpfdRlk egkfo|ky; ] t;iqj¼149½</t>
  </si>
  <si>
    <t>fpfdRlk egkfo|ky;] t;iqj esa vU; O;;¼177½</t>
  </si>
  <si>
    <t>fpfdRlk egkfo|ky;] t;iqj esa fuekZ.k dk;Z¼176½</t>
  </si>
  <si>
    <t>tukuk vLirky ] t;iqj¼1170½</t>
  </si>
  <si>
    <t>fu'kqYd tk¡p ;kstuk&amp;fpfdRlk egkfo|ky; ,oa lEc)fpfdRlky; lewg] t;iqj ¼1885½</t>
  </si>
  <si>
    <t>iafMr nhu n;ky mik/;k; vLirky x.kxkSjh cktkj] t;iqj¼1122½</t>
  </si>
  <si>
    <t>ih-,e-,l-,l-okbZ ¼2716½</t>
  </si>
  <si>
    <t>ih-th- xhVksa esa vfHko`f) ds fy, jkT; ljdkj esa esfMdy d‚ystksa dk lq–&lt;hdj.k vkSj mUuiu Qst &amp; 1¼2725½</t>
  </si>
  <si>
    <t>iquokZl vuqla/kku dsUæ] t;iqjA 109½</t>
  </si>
  <si>
    <t>cuhikdZ eSVsykbV vLirky] t;iqj¼2513½</t>
  </si>
  <si>
    <t>euksfpfdRlk dsUæ] t;iqj 111½</t>
  </si>
  <si>
    <t>efgyk vLirky] t;iqj¼1113½</t>
  </si>
  <si>
    <t>lj ineir ekr` ,oa f'k'kq LokLF; laLFkku] t;iqj¼1112½</t>
  </si>
  <si>
    <t>eokbZ ekuflag vLirky] t;iqj¼1108½</t>
  </si>
  <si>
    <t>lsBh d‚yksuh] eSVsykbV vLirky] t;iqj¼2511½</t>
  </si>
  <si>
    <t>LVsV dSalj baLVhVîwV dh LFkkiuk¼2319½</t>
  </si>
  <si>
    <t>lkekftd U;k; ,oa vf/kdkfjrk foHkkx] t;iqj¼43½</t>
  </si>
  <si>
    <t>eq[;ea=h o`/ntu lEeku isa'ku ;kstuk¼2413½</t>
  </si>
  <si>
    <t>y?kq ,oa lhekUr o`)tu] —"kd lEeku isa'ku ;kstuk¼2720½</t>
  </si>
  <si>
    <t>gksE;ksisfFkd fpfdRlk foHkkx t;iqj¼225½</t>
  </si>
  <si>
    <t>funs'ku vkSj ç'kklu&amp;gksE;ksiSFkh ¼1177½</t>
  </si>
  <si>
    <t>gksE;ksiSFkh vLirky ,oa vkS"k/kky; ¼xzkeh.k½¼1497½</t>
  </si>
  <si>
    <t>gksE;ksiSFkh vLirky rFkk vkS"k/kky; ¼'kgjh½¼140½</t>
  </si>
  <si>
    <t>gksE;ksiSFkh vLirkyksa dk fuekZ.k¼1184½</t>
  </si>
  <si>
    <t>gksE;ksiSFkh vkS"k/kky;ksa ds fy, fuekZ.k dk;Z¼2504½</t>
  </si>
  <si>
    <t>lekos'kh vkSj U;k;laxr xq.koÙkkiw.kZ f'k{kk lqfuf'pr djuk vkSj lHkh ds fy, vkthou f'k{kk&amp;çkfIr ds voljks es cM+kok</t>
  </si>
  <si>
    <t>vfHk;kaf=dh egkfo|ky;] djkSyh¼275½</t>
  </si>
  <si>
    <t>vfHk;kaf=dh egkfo|ky;] djkSyh¼2323½</t>
  </si>
  <si>
    <t>vfHk;kaf=dh egkfo|ky;] /kkSyiqj¼273½</t>
  </si>
  <si>
    <t>vfHk;kaf=dh egkfo|ky;] /kkSyiqj¼2321½</t>
  </si>
  <si>
    <t>vfHk;kaf=dh egkfo|ky;] ckjka¼274½</t>
  </si>
  <si>
    <t>vfHk;kaf=dh egkfo|ky;] vtesj¼163½</t>
  </si>
  <si>
    <t>vfHk;kaf=dh egkfo|ky^] vtesj¼818½</t>
  </si>
  <si>
    <t>vfHk;kaf=dh egkfo|ky;] &gt;kykokM¼167½</t>
  </si>
  <si>
    <t xml:space="preserve"> vfHk;kaf=dh egkfo|ky;] &gt;kykokM+¼820½</t>
  </si>
  <si>
    <t xml:space="preserve"> vfHk;kaf=dh egkfo|ky;] Hkjriqj¼166½</t>
  </si>
  <si>
    <t xml:space="preserve"> vfHk;kaf=dh egkfo|ky;] Hkjriqj¼821½</t>
  </si>
  <si>
    <t>vfHk;kaf=dh egkfo/kky;]ckM+esj¼291½</t>
  </si>
  <si>
    <t xml:space="preserve"> vfHk;fU=dh egkfo|ky; ckM+esj¼2714½</t>
  </si>
  <si>
    <t>vfHk;kfU=dh egkfo|ky;] ck¡lokM+k¼260½</t>
  </si>
  <si>
    <t>vfHk;kaf=dh egkfo|ky; ckalokMk¼2104½</t>
  </si>
  <si>
    <t>vYila[;d ckyd Nk=koklks dk lapkyu¼1944½</t>
  </si>
  <si>
    <t>vYila[;d vH;fFkZ;ksa ds fy, jkT; rduhdh Nk=o`fÙk ;kstuk¼1391½</t>
  </si>
  <si>
    <t>vYila[;d Nk=ksa dks O;kolkf;d ,oa rduhdh f'k{kk ds fy, Nk=o`fu¼1065½</t>
  </si>
  <si>
    <t>vYila[;d ckfydkvksa ds fy, Nk=kokl¼1392½</t>
  </si>
  <si>
    <t>vYila[;d fo|kfFkZ;ksa gsrq t;iqj esa eqfLye Ldwy eksrh Mwaxjh jksM ds ifjlj esa vkoklh e‚My mPp ek/;fed fo|ky; vaxzsth ek/;e lh-ch-,l-lh-¼2092½</t>
  </si>
  <si>
    <t>vYila[;dksa ds fy, Nk=koke Hkuu ¼1229½</t>
  </si>
  <si>
    <t>vYila[;dksa ds vH;fFkZ;ksa ds fy, vuqçfr ;kstuk¼1389½</t>
  </si>
  <si>
    <t>Vîw'ku Qhl dh çfriwfrZ¼1855½</t>
  </si>
  <si>
    <t>jktLFkku vUi la[;d foÙk ,oa fodkl lgdkjh fuxe dks _.k ¼vkj-,e-,Q-Vh-lh-lh-½¼317½</t>
  </si>
  <si>
    <t>mi lfpo rduhdh f'k{kk foHkkx] jktLFkku] t;iqj¼295½</t>
  </si>
  <si>
    <t xml:space="preserve"> mi lfpo f'k{kk foHkkx ¼lewg &amp;3½] jktLFkku] t;iqj¼294½</t>
  </si>
  <si>
    <t>,e-ch-,e- fo'ofo|ky;] tks/kiqj dks vuqnku¼2932½</t>
  </si>
  <si>
    <t xml:space="preserve"> dkyst f'k{kk foHkkx] t;iqj¼7½</t>
  </si>
  <si>
    <t>mPp f'k{kk Hkou¼91½</t>
  </si>
  <si>
    <t>dsaæh; for vk;ksx }kjk vuq'kafer vuqnku es eapkfyr ;kstuk,a¼2929½</t>
  </si>
  <si>
    <t>d‚yst f'k{kk foHkkx dh uokpkj | uohu ;kstuk,a¼2004½</t>
  </si>
  <si>
    <t>funs'kky;] egkfo|ky; f'k{kk¼62½</t>
  </si>
  <si>
    <t>ckydksa ds fy, jktdh; egkfo|ky;¼65½</t>
  </si>
  <si>
    <t>ckfydkvksa ds fy, jktdh; egkfo|ky;¼66½</t>
  </si>
  <si>
    <t xml:space="preserve"> egkfo|ky; f'k{kk Hkou¼1167½</t>
  </si>
  <si>
    <t xml:space="preserve"> eq[;ea=h mPpk f'k{kk Nk=o`fÙk¼1858½</t>
  </si>
  <si>
    <t>jktdh; ,oa futh {ks= dh lgHkkfxrk vk/kkj ij egkfo|ky; LFkkiuk¼1843½</t>
  </si>
  <si>
    <t>jk"Vªh; mPprj f'k{kk vfHk;ku¼2326½</t>
  </si>
  <si>
    <t>lwpuk ,oa lapkj çkS|ksfxdh ds ek/;e ls f'k{kk ds fy, jk"Vªh; vfHk;ku¼164½</t>
  </si>
  <si>
    <t>jktdh; egkfo|ky;ksa esa çFke o"kZ esa v/;;ujr es?kkoh Nk=kvksa dks LdwVh forj.k ;kstuk¼2364½</t>
  </si>
  <si>
    <t>;qok fodkl dsUæ ¼811½</t>
  </si>
  <si>
    <t xml:space="preserve"> —f"k fo'ofo|ky;] dksVk¼264½</t>
  </si>
  <si>
    <t>—f"k fo'ofo|ky;] dksVk¼2122½</t>
  </si>
  <si>
    <t>—f"k fo'ofo|ky;] dksVk&amp;—f"k vuqla/kku gsrq lgk;rk¼2158½</t>
  </si>
  <si>
    <t>lekos'kh vkSj U;kxlaxr xq.koÙkkiw.kZ f'k{kk lqfuf'pr djuk vkSj lHkh ds fy, vkthou f'k{kk&amp;çkfIr ds</t>
  </si>
  <si>
    <t>—f"k fo'ofo|ky;] tks/kiqj¼265½</t>
  </si>
  <si>
    <t>—f"k fo'ofo|ky;] tks/kiqj&amp;—f"k vuqla/kku gsrq lgk;rk¼2159½</t>
  </si>
  <si>
    <t>—f"k fo'ofo|ky;] tks/kiqj¼2121½</t>
  </si>
  <si>
    <t xml:space="preserve"> —f"k fo'ofo|ky;] tkscusj¼263½</t>
  </si>
  <si>
    <t>Jh d.kZ ujsUæ] —f"k fo'ofo|ky;] tkscusj¼2123½</t>
  </si>
  <si>
    <t>Jh d.kZ ujsUæ] —f"k fo'ofo|ky;] tkscusj&amp;—f"k vuqla/kku gsrq lgk;rk¼2157½</t>
  </si>
  <si>
    <t>dksVk fo'ofo|ky;] dksVk¼173½</t>
  </si>
  <si>
    <t>dksVk fo'ofo|ky;¼808½</t>
  </si>
  <si>
    <t>[ksy foHkkx ¼ØhMk ikjs"kn lfgr½] t;iqj¼130½</t>
  </si>
  <si>
    <t>[ksy fo'ofo|ky; ] &gt;qa&gt;quwa ¼258½</t>
  </si>
  <si>
    <t>[ksy fo'ofo|ky;] &gt;qa&gt;uq¼1917½</t>
  </si>
  <si>
    <t>xksfoUn xq: tutkrh; fo'ofo|ky;] ckalokM+k¼287½</t>
  </si>
  <si>
    <t xml:space="preserve"> xksfoan xq: tutkrh; fo'ofo|ky;] ckalokM+k¼2497½</t>
  </si>
  <si>
    <t xml:space="preserve"> t;ukjk;.k O;kl fo'ofo|ky;] tks/kiqj¼170½</t>
  </si>
  <si>
    <t>fo'ofo|ky;ksa dks vuqnku¼2837½</t>
  </si>
  <si>
    <t>Mk- Hkhejko vEcsMdj fof/k fo'ofon;ky;]t;iqj¼256½</t>
  </si>
  <si>
    <t>M‚- Hkhe jko vEcsMdj fof/k fo'o fo|ky;] t;iqj ¼1836½</t>
  </si>
  <si>
    <t>rduhdh ¼çf'k{k.k½ f'k{kk] tks/kiqj¼150½</t>
  </si>
  <si>
    <t>vYila[;d {ks=ksa esa uohu vkS|ksfxd çf'k{k.k laLFkku ¼vkbZ-Vh-vkbZ-½ dh LFkkiuk¼1479½</t>
  </si>
  <si>
    <t>vkS|ksfxdh çf'k{k.k laLFkku ¼vkbZ-Vh-vkbZ-½¼299½</t>
  </si>
  <si>
    <t>uohu vkS|ksfxd çf'k{k.k laLFkku ¼vkbZ-Vh-vkbZ-½ dh LFkkiuk¼1483½</t>
  </si>
  <si>
    <t>uohu vkS|ksfxd çf'k{k.k laLFkkuksa dk [kksyuk¼1476½</t>
  </si>
  <si>
    <t>fo'o cSad lgk;rk ds vUrxZr O;kolkf;d çf'k{k.k lq/kkj ifj;kstuk¼063½</t>
  </si>
  <si>
    <t>f'kYih çf'k{k.k ;kstuk 830½</t>
  </si>
  <si>
    <t>LVªkbo ¼fLdy LVªsfUMax Q‚j b.MLVªhiy oSY;w ,UgslesaV½¼2727½</t>
  </si>
  <si>
    <t>ljdkjh vkS|ksfxd çf'k{k.k laLFkkuksa dk e‚My vkbZVhvkbZ esa mU;u¼2284½</t>
  </si>
  <si>
    <t>rduhdh fo'ofo|ky;] dksVk¼2½</t>
  </si>
  <si>
    <t>jktLFkku rduhdh fo'ofo|ky; ]dksVk¼817½</t>
  </si>
  <si>
    <t>lsaVj Qksj bysDVªksfud xouZUl] t;iqj¼2931½</t>
  </si>
  <si>
    <t>mn;iqj ,oa dsyokM+k esa uohu cgqf'kYih egkfo|ky; dk [kksyuk¼1781½</t>
  </si>
  <si>
    <t>m|ksx ,oa laLFkku vU;ksU; vf/kxeu çdks"B dh LFkkiuk¼2288½</t>
  </si>
  <si>
    <t>dsUæ ljdkj dh lgk;rk es cgqf'kYi f'k{k.kky; [kksyuk¼1477½</t>
  </si>
  <si>
    <t>rduhdh f'k{kk funs'kky; dk lq–&lt;+hdj.k¼1473½</t>
  </si>
  <si>
    <t>cgqf'kYi f'k{k.kky;ksa ds fy, vU; lsok,a¼1480½</t>
  </si>
  <si>
    <t>cgqf'kYih fo|ky;¼1180½</t>
  </si>
  <si>
    <t>cgqf'kYih f'k{kk.kky; Hkou¼93½</t>
  </si>
  <si>
    <t>cgqf'kYih laLFkkuksa ds fy, Nk=kokl lqfo/kk¼1782½</t>
  </si>
  <si>
    <t>efgyk cgqf'kYi egk fo|ky;ksa dk [kksyuk¼1478½</t>
  </si>
  <si>
    <t>–f"Vckf/krksa ds v/;kidksa dks çf'k{k.k¼2588½</t>
  </si>
  <si>
    <t>foeafnrksa ds fy, fMIyksek gsrq çf'k{k.k¼2486½</t>
  </si>
  <si>
    <t>us'kuy dsfMV dksj] t;iqj¼8½</t>
  </si>
  <si>
    <t>;qok lsok,a¼1507½</t>
  </si>
  <si>
    <t>i;ZVu foHkkx] t;iqj¼111½</t>
  </si>
  <si>
    <t xml:space="preserve"> çkjafHkd f'k{kk foHkkx] chdkusj¼29½</t>
  </si>
  <si>
    <t>xSj ljdkjh fo|ky;ksa dks lgk;rkFkZ vuqnku¼2888½</t>
  </si>
  <si>
    <t>funs'ku vkSj ç'kklu¼33½</t>
  </si>
  <si>
    <t>iapk;r jkt foHkkx }kjk xzkeh.k çkFkfed fo|ky;ksa dks lgk;rkFkZ¼2890½</t>
  </si>
  <si>
    <t>çkFkfed fo|ky;¼2170½</t>
  </si>
  <si>
    <t>ckydksa ds fy, mPp çkFkfed fo|ky; 84½</t>
  </si>
  <si>
    <t>ckfydkvksa ds fy, mjp çkFkfed fo|ky; 85½</t>
  </si>
  <si>
    <t>fofHkUu oxksaZ ds Nk=ksa gsrq iwoZ eSfVªd Nk=o`fÙk¼2477½</t>
  </si>
  <si>
    <t>jktdh; fo|ky;ksa ds d{kk 1 ls 8 rd ds fo|kfFkZ;ksa dks ikBîiqLrdksa dk fu%'kqYd forj.k¼2479½</t>
  </si>
  <si>
    <t>f'k{kk ds vf/kdkj ds vUrxZr futh fo|ky;ksa dks iquHkZj.k ¼vkj-Vh-bZ-½¼1486½</t>
  </si>
  <si>
    <t>f'k{kkdehZ cksMZ¼2889½</t>
  </si>
  <si>
    <t>lexz f'k{kk &amp; LVkj ifj;kstuk¼2859½</t>
  </si>
  <si>
    <t>lexz f'k{kk vfHk;ku¼2775½</t>
  </si>
  <si>
    <t>chdkusj rduhdh fo'ofo|ky;¼261½</t>
  </si>
  <si>
    <t>c`t fo'ofo|ky;] Hkjriqj¼250½</t>
  </si>
  <si>
    <t>c`t fo'ofo|ky;] Hkjriqj¼1768½</t>
  </si>
  <si>
    <t>lekos'kh vkSj U;k;laxr xq.koÙkkiw.kZ f'k{kk lqfuf'pr djuk vkSj lHkh ds fy, vkthou f'k{kk&amp;çkfIr ds volj</t>
  </si>
  <si>
    <t xml:space="preserve"> Hkkjr LdkmVl ,oa xkbZMl] t;iqj¼24½</t>
  </si>
  <si>
    <t>jktLFkku jkT; Hkkjr LdkmVl ,oa xkbM~l105½</t>
  </si>
  <si>
    <t>eRL; fo'ofo|ky;] vyoj¼251½</t>
  </si>
  <si>
    <t>eY; fo'ofo|ky;] vyoj¼1783½</t>
  </si>
  <si>
    <t>egf"kZ n;kuUn ljLorh fo'ofo|ky;] vtesj¼162½</t>
  </si>
  <si>
    <t>egkjk.kk çrki o`f"k ,oa çkS|ksfxdh fo'ofo|ky;] mn;iqj¼159½</t>
  </si>
  <si>
    <t>—f"k vuqla/kku gsrq egkjk.kk çrki —f"k ,oa çkS|ksfxdh fo'ofo|ky;] mn;iqj dh lgk;rk¼495½</t>
  </si>
  <si>
    <t>—f"k f'k{kk gsrq egkjk.kk çrki —f"k ,oa çkS|ksfxdh fo'ofo|ky;] mn;iqj dks lgk;rk¼1313½</t>
  </si>
  <si>
    <t>i'kqikyu gsrq egkjk.kk çrki —f"k ,oa çkS|ksfxdh fo'ofo|ky;] mn;iqj dks lgk;rk¼1314½</t>
  </si>
  <si>
    <t>efgyk vfHk;kaf=dh egkfo|ky; ] vtesj¼164½</t>
  </si>
  <si>
    <t>efgyk vfHk;kfU=dh egkfo|ky;] vtesj¼822½</t>
  </si>
  <si>
    <t>ekf.kD; yky oekZ VsDlVkby laLFkku HkhyokMk¼156½</t>
  </si>
  <si>
    <t>ekf.kD; yky oekZ VSDlVkbZy bULVhV;wV] HkhyokMk¼1754½</t>
  </si>
  <si>
    <t>vuqlwfpr tu tkfr ds Nk=ksa dks iwoZ eSfVªd Nk=o`fÙk ¼52½</t>
  </si>
  <si>
    <t>vuqlwfpr tkfr ds Nk=ksa dks iwoZ eSfVªd Nk=o`fÙk¼51½</t>
  </si>
  <si>
    <t>vU; fiNM+h tkfr ds Nk=ksa dks iwoZ eSfVªd Nk=o`fÙk ¼53½</t>
  </si>
  <si>
    <t xml:space="preserve"> vU; laLFkkuksa ds Nk=ksa ds fy, Nk=o`fÙk ¼2500½</t>
  </si>
  <si>
    <t>vLoPN dk;Z djus okyksa ds ckyd ,oa ckfydkvksa dks iwoZ eSfVªd Nk=o`fÙk ¼162½</t>
  </si>
  <si>
    <t>vkfFkZd fiNMk lkekU; oxZ ds es/kkoh Nk=&amp;Nk=kvksa dks ,deq'u udn iq:Ldkj ,oa LdwVh forj.k ;kstuk¼2553½</t>
  </si>
  <si>
    <t>mPp xq.koÙkk ds rkSj ij [k.Mh; Lrj ij e‚My fo|ky;ksa dh LFkkiuk dh ;kstuk ¼jelk046½</t>
  </si>
  <si>
    <t>mifuns'kd ,oa ftyk f'k{kk vf/kdkfj;ksa ds fy, thi fdjk;k@uchu thi¼1453½</t>
  </si>
  <si>
    <t>dLrwjck xka/kh ckfydk fo|ky;ksa dh LFkkiuk¼2830½</t>
  </si>
  <si>
    <t>dLrwjck fo|ky;ksa dh Nk=kvksa ds fy, cSad fe;knh tek¼1451½</t>
  </si>
  <si>
    <t>xSj ljdkjh ek/;fed f'k{kk fo|ky;ksa dks lgk;rkFkZ vuqnku¼2885½</t>
  </si>
  <si>
    <t>xzkeh.k ckfydkvksa ds fy, ekbfdy forj.k¼1457½</t>
  </si>
  <si>
    <t>Nk= chek¼1459½</t>
  </si>
  <si>
    <t>ckydksa ds fy, ek/;fed fo|ky;¼55½</t>
  </si>
  <si>
    <t>ckfydkvksa ds fy;s ek/;fed fo|ky;¼56½</t>
  </si>
  <si>
    <t xml:space="preserve"> ek/;fed fo|ky; Hkou ¼89½</t>
  </si>
  <si>
    <t>ek/;fed fo|ky;ksa ds ttZj Hkouksa dk iqu#)kj¼2554½</t>
  </si>
  <si>
    <t>ek/;fed f'k{kk dk dEI;wVjhdj.k¼1449½</t>
  </si>
  <si>
    <t>eq[;ea=h tu lgHkkfxrk fo|ky; fodkl ;kstuk¼2491½</t>
  </si>
  <si>
    <t>ewQ] cf/kj ,oa vU/k fo|ky;ksa gsrq l‚¶Vos;j¼1875½</t>
  </si>
  <si>
    <t>jktdh; fo|ky;ksa ds d{kk 9 ls 12 rd ds fo|kfFkZ;ksa dks ikBîiqLrdksa dk fu%'kqYd forj.k¼2492½</t>
  </si>
  <si>
    <t>jkT; çfrHkk [kkst ifj{kk Nk=o`fr¼2316½</t>
  </si>
  <si>
    <t>jk"Vªh; çfrHkk [kkst ijh{kk dk vk;kstu¼1166½</t>
  </si>
  <si>
    <t>ysiVksi forj.k ¼ek/;fed f'k{kk½¼1733½</t>
  </si>
  <si>
    <t>fo|kFkhZ iqfyl dSMsV ifj;kstuk¼1876½</t>
  </si>
  <si>
    <t>eexz f'k{kk vfHk;ku¼2775½</t>
  </si>
  <si>
    <t>ljkguh; ¼esfjVksfj;e½ Nk=kvksa gsrq çksRekgu¼1450½</t>
  </si>
  <si>
    <t>lkaL—frd 'kSf{kd Hkze.k¼1460½</t>
  </si>
  <si>
    <t>lSfud Ldwy fpÙkkSM+x&lt;+¼2654½</t>
  </si>
  <si>
    <t>lSfud Ldwy fpÙkkSM+x&lt;+ dks m/kkj¼2887½</t>
  </si>
  <si>
    <t>fganqLrku LdkmV ,.M xkbZM dks lgk;rkFkZ vuqnku¼2886½</t>
  </si>
  <si>
    <t>feM Ms ehy ] jktLFkku ¼284½</t>
  </si>
  <si>
    <t>jktLFkku nqX/k iks"kkgkj dk;ZØe ¼feM Ms ehy½¼2670½</t>
  </si>
  <si>
    <t>jk"Vªh; iks"kkgkj lgk;rk dk;ZØe &amp; feM Ms ehy ¼530½</t>
  </si>
  <si>
    <t>eksguyky lq[kkfM;k fo'ofo|ky;] mn;iqj¼171½</t>
  </si>
  <si>
    <t xml:space="preserve"> jktLFkku i'kq fpfdRlk ,oa i'kq foKku fo'ofo|ky;] chdkusj¼168½</t>
  </si>
  <si>
    <t>jktLFkku oDQ cksMZ] t;iqj¼229½</t>
  </si>
  <si>
    <t>enjlk cksMZ¼46½</t>
  </si>
  <si>
    <t>enjlk Ldwy¼43½</t>
  </si>
  <si>
    <t>jktLFkku fo'ofo|ky;] t;iqj¼169½</t>
  </si>
  <si>
    <t>jkekuUnkpk;Z laL—r fo'ofo|ky;] t;iqj ¼12½</t>
  </si>
  <si>
    <t>jkekuUnkpk;Z laL—r fo'ofo|ky;] t;iqj¼63½</t>
  </si>
  <si>
    <t>jk"Vªh; fof/k fo'ofo|ky;] tks/kiqj¼175½</t>
  </si>
  <si>
    <t>jk"Vªh; fof/k fo'ofo|ky; ] tks/kiqj¼310½</t>
  </si>
  <si>
    <t>o/kZeku egkohj [kqyk fo'ofo|ky;] dksVk¼172½</t>
  </si>
  <si>
    <t>xSj ljdkjh laL—r fo|ky;ksa dks egk;rkFkZ vuqnku¼2878½</t>
  </si>
  <si>
    <t>funs'kky;] laL—r f'k{kk¼80½</t>
  </si>
  <si>
    <t>jktLFkku jkT; laL—r vuqlU/kku ,oa çf'k{k.k laLFkku¼2499½</t>
  </si>
  <si>
    <t>fo/kok]ifjR;kxrk gsrq eq[;ea=h lacy ;kstuk¼1848½</t>
  </si>
  <si>
    <t>f'k{kk ds vf/kdkj ;s vUrxZr futh fo|ky;ksa dks iquHkZj.k ¼vkj-Vh-bZ-½¼1486½</t>
  </si>
  <si>
    <t>laL—r egkfo|ky;¼1472½</t>
  </si>
  <si>
    <t>laL—r egkfo|ky; ds Hkou dk fuekZ.k¼1961½</t>
  </si>
  <si>
    <t>laL—r fo|kfFkZ;ksa ds fy, ijEijkxr Nk=o`fr¼2482½</t>
  </si>
  <si>
    <t>laL—r fo|ky;¼81½</t>
  </si>
  <si>
    <t>ljnkj iVsy iqfyl lqj{kk ,ao vkijkf/kd U;k; fo'ofoíky;] tks/kiqj¼255½</t>
  </si>
  <si>
    <t>ljnkj iVsy iqfyl laj{k.k ,oa nkf.Md U;k; fo'ofo|ky;] tks/kiqj¼1845½</t>
  </si>
  <si>
    <t>lk{kjrk ,oa lrr- f'k{kk foHkkx] t;iqj¼3½</t>
  </si>
  <si>
    <t>i&lt;+uk fy[kuk vfHk;ku¼2862½</t>
  </si>
  <si>
    <t>egkRek xka/kh iqLrdky; ,oa okpuky;¼2181½</t>
  </si>
  <si>
    <t>efgyk f'k{k.k fogkj ¼74½</t>
  </si>
  <si>
    <t>lrr f'k{kk dk;ZØe¼72½</t>
  </si>
  <si>
    <t>lk{kj Hkkjr vfHk;ku¼1047½</t>
  </si>
  <si>
    <t>vtk@vttk xSj vf/klwfpr tkfr;ksa ds cPpksa ds fy, O;fäxr ;k lkekU; Nk=koke¼379½</t>
  </si>
  <si>
    <t>vuqlwfpr tutkfr ds fy, mÙkj Nk=o`fÙk¼2529½</t>
  </si>
  <si>
    <t>vuqlwfpr tkfr vk;ksx dks vuqnku¼2568½</t>
  </si>
  <si>
    <t>vuqlwfpr tkfr ds fy, mÙkj Nk=o`fÙk¼2528½</t>
  </si>
  <si>
    <t>vuqlwfpr tkfr;ksa ds fy;s eq[;ea=h fo'ks"k ;ksX;tu lEeku isa'ku ;kstuk¼2420½</t>
  </si>
  <si>
    <t>uo thou ;kstuk ds vUrxZr ykHkkfUor ifjokjksa ds cPpksa ds fy, Nk=koklksa dk fuekZ.k ¼1395½</t>
  </si>
  <si>
    <t>iqLrd cSad ¼279½</t>
  </si>
  <si>
    <t>i'kqikydksa ds cPpksa ds fy, vkoklh; fo|ky;¼373½</t>
  </si>
  <si>
    <t>ckyd Nk=kokl Hkou¼305½</t>
  </si>
  <si>
    <t>ckfydk Nk=kokl Hkou¼304½</t>
  </si>
  <si>
    <t>eq[; ljdkjh lsokvksa dh eq[; ijh{kk gsrq iwoZ&amp;çf'k{k.k ,oa Nk=kokl lqfo/kk,a¼1840½</t>
  </si>
  <si>
    <t>e[;ea=h fo/kok lEeku isa'ku ;kstuk¼2416½</t>
  </si>
  <si>
    <t>eq[k;ky;@ftyk Lrjh; dk;kZy;ksa dk dEI;wVjhdj.k¼4½</t>
  </si>
  <si>
    <t>jktLFkku jkT; i'kq&amp;ikyu dY;k.k cksMZ dks vuqnku¼2572½</t>
  </si>
  <si>
    <t>jsckjh ,oa vU; Hkze.k'khy leqnk;ksa ds ifjokjksa ds cPpksa ds fy, vkoklh; fo|ky;¼388½</t>
  </si>
  <si>
    <t>ykokfjl yk'kksa dk nkglaLdkj gsrq ;kstuk¼2542½</t>
  </si>
  <si>
    <t>Lokeh ds'kokuan jktLFkku —f"k fo'ofo|ky;] chdkusj¼20½</t>
  </si>
  <si>
    <t>Lokeh ds'kokuUn jktLFkku —f"k fo'ofo|ky;] chdkusj dks dtZ ¼2658½</t>
  </si>
  <si>
    <t>gfjnso tks'kh tulEidZ i=dkfjrk fo'ofo|ky; 1777½</t>
  </si>
  <si>
    <t>;ksx% gfjnso tks'kh i=dkfjrk ,oa tulapkj fo'ofo|ky;]t;iqj¼254½</t>
  </si>
  <si>
    <t>gfjnso tks'kh i=dkfjrk ,oa tulapkj fo'ofo|ky;]t;iqj¼254½</t>
  </si>
  <si>
    <t>ySafxd lekurk gkfly djuk vkSj lHkh efgykvksa vkSj ckfydkvksa dk l'kfädj.k</t>
  </si>
  <si>
    <t>—f"k foHkkx] t;iqj¼18½</t>
  </si>
  <si>
    <t>—f"k f'k{kk gsrq ckfydkvksa dks çksRlkgu¼1670½</t>
  </si>
  <si>
    <t>iqfyl foHkkx] t;iqj¼94½</t>
  </si>
  <si>
    <t xml:space="preserve"> fuHkZ;k Q.M es lapkfyr ;kstuk,a ¼2867½</t>
  </si>
  <si>
    <t>efgyk vf/kdkfjrk foHkkx] t;iqj¼56½</t>
  </si>
  <si>
    <t>,dhØr efgyk l'kfädj.k dk;ZØe¼981½</t>
  </si>
  <si>
    <t>ftyk efgyk vf/kdkfjrk foHkkx ds Lrj ds dk;ZØeksa ,oa xfrfof/k;ksa gsrq¼1223½</t>
  </si>
  <si>
    <t>ftyk efgyk lgk;rk lfefr¼2283½</t>
  </si>
  <si>
    <t>ftyk Lrfj; efgyk vf/kdkfjrk foHkkx ds LFkkiuk O;; gsrq¼222½</t>
  </si>
  <si>
    <t>csVh cpkvks&amp;csVh i&lt;kvks¼2352½</t>
  </si>
  <si>
    <t>efgyk fodkl dk;ZØe¼353½</t>
  </si>
  <si>
    <t>efgyk 'kfä dsUæ¼2702½</t>
  </si>
  <si>
    <t>efgyk lqj{kk ,oa lykg dsaæ¼2281½</t>
  </si>
  <si>
    <t>efgyk Lo;a lgk;rk lewg xaLFkku854½</t>
  </si>
  <si>
    <t>efgyk Lo;a lgk;rk lewg laLFkku Hkou 385½</t>
  </si>
  <si>
    <t>fe'ku xzke 'kfä¼1764½</t>
  </si>
  <si>
    <t>eq[;ea=h jktJh ;kstuk¼2460½</t>
  </si>
  <si>
    <t>jktLFkku jkT; efgyk vk;ksx dks vuqnku ¼2842½</t>
  </si>
  <si>
    <t>lkewfgd fookg vuqnku ;kstuk¼2282½</t>
  </si>
  <si>
    <t xml:space="preserve"> 'kkjhfjd ,oa ;kSu fgalk ls ihfM+r efgyk dk iquokZl&amp;2745</t>
  </si>
  <si>
    <t>fof/k foKku ç;ksx'kkyk foHkkx] t;iqj¼103½</t>
  </si>
  <si>
    <t>fuHkZ;k Q.M es lapkfyr ;kstuk¼2781½</t>
  </si>
  <si>
    <t>iqfyl vk/kqfudhdj.k ds varxZr fof/k&amp;foKku ç;ksx'kkyk¼15½</t>
  </si>
  <si>
    <t>ç/kkuea=h ekr`Ro oanuk ;kstuk¼2651½</t>
  </si>
  <si>
    <t>efgyk dY;k.k dks"k¼357½</t>
  </si>
  <si>
    <t>ekrk ;'kksnk iqjLdkj ;kstuk¼2272½</t>
  </si>
  <si>
    <t>lgdkfjrk foHkkx] t;iqj99½</t>
  </si>
  <si>
    <t>efgyk lgdkjh lfefr;ksa dks egk;rk¼501½</t>
  </si>
  <si>
    <t>efgyk Lo;a lgk;rk lewgksa dks çf'k{k.k605½</t>
  </si>
  <si>
    <t>vuqlwfpr tutkfr;ksa ds fy;s eq[;ea=h fo/kok lEeku isa'ku ;kstuk¼2418½</t>
  </si>
  <si>
    <t>vuqlwfpr tkfr;ksa ds fy;s eq[;ea=h fo/kok lEeku isa'ku ;kstuk¼2417½</t>
  </si>
  <si>
    <t>bfUnjk xka/kh jk"Vªh; fo/kok isa'ku ;kstuk,84½</t>
  </si>
  <si>
    <t>mToyk ;kstuk¼2557½</t>
  </si>
  <si>
    <t>ukjh fudsru dk lapkyu¼2234½</t>
  </si>
  <si>
    <t>isa'ku/kkjh ;k isa'ku dh gdnkj efgykvksa dks iqufoZokg gsrq çksRlkgu¼378½</t>
  </si>
  <si>
    <t>jktLFkku Vªkalts.Mj dY;k.k cksMZ¼2509½</t>
  </si>
  <si>
    <t>lSfud dY;k.k foHkkx] t;iqj¼61½</t>
  </si>
  <si>
    <t>;q) fo/kok Nk=kokl ,oa iquokZl dsUæksa ds lapkyu gsrq xfBr dksjil Q.M esa va'knku¼1941½</t>
  </si>
  <si>
    <t>lHkh ds fy, ty vkSj LoPNrk dh miyC/krk vkSj lrr~ çca/ku lqfuf'pr djuk</t>
  </si>
  <si>
    <t xml:space="preserve"> vfHk;kaf=dh LVkQ çf'k{k.k laLFkku] t;iqj¼77½</t>
  </si>
  <si>
    <t xml:space="preserve"> v/khuLFk vfHk;kaf=dh çf'k{k.k laLFkku¼195½</t>
  </si>
  <si>
    <t>bfUnjk xka/kh ugj ifj;kstuk] tSlyesj¼208½</t>
  </si>
  <si>
    <t>bfUnjk xka/kh ugj ifj;kstuk] tSlyesj&amp;f}rh; pj.k¼1080½</t>
  </si>
  <si>
    <t>bfUnjk xka/kh ugj cksMZ] t;iqj¼83½</t>
  </si>
  <si>
    <t>bfUnjk xka/kh ugj e.My] t;iqj 319½</t>
  </si>
  <si>
    <t>m|ku foHkkx] t;iqj¼23½-</t>
  </si>
  <si>
    <t>xq.kork fu;a=.k] ty lalk/ku foHkkx] jktLFkku t;iqj¼230½</t>
  </si>
  <si>
    <t>tu LokLF; vfHk;kaf=dh foHkkx] t;iqj¼88½</t>
  </si>
  <si>
    <t>vark&amp;ekaxjksy rglhy ftyk ckjka dh lksuok is;ty ifj;kstuk¼2809½</t>
  </si>
  <si>
    <t>vtesj &amp; chlyiqj ty iwfrZ ;kstuk ds fy, lqj{kk mik; ¼1206½</t>
  </si>
  <si>
    <t>vtesj&amp;chlyiqj ty iwfrZ ;kstuk&amp;f}rh; pj.k ¼ts-,u-,u-;w-vkj-,e-½¼875½</t>
  </si>
  <si>
    <t>vV: jxr tykiwfrZ ifjtkstuk] ftyk ckjka ¼xzkeh.k½¼2456½</t>
  </si>
  <si>
    <t>vV: 'ksjx&lt;+ tykiwfrZ ifj;kstuk] ftyk ckjka ¼'kgjh½¼2458½</t>
  </si>
  <si>
    <t>vf/k-&amp;vfHk-@v/kh-&amp;vfHk-@vfr-eq-v-@eq-v- ds ç'kklfud dk;kZy;ksa dk foLrkj] ifjorZu uohuhdj.k¼863½</t>
  </si>
  <si>
    <t>vuqlwfpr tkfr dh cfLr;ksa esa 'kgjh ty iwfrZ¼1205½</t>
  </si>
  <si>
    <t>vuqlwfpr tkfr cLrh esa xzkeh.k ty iwfrZ ¼1204½</t>
  </si>
  <si>
    <t>vU; xzkeh.k ty iwfrZ dk lapkyu ,oa la/kkj.k¼1360½</t>
  </si>
  <si>
    <t>vU; xzkeh.k ty iwfrZ ;kstuk,a¼208½</t>
  </si>
  <si>
    <t>vU; lhojst ;kstuk¼246½</t>
  </si>
  <si>
    <t>vki.kh ;kstuk&amp;f}rh; pj.k ¼pq: o &gt;qa&gt;quq ty iwfrZ ifj;kstuk½ ¼'kgjh½¼221½</t>
  </si>
  <si>
    <t>vklsZfud ,oa ¶yksjkbZM çHkkfor xk¡oksa esa leqnkf;d ty'kks/ku la;= LFkkfir djuk¼2449½</t>
  </si>
  <si>
    <t>bUæksadk&amp;ek.kdyko&amp;[kkaxVk ty iwfrZ ifj;kstuk ¼ukckMZ½¼938½</t>
  </si>
  <si>
    <t>bUæksadk&amp;ek.kdyko&amp;nkafrokM+k ty iwfrZ ifj;kstuk¼884½</t>
  </si>
  <si>
    <t>bljnk cka/k dk fuekZ.k ¼flapkbZ foHkkx ds ek/;e ls½ ¼xzkeh.k½¼1988½</t>
  </si>
  <si>
    <t>bljnk cka/k dk fuekZ.k ¼flapkbZ foHkkx ds ek/;e ls½ ¼'kgjh½¼2184½</t>
  </si>
  <si>
    <t>bZljnk nkSlk is;ty ifj;kstuk¼2811½</t>
  </si>
  <si>
    <t>bZljnk nkSlk is;ty ifj;kstuk ¼'kgjh½¼2814½</t>
  </si>
  <si>
    <t>mEesn lkxj /kkok lenM+h [kaMi ty çnk; ifj;kstuk ¼'kgjh½¼1796½</t>
  </si>
  <si>
    <t>mEean lkxj /kkok lenM+h ty iwfrZ ifj;kstuk ¼ukckMZ½¼918½</t>
  </si>
  <si>
    <t>,d fnolh; {kerk LoPN tyk'k;] vtesj¼893½</t>
  </si>
  <si>
    <t xml:space="preserve"> dNkou is;ty ifj;kstuk¼2687½</t>
  </si>
  <si>
    <t>dyLVj fMLVªhC;w'ku C;koj tcktk¼2791½</t>
  </si>
  <si>
    <t>dqaHkkjke fy¶V ifj;kstuk ds varZxr lhdj] &gt;qa&gt;quw] [ksrMh ,dh—r ty iwfrZ ijh;kstuk ¼xzkeh.k½¼2044½</t>
  </si>
  <si>
    <t>dqaHkkjke fy¶V ifj;kstuk ds varZxr lhdj] &gt;qa&gt;quw] [ksrMh ,dhiu tky iwfrZ ijh;kstuk ¼'kgjh½¼2053½</t>
  </si>
  <si>
    <t>ds- ,Q-McY;w- teZuh dh lgk;rk ls &gt;qa&gt;quw] pq:] Jhxaxkuxj rFkk guqekux&lt;+ ds yo.kh; {ks= esa xzkeh.k ty iwfrZ gsrq ,dh—r ifj;kstuk¼209½</t>
  </si>
  <si>
    <t>dslk&amp;cs#&amp;tksfy;kyh ty iwfrZ ifj;kstuk&amp;f}rh; pj.k ¼ukckMZ½¼933½</t>
  </si>
  <si>
    <t>dksVk 'kgj dks ikbi ykbu es forj.k gsrq vo'ks"k dk;Z¼892½</t>
  </si>
  <si>
    <t>dksyk;r rglhy ty iwfrZ ifj;kstuk¼924½</t>
  </si>
  <si>
    <t>dksyk;r uks[kk ty iwfrZ ifj;kstuk¼923½</t>
  </si>
  <si>
    <t>dyLVj fMLVªhC;w'ku is;ty ifj;kstuk ftyk cwanh ¼foLrkj pEcy HkhyokM+k is;ty ifj;kstuk½ ¼xzkeh.k½¼2536½</t>
  </si>
  <si>
    <t>{ks=h; tyçnk; ;kstuk ukoka rglhy ¼2803½</t>
  </si>
  <si>
    <t>[kqfM+;kyk&amp;ft;kcsjh&amp;vxksykbZ tUu iwfrZ ifj;kstuk¼932½</t>
  </si>
  <si>
    <t>xjMnk is;ty ifj;kstuk¼2686½</t>
  </si>
  <si>
    <t>xkxjhu is;ty ifj;kstuk¼2792½</t>
  </si>
  <si>
    <t xml:space="preserve"> xzkeh.k {ks= ds Ldwyksa esa 'kq) is;ty i)fr dh LFkkiuk¼942½</t>
  </si>
  <si>
    <t>xzkeh.k {ks= esa miHkksäkvksa dks csgrj is;ty lqfo/kk gsrq vU; lq/kkj rFkk iqjkuh nks"kiw.kZ ,oa çnwf"kr ikbi ykbuksa dks cnyuk¼214½</t>
  </si>
  <si>
    <t>xzkeh.k {ks= esa i;kZoj.k lq/kkj gsrq lwpuk f'k{kk ,oa lapkj¼215½</t>
  </si>
  <si>
    <t>xzkeh.k {ks= gsrq xzh"edkyhu vkdfLedrk¼211½</t>
  </si>
  <si>
    <t>xzkeh.k ty iwfrZ&amp; eapkyu ,oa la/kkj.k¼1361½</t>
  </si>
  <si>
    <t>xzkeh.k tyiwfrZ dkuflag dh fe)&amp;fdnFkZ e.Mksj QykSnh ¼jk"Vªh; xzkeh.k is;ty dk;ZØe 100 çfr'kr dsUæ½¼2241½</t>
  </si>
  <si>
    <t>xzkeh.k tyiwfrZ ifj;kstuk eykj tksM&amp;fgaxkMksy QykSnh ¼jk"Vªh; xzkeh.k is;ty dk;ZØe 100 çfr'kr dsUæ½¼2242½</t>
  </si>
  <si>
    <t>xzkeh.k is; ty xkstukvksa ds fofHkUu ?kVdksa dk lqíhdj.k ,oa uohdj.k¼1201½</t>
  </si>
  <si>
    <t>pEcy &amp; /kkSyiqj &amp; Hkjriqj tyçnk; ;kstuk¼2785½</t>
  </si>
  <si>
    <t>pEcu HkhyokM+k dyLVj ifj;kstuk ¼ukckMZ½¼2794½</t>
  </si>
  <si>
    <t>pEcy ls cwUnh dLcs rd fyad çlkj.k eq[; ,oa vU; vk/kkjHkwr ljapuk ¼xzkeh.k½¼1857½</t>
  </si>
  <si>
    <t>pEcy ls cwUnh dLcs rd fyad çlkj.k&amp;eq[; ,oa vU; vk/kkjHkwr ljapuk ¼'kgjh½¼1864½</t>
  </si>
  <si>
    <t>pEcy&amp;/kkSyiqj&amp;Hkjriqj ty iwfrZ ifj;kstuk¼864½</t>
  </si>
  <si>
    <t>pEcy&amp;cwanh dyLVj is;ty ifj;kstuk¼2800½</t>
  </si>
  <si>
    <t>pEcy&amp;Hkjriqj dyLVj ifj;kstuk &amp;çFke pj.k Hkkx&amp;f}rh;¼ukckMZ½¼2795½</t>
  </si>
  <si>
    <t>pEcy&amp;HkhyokM+k ty iwfrZ ifj;kstuk ¼xzkeh.k½¼1493½</t>
  </si>
  <si>
    <t>pEcy&amp;HkhyokM+k ty iwfrZ ifj;kstuk ¼'kgjh½¼1051½</t>
  </si>
  <si>
    <t>pEcy&amp;HkhyokM+k ty iwfrZ ;kstuk&amp;DyLVj ¼'kgjh½¼1984½</t>
  </si>
  <si>
    <t>pEcy&amp;HkhyokM+k is;ty ifj;kstuk &amp; pju çFke ls cwanh ftys dh fgaMkSyh&amp;uSuok is;ty ifj;kstuk¼2834½</t>
  </si>
  <si>
    <t>pEcy&amp;lokbZek/kksiqj&amp;ckysj ty iwfrZ ifj;kstuk ¼'kgjh½¼220½</t>
  </si>
  <si>
    <t>pkdu cka/k es bUæx&lt;+ is;ty ifj;kstuk] ftyk cwanh ¼xzkeh.k½¼2535½</t>
  </si>
  <si>
    <t>pEcy&amp;xokbZek/kksiqj&amp;ckysj tu iwfrZ ifj;kstuk ¼xzkeh.k½¼1494½</t>
  </si>
  <si>
    <t>pw: &amp; &gt;qa&gt;quq is;ty ifj;kstuk &amp; f}rh; pj.k vki.kks ;kstuk¼2787½</t>
  </si>
  <si>
    <t>pkSngosa foÙk vk;ksx ds varxZr ¼xzkeh.k½ tyçnk; ;kstuk,¡¼2311½</t>
  </si>
  <si>
    <t>pkSngosa foÙk vk;ksx ds varxZr 'kgjh tyçnk; ;kstuk,¡¼2309½</t>
  </si>
  <si>
    <t>NksVs ,oa e/;e dLcksa dh 'kgjh vk/kkjHkwr fodkl ;kstuk }kjk iksfiu ;kstuk,a@ifj;kstuk,a ¼;w-Mh-,l-,l-,e-Vh½¼890½</t>
  </si>
  <si>
    <t>taokbZ&amp;ikyh&amp;tks/kiqj ikbZi ykbZu ifj;kstuk Qst&amp;1 ¼lewg ifj;kstuk½ ¼xzkeh.k½¼1806½</t>
  </si>
  <si>
    <t>tutkrh; {ks= esa 'kgjh ty iwfrZ¼1208½</t>
  </si>
  <si>
    <t>tutkrh; fodkl {ks= esa xzkeh.k tu iwfrZ ¼1207½</t>
  </si>
  <si>
    <t>turk ty ;kstuk¼222½</t>
  </si>
  <si>
    <t>ty thou fe'ku dh lgk;d xfrfof/k;ka ¼2784½</t>
  </si>
  <si>
    <t>ty thou fe'ku ds varxZr ty ;kstukvksa dk lao/kZu ,oa iquxZBu ¼2782½</t>
  </si>
  <si>
    <t>ty thou fe'ku ds vUrxZr ty vkiwfrZ ;kstukvksa dk iquZxBu¼2930½</t>
  </si>
  <si>
    <t>ty lja{k.k midj dks"k ls O;; ¼xzkeh.k½¼2502½</t>
  </si>
  <si>
    <t>ty lja{k.k midj dks"k ls O;; ¼'kgjh½¼2501½</t>
  </si>
  <si>
    <t>tokbZ dyLVj ifj;kstuk] ikVZ&amp; prqFkZ¼2801½</t>
  </si>
  <si>
    <t>tokbZ DyLVj ifj;kstuk&amp;11 ¼xzkeh½¼1976½</t>
  </si>
  <si>
    <t>tokbZ ikyh ikbZi ykbZu ifj;kstuk Qst&amp;|| ikVZ&amp;ch ¼'kgjh½¼2186½</t>
  </si>
  <si>
    <t>tokbZ&amp;ikyh ikbi ykbu ifj;kstuk¼866½</t>
  </si>
  <si>
    <t>tokbZ&amp;ikyh&amp;tkyksj ikbiykbu ifj;kstuk ¼ukckMZ½¼905½</t>
  </si>
  <si>
    <t>tokbZ&amp;ikyh&amp;tks/kiqj ikbiykbu ifj;kstuk&amp;f}rh; pj.k ¼lewg ifj;kstuk½¼1687½</t>
  </si>
  <si>
    <t>tokgjyky esgj jk"Vªh; 'kgjh uohuhdj.k vfHk;ku }kjk iksf"kr ;kstuk ifj;kstuk,a ¼ts-,u-,u-x-Hkkj-,e½¼889½</t>
  </si>
  <si>
    <t>tkap çdks"B¼200½</t>
  </si>
  <si>
    <t>&gt;kyhth dk cjkuk is;ty ifj;kstuk¼2685½</t>
  </si>
  <si>
    <t>Mkax 'ks= tu iwfrZ ifj;kstuk&amp;/kkSyiqj ¼ukckMZ½¼914½</t>
  </si>
  <si>
    <t>Mhx tu iwfrZ ifj;kstuk¼1193½</t>
  </si>
  <si>
    <t>Mhx is;ty ifj;kstuk¼2788½</t>
  </si>
  <si>
    <t>Mwaxjiqj  vkliqj ,oa nksoMk is;ty ifj;kstuk¼2689½</t>
  </si>
  <si>
    <t>fraojh&amp;eFkkfu;k&amp;vksfl;k&amp;ckcjh&amp;Hkksikyx&lt;+ ty iwrhZ ifj;kstuk ¼ukckMZ½¼934½</t>
  </si>
  <si>
    <t>nsokfu;k&amp;'ksjx&lt;&amp;pCck ty iwfrZ ifj;kstuk¼930½</t>
  </si>
  <si>
    <t>nsokl ifj;kstuk&amp;f}rh; pj.k ¼ukckMZ½¼937½</t>
  </si>
  <si>
    <t>ueZnk ,Q-vkj- DyLVj ifj;kstuk ¼xzkeh.k½¼1985½</t>
  </si>
  <si>
    <t>ueZnk ty iwfrZ ifj;kstuk¼883½</t>
  </si>
  <si>
    <t>ueZnk ty çnk; ifj;kstuk ¼ukckMZ ½¼237½</t>
  </si>
  <si>
    <t>ueZnk ty çnk; ifj;kstuk ¼Mh-vkj-½ ¼'kgjh½¼1797½</t>
  </si>
  <si>
    <t>ueZnk ty çnk; ifj;kstuk ¼Mh-vkj-½¼xzkeh.k½¼1803½</t>
  </si>
  <si>
    <t>ueZnk Mh-vkj- dyLVj ¼ukckMZ½¼2797½</t>
  </si>
  <si>
    <t>ueZnk ugj esa tu LokLF; vfHk;kaf=dh foHkkx dks is;ty gsrq fgLlk jkf'k¼2408½</t>
  </si>
  <si>
    <t>ueZnk ugj esa ty lalk/ku foHkkx dks is;ty gsrq fgLlk jkf'k¼2619½</t>
  </si>
  <si>
    <t>ueZnk ls f'ko rglhy ftyk ckMesj ty iwfrZ ijh;kstuk ¼205 xkao½¼xzkeh.k½¼2045½</t>
  </si>
  <si>
    <t>ueZnk&amp;xqM+kekykuh ty iwfrZ ifj;kstuk¼941½</t>
  </si>
  <si>
    <t>ugjksa dk vk/kqfudhdj.k] mUu;u ,oa lq–&lt;hdj.k ¼chdkusj½¼2616½</t>
  </si>
  <si>
    <t>ukxnk&amp;vUrk&amp; ckynsoiqjk ty iwfrZ ifj;kstuk ¼xzkih.k½¼1502½</t>
  </si>
  <si>
    <t>ukxnk&amp;vUrk&amp; ckynsoiqjk ty iwfrZ ifj;kstuk ¼'kgjh½¼1196½</t>
  </si>
  <si>
    <t>ukxkSj fy¶V dSuky ifj;kstuk Qst&amp;f}rh; ¼MhMhih½ xzkeh.k¼2314½</t>
  </si>
  <si>
    <t>ukxkSj fy¶V ugj ty iwfrZ ifj;kstuk &amp; çFke pj.k ¼'kgjh½¼239½</t>
  </si>
  <si>
    <t>ukxkSj fy¶V ugj&amp;f}rh; pj.k ¼xzkeh.k½¼1500½</t>
  </si>
  <si>
    <t>ukxkSj fy¶V ugj&amp;f}rh; pj.k ¼'kgjh½¼1052½</t>
  </si>
  <si>
    <t>ukxhj fy¶V ;kstuk pj.k&amp; çFke¼2802½</t>
  </si>
  <si>
    <t>funs'ku¼1303½</t>
  </si>
  <si>
    <t>fuokbZ rFkk Vksad rglhy ds 199 xkaoksa dks {ks=h; tyçnk; ;kstuk¼2804½</t>
  </si>
  <si>
    <t>fuLrkj.k¼1304½</t>
  </si>
  <si>
    <t>iEi ,oa eksVlZ dh çfrLFkkiuk¼212½</t>
  </si>
  <si>
    <t>ikapyk&amp;nsojk&amp;fpjkbZ ty iwfrZ ifj;kstuk¼939½</t>
  </si>
  <si>
    <t>ikbi ykbuksa }kjk xzkeh.k ty iwfrZ ;kstuk,a¼207½</t>
  </si>
  <si>
    <t>fiiykn ty iwfrZ ;kstuk ¼xzkeh.k½¼1972½</t>
  </si>
  <si>
    <t>fiiykn ty iwfrZ ;kstuk ¼'kgjh½¼1974½</t>
  </si>
  <si>
    <t>iquZm)kj 'kgjh ty çnk; ;kstu fd'kux&lt;+ dLcs dh¼2618½</t>
  </si>
  <si>
    <t>iquZ:)kj 'kgjh tyçnk; ;kstuk fd'kux&lt;+ dLcs dh¼2410½</t>
  </si>
  <si>
    <t>iquZ:)kj 'kgjh tyçnk; ;kstuk çrkix&lt;+ dEcs dh¼2412½</t>
  </si>
  <si>
    <t>iksdj.k &amp; Qyew.M ty iwfrZ ;kstuk ¼ukckMZ½¼240½</t>
  </si>
  <si>
    <t>Qrsgiqj&amp;y{ex&lt;+ ty iwfrZ ifj;kstuk ¼'kgjh½¼1863½</t>
  </si>
  <si>
    <t>Qrsgiqj&amp;y{e.kx&lt;+ tyiwfrZ ifj;kstuk ¼xzkeh.k½¼1856½</t>
  </si>
  <si>
    <t>fQYVj IykUV~l nks fy, miLdj Ø; lfgr e'khujh] fQYVj IykUV~l ,oa 'kh"kZ dk;ksaZ dk vk/kqfudhdj.k] iquhachdj.k ,oa uohdj.k¼210½</t>
  </si>
  <si>
    <t>¶yksjkbM fu;U=.k ifj;kstuk dsykMh&amp;ejckg ¼f}rh; pj.k½¼911½</t>
  </si>
  <si>
    <t>¶yksjkbM fu;U=.k ifj;kstuk] vtesj&amp;ihlkaxu ¼929½</t>
  </si>
  <si>
    <t>¶yksjkbM fu;U=.k ifj;kstuk] vjkbZ&amp;fd'kux&lt;+¼912½</t>
  </si>
  <si>
    <t>¶yksjkbM fu;U=.k ifj;kstuk] Hkhuk;&amp;eewnk ¼f}rh; pj.k½¼913½</t>
  </si>
  <si>
    <t>ctV 'kh"kZ 4215&amp;01&amp;101&amp;01½&amp;¼97] ds varxZr tylaj{k.k midj O;; dk ctV 'kh"kZ 8229&amp;00&amp;200&amp;¼11½ es iquHkZj.k 83&amp; fuf/k ls varj.k¼2612½</t>
  </si>
  <si>
    <t>ctV 'kh"kZ 4215&amp;01&amp;102&amp;¼01½&amp;[53] ds varxZr tyea{k.k midj O;; dk ctV 'kh"kZ 8229&amp;00&amp;200&amp;¼11½ es iquHkZj.k 83&amp; fuf/k ls varj.k ¼2613½</t>
  </si>
  <si>
    <t>ctV 'kh"kZ 8115 ewY; ºzkl uohdj.k ] vkjf{kr fuf/k &amp; 103 ewY; gkl vkjf{kr fuf/k &amp; ¼01½ tynk; foHkkx 83 &amp; fuf/k ls varj.k¼2611½</t>
  </si>
  <si>
    <t>ckalokMk ty iwfrZ ifj;kstuk ¼xzkeh.k½¼1981½</t>
  </si>
  <si>
    <t>ckalokM+k&amp;çrkix&lt;+ is;ty ifj;kstuk ¼ukckMZ½¼2796½</t>
  </si>
  <si>
    <t>ckM+esj fy¶V dSuky ifj;kstuk f}rh; pj.k Hkkx Mh¼2498½</t>
  </si>
  <si>
    <t>ckM+esj fy¶V ugj ty iwfrZ ifj;kstuk&amp;f}rh; pj.k¼1203½</t>
  </si>
  <si>
    <t>ckM+esj fy¶V ugj ty iwfrZ ifj;kstuk&amp;çFke pj.k ¼xzkeh.k½¼1491½</t>
  </si>
  <si>
    <t>ckM+esj fy¶V ugj ty iwfrZ ifj;kstuk&amp;çFke pj.k ¼'kgjh½¼217½</t>
  </si>
  <si>
    <t>ckjka dyLVj ifj;kstuk¼2793½</t>
  </si>
  <si>
    <t>chlyiqj &amp; nwnw &amp; Qwysjk is;ty ifj;kstuk¼2786½</t>
  </si>
  <si>
    <t>chlyiqj &amp; pkdlw ifj;kstuk¼2807½</t>
  </si>
  <si>
    <t>chlyiqj &amp; nwnw ifj;kstuk ds vUrxZr 108 xkaoksa dh {ks=h; tyçnk; ;kstuk¼2810½</t>
  </si>
  <si>
    <t>chlyiqj &amp; Qkxh ifj;kstuk¼2808½</t>
  </si>
  <si>
    <t>chlyiqj cka/k ls Vksad&amp;mfu;kjk&amp;nsoyh ty iwfrZ ifj;kstuk ¼'kgjh½¼885½</t>
  </si>
  <si>
    <t>chlyiqj esa t;iqj ty iwfrZ ifj;kstuk ¼ts-ch-vkbZ-eh-½¼856½</t>
  </si>
  <si>
    <t>chlyiqj&amp;t;iqj ty çnk; ifj;kstuk ikst&amp;11 ¼'kgjh½¼2617½</t>
  </si>
  <si>
    <t>chlyiqj&amp;t;iqj tyçnk; ifj;kstuk&amp;f}rh; pj.k ¼'kgjh½¼2691½</t>
  </si>
  <si>
    <t>chlyiqj&amp;Vksad&amp;mfu;kjk is;ty ifj;kstuk¼2805½</t>
  </si>
  <si>
    <t>chlyiqj&amp;nwæ ty iwfrZ ifj;kstuk¼869½</t>
  </si>
  <si>
    <t>chlyiqj&amp;nwnw ifj;kstuk&amp;ukde] Qkxh ,oa cLlh ¼xzkeh.k½¼1977½</t>
  </si>
  <si>
    <t>cksjkokl&amp;e.Mkuk tu iwfrZ ifj;kstuk ¼xzkeh.k½¼1492½</t>
  </si>
  <si>
    <t>gfjiqjk eka&gt;h is;ty ifj;kstuk] ftyk dksVk¼2695½</t>
  </si>
  <si>
    <t>lkse&amp;deyk&amp;vEck cka/k ls vkliqj&amp;baxjiqj o lkxok&lt;k ty iwfrZ ifj;kstuk¼926½</t>
  </si>
  <si>
    <t>lwjtiqj esa t;iqj&amp;chlyiqj ifj;kstuk gsrq 200 ,e-,y-Vh- ty 'kks/ku ea;kj ¼ukgjh½¼1794½</t>
  </si>
  <si>
    <t xml:space="preserve"> fljksgh ftyk ¼xzkeh.k½ ds fy, ihus ds ikuh ds fy, cuhlk ukyk cka/k dk fuekZ.k¼2457½</t>
  </si>
  <si>
    <t>lgHkkfxrk ;kstuk ds vUrxZr uxjh; ty iwfrZ O;oLFkk ¼202½</t>
  </si>
  <si>
    <t>lgHkkfxrk ;kstuk ds vUrxZr xzkeh.k tu iwfrZ O;oLFkk ¼218½</t>
  </si>
  <si>
    <t>f'kYi'kkyk¼1305½</t>
  </si>
  <si>
    <t xml:space="preserve"> 'kks/ku la;=ksa dk fujhdj.k ,oa mUu;u¼860½</t>
  </si>
  <si>
    <t xml:space="preserve"> 'kksHkkej 'ksD'ku es40 ,e-,y-nh- ty 'kks/ku la;= dk fuekZ.k ,oa pkyw djuk rFkk chdkusj ty iwfrZ ;kstuk ds varxZr vU; lgk;d dk;Z ¼ 1195½</t>
  </si>
  <si>
    <t xml:space="preserve"> 'kgjh ty ;kstuk ckoMh dy‚] [kkjk] tyksnk ¼vkj-th-,y-lh-ls½ ¼'kgjh½¼2187½</t>
  </si>
  <si>
    <t xml:space="preserve"> 'kgjh tyçnk; ;kstuk ds fy, t;lean is;ty lao/kZu ;kstuk¼2832½</t>
  </si>
  <si>
    <t xml:space="preserve"> 'kgjh ty çnk; ;kstuk&amp;tkykSj¼1795½</t>
  </si>
  <si>
    <t xml:space="preserve"> 'kgjh ty iwfrZ ;kstuk] tks/kiqj dk iquxZBu¼896½</t>
  </si>
  <si>
    <t xml:space="preserve"> 'kgjh {ks= gsrq xzh"edkyhu vkdfLedrk¼899½</t>
  </si>
  <si>
    <t xml:space="preserve"> 'kgjh {ks= esa i;kZoj.k lq/kkj gsrq lwpuk f'k{kk ,oa lapkj ¼862½</t>
  </si>
  <si>
    <t xml:space="preserve"> 'kgjh {ks= esa miHkksäkvksa dks csgrj is;ty lqfo/kk gsrq vU; lq/kkj rFkk iqjkuh nksiiw.kZ ,oa çnwf"kr ikbi ykbuksa dks cnyuk¼858½</t>
  </si>
  <si>
    <t xml:space="preserve"> 'kgjh {ks= ty iwfrZ ;kstukvksa dk uohdj.k] vk/kqfudhdj.k ,oa iquthZohdj.k¼859½</t>
  </si>
  <si>
    <t xml:space="preserve"> jsok&amp;&gt;kykokM ty iwfrZ ifj;kstuk¼936½</t>
  </si>
  <si>
    <t xml:space="preserve"> fjXl dh [kjhn ,oa uohdj.k¼236½</t>
  </si>
  <si>
    <t>jk"Vªh; xzkeh.k is;ty xq.koÙkk fufj{k.k ,oa vuqJo.k ¼2783½</t>
  </si>
  <si>
    <t>jk"Vªh; xzkeh.k is;ty dk;ZØe ty xq.kouk ds fy, 5 çfr'kr fuf'pr jkf'k¼2238½</t>
  </si>
  <si>
    <t>jk"Vªh; xzkeh.k is;ty dk;ZØe ds fy, eapkyu ,oa la/kkj.k çfr'krrk O;;¼2239½</t>
  </si>
  <si>
    <t>jk"Vªh; xzkeh.k is;ty dk;ZØe ¼Mh-Mh-ih-½¼2237½</t>
  </si>
  <si>
    <t>jk.kk çrki lkxj ck¡/k ls jkexat eUMh] ipigkM+ ,oa HkSaljksM+x&lt;+ ty iwfrZ ifj;kstuk ¼ukckMZ½¼909½</t>
  </si>
  <si>
    <t>jktho xka/kh fy¶V ugj] tks/kiqj&amp;f}rh; pj.k¼867½</t>
  </si>
  <si>
    <t>jktho xka/kh fy¶V dSuky is;ty ifj;kstuk] pj.k r`rh; ¼'kgjh½¼2815½</t>
  </si>
  <si>
    <t>jktho xka/kh fy¶V dSuky is;ty ifj;kstuk] pj.k r`rh;¼2812½</t>
  </si>
  <si>
    <t>jktho xk¡/kh fy¶V dSuky ;kstuk es ckoMhdyka [kkjk ,oa tyksMk ty iwfrZ ijh;kstuk ¼xzkeh.k½¼2046½</t>
  </si>
  <si>
    <t>jktho xka/kh fy¶V dsuky ;kstuk ls ?kVksj] dkuklj] ,oa cki ty iwfrZ ijh;kstuk ¼xzkeh.k½¼2048½</t>
  </si>
  <si>
    <t>jktLFkku xzkeh.k ty çnk; ,oa ¶yksjkbM fuokj.k ifj;kstuk] f}rh; pj.k¼2901½</t>
  </si>
  <si>
    <t>jktxM is;ty ifj;kstuk] rglhy ipigkM] ftyk &gt;kykckM¼2409½</t>
  </si>
  <si>
    <t>jktx&lt;+ &amp; cwaxh ty iwfrZ ifj;kstuk¼887½</t>
  </si>
  <si>
    <t>;kstukvksa ds i;Zos{k.k gsrq okgu fdjk;k ¼'kgjh½¼1793½</t>
  </si>
  <si>
    <t>;kstukvksa ds i;Zos{k.k gsrq okgu fdjk;k ¼xzkeh.k½¼1800½</t>
  </si>
  <si>
    <t>ekgh cka/k es ftyk ckalokM+k ds ltux&lt;+ ,oa dq'kyx&lt;+ Cy‚d ds xkaoksa dh is;ty ifj;kstuk ¼xzkeh.k½¼2534½</t>
  </si>
  <si>
    <t>ekgh ctkt lkxj&amp;t;lean ty LFkkukarj.k ifj;kstuk¼2690½</t>
  </si>
  <si>
    <t>ek/koh xzkeh.k ty iwfrZ ;kstuk¼1691½</t>
  </si>
  <si>
    <t>ekrklq[k tk;y ty iwfrZ ifj;kstuk ¼ukckMZ½¼928½^^</t>
  </si>
  <si>
    <t>Hkhueku 'kkgj ,oa Hkhueky rglhy ds 256 xkap gsrq ty iwfrZ ijh;kstuk ¼'kgjh½¼2054½</t>
  </si>
  <si>
    <t>Hkhueku ,oa 256 xzkeksa dks is;ty miyC/k djkus dh ;kstuk¼2799½</t>
  </si>
  <si>
    <t>fHkeuh xzkeh.k tu iwfrZ ;kstuk¼1690½</t>
  </si>
  <si>
    <t>Hkj&amp;gjek;k&amp;Hknokfl;k ty iwfrZ ifj;kstuk¼940½</t>
  </si>
  <si>
    <t>cksjkokl&amp;e.Mkuk tu iwfrZ ifj;kstuk ¼'kgja ¼1194½</t>
  </si>
  <si>
    <t>ty xzg.k fodkl ,oa Hkw&amp;laj{k.k foHkkx] t;iqj¼140½</t>
  </si>
  <si>
    <t>e`nk laj{k.k dk;Z¼451½</t>
  </si>
  <si>
    <t>jktho xka/kh ty lap; ;kstuk¼2753½</t>
  </si>
  <si>
    <t>bafnjk xk¡/kh eq[; ugj fd-eh- 74 ls 139&amp;çFke pj.k¼1926½</t>
  </si>
  <si>
    <t>bfUnjk xka/kh eq[; ugj fd-eh-0 ls 74&amp;çFke pj.k¼1853½</t>
  </si>
  <si>
    <t>xax ugj¼569½</t>
  </si>
  <si>
    <t>Hkk[kM+k ukaxy ifj;kstuk¼549½</t>
  </si>
  <si>
    <t>jktLFkku okVj lsDVj jh&amp;LVªDpfjax çkstsDV Qksj MstVZ ,jh;k¼2407½</t>
  </si>
  <si>
    <t>fl) eq[k ifj;kstuk&amp; jruiqjk forfjdk ¼565½</t>
  </si>
  <si>
    <t>ty lalk/ku foHkkx] t;iqj¼70½</t>
  </si>
  <si>
    <t>va/ksjh ifj;kstuk¼602½</t>
  </si>
  <si>
    <t>vukl cka/k ij vij gkbZ ysoy dSuky¼ekgh unh½ ¼ckf.kfT;d½¼2683½</t>
  </si>
  <si>
    <t>vij gkbZ ysoy dSuky v‚u ekgh MSe ¼ckf.kfT;d½¼2684½</t>
  </si>
  <si>
    <t>,e-vkbZ- vfHkuu ;kstuk ¼vkj-vkj-vkj-½¼1475½</t>
  </si>
  <si>
    <t>dkyh fla/k ifj;kstuk ¼571½</t>
  </si>
  <si>
    <t>dksVk cSjkt ¼550½</t>
  </si>
  <si>
    <t>xjnM+k ifj;kstuk ¼ukckMZ½¼593½</t>
  </si>
  <si>
    <t>xkxfju ifj;kstuk ¼ukckMZ½¼600½</t>
  </si>
  <si>
    <t>xq.koÙkk fu;a=.k¼1839½</t>
  </si>
  <si>
    <t>pEcy fy¶V feapkbZ ;kstuk¼607½</t>
  </si>
  <si>
    <t>t;leUn ifj;kstuk¼2643½</t>
  </si>
  <si>
    <t>ty laj{k.k lajpuk ¼Qksj okVj d‚lsIV½¼2328½</t>
  </si>
  <si>
    <t>tokgj ekxj¼1011½</t>
  </si>
  <si>
    <t>tk[ke ifj;kstuk¼2127½</t>
  </si>
  <si>
    <t>udyh ifj;kstuk ¼ukckMZ½¼595½</t>
  </si>
  <si>
    <t>rstkckyk gSV es ljIle o‚Vj dks pq:&amp;&gt;qatuq ykus dh ;kstuk ¼okf.kfT;d½¼2680½</t>
  </si>
  <si>
    <t>Rofjr flpkbZ ykHk dk;ZØe ¼,-vkbZ-ch-ih-½ ds vUrxZr ej {ks= esa y?kq flapkbZ fuekZ.k dk;Z¼85½</t>
  </si>
  <si>
    <t>/kkSyiqj fy¶V ifj;kstuk¼572½</t>
  </si>
  <si>
    <t>ueZnk ifj;kstuk ¼, vkbZ oh ih ½¼564½</t>
  </si>
  <si>
    <t>iapk;rhjkt laLFkkvksa esa LFkkukarfjr deZpkfj;ksa ds laLFkkiu O;; gsrq lgk;rk¼2872½</t>
  </si>
  <si>
    <t>ijou ifj;kstuk¼570½</t>
  </si>
  <si>
    <t>ikoZrh cka/k¼2128½</t>
  </si>
  <si>
    <t>iwohZ jktLFkku ugj ifj;kstuk ¼okf.kfT;d ½¼2495½</t>
  </si>
  <si>
    <t>chlyiqj ifj;kstuk¼567½</t>
  </si>
  <si>
    <t>e/;e flapkbZ ifj;kstuk dk vk/kqfudhdj.k@iquthZohdj.k@mUu;u@uohuhdj.k 92½</t>
  </si>
  <si>
    <t>euksgjFkkuk] ifj;kstuk¼597½</t>
  </si>
  <si>
    <t>ekgh ifj;kstuk¼566½</t>
  </si>
  <si>
    <t>eq[; flapkbZ ifj;kstukvksa dk iquthZohdj.k@mUu;u@vk/kqfudhdj.k@uohuhdj.k ¼okf.kfT;d½¼2000½</t>
  </si>
  <si>
    <t>estk ifj;kstuk¼2129½</t>
  </si>
  <si>
    <t>;equk ty ifj;kstuk¼562½</t>
  </si>
  <si>
    <t>jktx&lt;+ ifj;kstuk¼598½</t>
  </si>
  <si>
    <t>jktLFkku fjoj csflu ,oa ty lalk/ku vk;kstuk çkf/kdj.k dks vuqnku¼2361½</t>
  </si>
  <si>
    <t>y?kq flapkbZ dk;Z ¼Qksj okVj d‚lsIV½¼2327½</t>
  </si>
  <si>
    <t>y?kq flapkbZ dk;ksZ dk foLrkj@uohuhdj.k@vk/kqfudhdj.k609½</t>
  </si>
  <si>
    <t>y?kq flapkbZ fuekZ.k dk;Z ¼ukckMZ½¼608½</t>
  </si>
  <si>
    <t>yglh ifj;kstuk ¼ukckMZ½¼596½</t>
  </si>
  <si>
    <t>losZ{k.k¼580½</t>
  </si>
  <si>
    <t>flapkbZ çca/k ,oa çf'k{k.k dsUæ¼579½</t>
  </si>
  <si>
    <t>lkse&amp; deyk&amp; vEck ifj;kstuk¼584½</t>
  </si>
  <si>
    <t>gkbZ ysoy dSuky v‚u ukaxfy;k fidvi fo;j ¼okf.kfT;d½¼2682½</t>
  </si>
  <si>
    <t>gkfFk;k nsg ifj;kstuk¼601½</t>
  </si>
  <si>
    <t>uxjh; fodkl ,oa vkoklu foHkkx] t;iqj¼85½</t>
  </si>
  <si>
    <t>ty laj{k.k midj fuf/k ls lapkfyr ;kstuk,a¼2860½</t>
  </si>
  <si>
    <t>LoPN Hkkjr fe'ku¼2443½</t>
  </si>
  <si>
    <t>Hkw&amp;ty foHkkx] tks/kiqj¼64½</t>
  </si>
  <si>
    <t xml:space="preserve"> Hkw&amp;ty foHkkx ds }kjk lEikfnr y?kq flapkbZ fuekZ.k dk;Z610½</t>
  </si>
  <si>
    <t>eq[; vfHk;ark] bfUnjk xka/kh ugj ifj;kstuk] chdkusj¼207½</t>
  </si>
  <si>
    <t>daojlsu fy¶V ;kstuk¼1340½</t>
  </si>
  <si>
    <t>dksyk;r fy¶V ;kstuk¼1322½</t>
  </si>
  <si>
    <t>xtusj fy¶V ;kstuk¼1321½</t>
  </si>
  <si>
    <t>pkS- dqEHkkjke vk;Z fy¶V ¼uksgj ekgok½ ¼2461½</t>
  </si>
  <si>
    <t>M‚- dj.kh flag fyiV ¼dksyk;r fy¶V½ ¼2463½</t>
  </si>
  <si>
    <t>uksgj&amp;lkok fy¶V ;kstuk¼1320½</t>
  </si>
  <si>
    <t>iUuk yky ck:iky fy¶V ¼xtusj fy¶V½ ¼2462½</t>
  </si>
  <si>
    <t>iksdj.k fy¶V ;kstuk¼1324½</t>
  </si>
  <si>
    <t>Qyksnh fy¶V ;kstuk¼1323½</t>
  </si>
  <si>
    <t>ckaxM+l fy¶V ;kstuk¼1325½</t>
  </si>
  <si>
    <t>bfUnjk xka/kh ugj ifj;kstuk] chdkusj &amp; funs'ku o ç'kklu¼1498½</t>
  </si>
  <si>
    <t>vixzMs'ku v‚Q b.MLVªh;y b¶Y;w,aV eSustesaV flLVe v‚Q jhdks b.MLVªh;y ,fj;k] fHkokMh¼2726½</t>
  </si>
  <si>
    <t>jkT; ty lalk/ku v;kstuk foHkkx] t;iqj¼89½</t>
  </si>
  <si>
    <t>cka/k iquokZl ,oa lq/kkj ifj;kstuk¼2761½</t>
  </si>
  <si>
    <t>jkT; ty lalk/ku vk;kstuk foHkkx ls lEcf/kr dk;Z¼2899½</t>
  </si>
  <si>
    <t>jkT; egHkkfxrk flapkbZ dk;ZØe ¼;wjksfi;u deh'ku½¼604½</t>
  </si>
  <si>
    <t>flafpr {ks= fodkl foHkkx] vejflag tjlku]fl)eq[k] uksgj ¼75½</t>
  </si>
  <si>
    <t>vej flag tlkuk ifj;kstuk¼625½</t>
  </si>
  <si>
    <t>Hkk[kM+k ugj ifj;kstuk¼1654½</t>
  </si>
  <si>
    <t>fl) eq[k uksgj ifj;kstuk¼626½</t>
  </si>
  <si>
    <t>flafpr {ks= fodkl foHkkx] b-xk-u-i-] chdkusj ¼72½</t>
  </si>
  <si>
    <t>—f"k foLrkj &amp; bfUnjk xka/kh ugj ifj;kstuk&amp;f}rh; pj.k1342½</t>
  </si>
  <si>
    <t>flafpr {ks= fodkl foHkkx] pEcy] dksVk¼73½</t>
  </si>
  <si>
    <t>vuqdwyh ijd¼1506½</t>
  </si>
  <si>
    <t>pEcy {ks= dk fodkl¼619½</t>
  </si>
  <si>
    <t>pEcy {ks= dk fodkl &amp; ty çca/k esa tu lgHkkfxrk¼949½</t>
  </si>
  <si>
    <t>pEcy {ks= dk fodkl &amp; funs'ku ,oa ç'kklu¼1343½</t>
  </si>
  <si>
    <t>pEcy nkfguh eq[; ugj ¼551½</t>
  </si>
  <si>
    <t>pEcy ckbZ eq[; ugj¼1317½</t>
  </si>
  <si>
    <t>funs'kd ,oa ç'kklu&amp;vk;kstuk i;Zos{k.k¼1844½</t>
  </si>
  <si>
    <t>flafpr {ks= fodkl foHkkx] chlyiqj ¼Vkad½&amp;155</t>
  </si>
  <si>
    <t xml:space="preserve"> chlyiqj {ks= dk fodkl&amp;627</t>
  </si>
  <si>
    <t>flafpr {ks= fodkl foHkkx] lfpoky;¼71½</t>
  </si>
  <si>
    <t>flafpr {ks= fodke] ¼lfpoky;½¼729½</t>
  </si>
  <si>
    <t>14osa foÙk vk;ksx ds rgr vuqnku¼2563½</t>
  </si>
  <si>
    <t>ty ,oa flojst ifj;kstuk¼1377½</t>
  </si>
  <si>
    <t>ty laj{k.k midj fuf/k esa lapkfyr ;kstuk,a¼2860½</t>
  </si>
  <si>
    <t>tyçnk; ;kstuk¼2849½</t>
  </si>
  <si>
    <t>jktLFkku &gt;hy fodkl çkf/kdj.k¼2343½</t>
  </si>
  <si>
    <t>jkT;&amp;fou vk;ksx dh flQkfj'kksa ds vUrxZr LFkkuh; fudk;ksa dks vuqnku¼253½</t>
  </si>
  <si>
    <t>lhojstykbu dh lkQ lQkbZ¼2766½</t>
  </si>
  <si>
    <t>lhojst 'kks/ku la;a= ¼1767½</t>
  </si>
  <si>
    <t>LoPN Hkkjr fe'ku¼2335½</t>
  </si>
  <si>
    <t xml:space="preserve"> 'kgjh {ks= esa is; ty iwfrZ ¼2169½</t>
  </si>
  <si>
    <t xml:space="preserve"> 'kgjh tu lgHkkfxrk ;kstuk¼269½</t>
  </si>
  <si>
    <t>lHkh ds fy, fdQk;rh] Hkjkslsean] lrr~ vkSj vk/kqfud ÅtkZ dh miyC/krk lqfuf'pr djuk</t>
  </si>
  <si>
    <t>m|ku foHkkx] t;iqj ¼23½</t>
  </si>
  <si>
    <t>ÅtkZ foHkkx ¼vkj-ch-ih-,u-,y-] vkj-ch-;w-,u-,y-] ts-oh-oh-,u-,y-] ,-ch-oh-,u-,y-] ts-Mh-oh-oh-,u-,y] vkj-;h-oh-vu-,y-] vkj-oh-oh-,u-,y ¼125½</t>
  </si>
  <si>
    <t>vtesj fofÙk; lq–&lt;hdj.k gsrq lq/kkjksa dks ykxw djus ds fy, fo'o cSad ls lgk;rk ¼_.k½¼2406½</t>
  </si>
  <si>
    <t>—f"k miHkksäkvksa dks fo|qr njksa esa jkgr çnku djus gsrq çR;{k ykHk gLrkUr.k ds ek/;e ls lgk;rk¼2917½</t>
  </si>
  <si>
    <t>vtesj fo|qr forj.k fuxe fyfeVsM esa fofu;kstu¼1292½</t>
  </si>
  <si>
    <t>—f"k fo|qr forj.k fuxe dks lgk;rk¼2945½</t>
  </si>
  <si>
    <t>—f"k fo|qr forj.k fuxe esa fuos'k¼2946½</t>
  </si>
  <si>
    <t>fxzM ls tqM+s gq;s iEe lsaVks ds lkSj ÅthZdj.k gsrq dqlqe ;kstuk ds vUrxZr lgk;rk¼2916½</t>
  </si>
  <si>
    <t>t;iqj fofu; eq–&lt;hdj.k gsrq lq/kkjksa dks ykxw djus ds fy, fo'o cSad ls lgk;rk ¼_.k½¼2400½</t>
  </si>
  <si>
    <t>t;iqj fo|qr forj.k fuxe fyfeVsM esa fofu;kstu¼1290½</t>
  </si>
  <si>
    <t>tks/kiqj fofÙk; lq–&lt;hdj.k gsrq lq/kkjksa dks ykxw djus ds fy, fo'o cSad ls lgk;rk ¼_.k½¼2403½</t>
  </si>
  <si>
    <t>tks/kiqj fo|qr forj.k fuxe fyfeVsM esa fofu;kstu¼1291½</t>
  </si>
  <si>
    <t>jktLFkku v{k; ÅtkZ çlkj.k fuos'k dk;ZØe ,-Mh-ch-½¼2265½</t>
  </si>
  <si>
    <t>jktLFkku baVªk&amp;LVsV Vªkalfe'ku flLVe ds fnu iks"k.k gsrq xzhu ,uthZ dksfjMksj ifj;kstuk ¼ds-,Q-MCY;w½¼2330½</t>
  </si>
  <si>
    <t>fo|qr dEifu;ksa dks vU; lgk;rk¼2954½</t>
  </si>
  <si>
    <t>fo|qr pksjh ds vijk/k ds çFkeu dh jkf'k ds fo#) vuqnku¼2623½</t>
  </si>
  <si>
    <t>fo|qr njs ugh c&lt;+kus gsrq vuqnku ¼2621½</t>
  </si>
  <si>
    <t>fo|qr fuxeksa dks O;kt vuqnku gsrq lgk;rk ¼2882½</t>
  </si>
  <si>
    <t>fo|qr çHkkj ds çfr lgk;rk¼2944½</t>
  </si>
  <si>
    <t>fo|qr forj.k dks jktLo ?kkVs dh çfriwfrZ gsrq vuqnku¼2883½</t>
  </si>
  <si>
    <t>ok;ks¶;wy çkf/kdj.k] xzkeh.k fodkl ,oa iapk;rh jkt foHkkx] t;iqj 223½</t>
  </si>
  <si>
    <t>jktLFkku v{k; mtkZ fuxe] t;iqj¼93½</t>
  </si>
  <si>
    <t>xzkeh.k {ks=ksa esa lkSj ÅtkZ fo/kqrfrdj.k¼2267½</t>
  </si>
  <si>
    <t>jktLFkku mtkZ fu;ked vk;ksx] t;iqj¼124½</t>
  </si>
  <si>
    <t xml:space="preserve">lHkh ds fy, lrr] lekos'kh vkSj la/kkj.kh; vkfFkZd fodkl] iw.kZ vkSj ykHkdkjh jkstxkj vkSj mfpr dk;Z dks cM+kok </t>
  </si>
  <si>
    <t>dsaæh; foÙk vk;ksx }kjk vuq'kafur vuqnku us xaHkkfyr ;kstuk,a¼2929½]</t>
  </si>
  <si>
    <t>vfHkys[kkxkj foHkkx] chdkusj¼186½</t>
  </si>
  <si>
    <t>vfHkys[kkxkj&amp;eq[;ky;¼122½</t>
  </si>
  <si>
    <t xml:space="preserve"> ekSykuk vcqy dyke vktkn vjch Qkjlh 'kks/k laLFkku] Vksd¼112½</t>
  </si>
  <si>
    <t>ekSykuk vcqy dyke vktkn vjch Qkjeh 'kks/k laLFkku] Vksd esa vk/kqfudhdj.k] uohuhdj.k ,oa mUu;u dk;Z ¼97½</t>
  </si>
  <si>
    <t xml:space="preserve"> jktLFkku vYi la[;d for ,oa fodkl lgdkjh fuxe dks lgk;rk ¼vkj-,e-,Q-Vh-eh-eh209½</t>
  </si>
  <si>
    <t>vkfFkZd ,oa lkaf[;dh foHkkx] t;iqj¼62½</t>
  </si>
  <si>
    <t>;ax bZVlZ çksxzke¼2379½</t>
  </si>
  <si>
    <t>Hkkek'kkg jkstxkj l`tu ;kstuk¼2380½</t>
  </si>
  <si>
    <t>eq[;ea=h Lokoyacu ;kstuk¼2082½</t>
  </si>
  <si>
    <t>jktLFkku baosLVesV çeks'ku Ldhe ¼2299½</t>
  </si>
  <si>
    <t>jsftax ,.M ,sDehusjsfVax ,e,e,ebZ çksMfDVfoVh çksxzke ¼jsEi½¼2927½</t>
  </si>
  <si>
    <t>y?kq m|ksxksa dks iwath fofu;kstu gsrq egk;rk¼678½</t>
  </si>
  <si>
    <t>yo.k etnwjksa ds fy, dY;k.k ;kstuk¼1024½</t>
  </si>
  <si>
    <t>LVkVZ vi gsrq lhM euh¼2948½</t>
  </si>
  <si>
    <t>,l-th-,l-ckbZ] xzkeh.k fodkl ,oa iapk;rh jkt foHkkx¼217½</t>
  </si>
  <si>
    <t xml:space="preserve"> jk"Vªh; xzkeh.k vkfFkZd :ikarj.k ifj;kstuk¼2729½</t>
  </si>
  <si>
    <t>xzkeh.k xSj —f"k fodkl vf/kdj.k ¼:Mk½] t;iqj¼181½</t>
  </si>
  <si>
    <t>ikeh.k xSjfi folkxfHkdj.k ¼7½¼680½</t>
  </si>
  <si>
    <t>tokgj dyk dsUæ] t;iqj¼113½</t>
  </si>
  <si>
    <t>tokgj dyk dsUæ¼114½</t>
  </si>
  <si>
    <t>i;ZVu çf'k{k.k gsrq esaVj v‚Q ,Dlhysal] mn;iqj¼2354½</t>
  </si>
  <si>
    <t>fodykaxksa dks jkstxkj ds fy, jkT; Lrjh; iqjLdkj¼337½</t>
  </si>
  <si>
    <t>,sfrgkfld Hkouksa ,oa Lekjdksa ij ifjçnhfIr ¼740½</t>
  </si>
  <si>
    <t>xzkeh.k i;ZVu dk fodkl¼744½</t>
  </si>
  <si>
    <t>i;ZVd lgk;rk cy¼2645½</t>
  </si>
  <si>
    <t>i;ZVd lwpuk vkSj çpkj¼739½</t>
  </si>
  <si>
    <t>i;ZVu LFkyksa dk fodkl¼742½</t>
  </si>
  <si>
    <t>i;ZVu gsrq lwpuk çkS|ksfxdh ifj;kstuk¼741½</t>
  </si>
  <si>
    <t>jktLFkku i;ZVu fodkl fuxe dks lgk;rkFkZ vuqnku¼2848½</t>
  </si>
  <si>
    <t>jktLFkku esyk vk;kstu çkf/kdj.k ¼1097½</t>
  </si>
  <si>
    <t>fofHkUu i;ZVu xfrfof/k;ksa ds fy, lgk;rk¼2934½</t>
  </si>
  <si>
    <t>Ldwy okfilh vfHk;ku¼2935½</t>
  </si>
  <si>
    <t>jktLFkku [kknh rFkk xzkeks|ksx cksMZ] t;iqj¼179½</t>
  </si>
  <si>
    <t>[kknh Iyktk¼2928½</t>
  </si>
  <si>
    <t>jktLFkku [kknh ,oa xzkeks|ksx cksMZ¼658½</t>
  </si>
  <si>
    <t>jktLFkku jkT; gkFkdj?kk fodkl fuxe] t;iqj¼178½</t>
  </si>
  <si>
    <t xml:space="preserve"> jktLFkku jkT; gFkdj?kk fodkl fuxe ¼650½</t>
  </si>
  <si>
    <t>jktLFkku y?kq m|ksx fuxe] t;iqj¼182½</t>
  </si>
  <si>
    <t>jktLFkku y?kq m|ksx fuxe¼jktlhdks½675½</t>
  </si>
  <si>
    <t>jktLFkku foÙk fuxe] t;iqj¼176½</t>
  </si>
  <si>
    <t>;qok m|ferk çksRlkgu ;kstuk¼2109½</t>
  </si>
  <si>
    <t xml:space="preserve"> 'kgjh {ks= esa ØsfMV dkMZ ;kstuk¼2947½</t>
  </si>
  <si>
    <t>jkstxkj lsok foHkkx ,oa vkjeksy] t;iqj¼135½</t>
  </si>
  <si>
    <t>ç/kkuea=h dkS'ky fodkl ;kstuk ¼2777½</t>
  </si>
  <si>
    <t>eq[;ea=h dkS'ku vuqnku ;kstuk¼2507½</t>
  </si>
  <si>
    <t>eq[;ea=h ;qok lEcy ;kstuk¼2733½</t>
  </si>
  <si>
    <t>jktLFkku dkS'ky fe'ku¼2776½</t>
  </si>
  <si>
    <t>jk"Vªh; dSfj;j lsok ikjs;kstuk ¼jkstxkj dk;kZy; ds fy, fe'ku eksM ifj;kstuk½¼2531½</t>
  </si>
  <si>
    <t>jkstxkj dk;kZy; Hkou¼796½</t>
  </si>
  <si>
    <t>jkstxkj esyk¼327½</t>
  </si>
  <si>
    <t>ladYi ;kstuk¼2778½</t>
  </si>
  <si>
    <t>okf.kfT;d dj foHkkx] t;iqj¼69½</t>
  </si>
  <si>
    <t xml:space="preserve"> ca/kqvk etnwjksa dk iquokZl ¼325½</t>
  </si>
  <si>
    <t>laHkkxh; ,oa ftyk Je dk;kZy; Hkou ¼398½</t>
  </si>
  <si>
    <t>Je &amp; eq[; dk;kZy; Hkou¼397½</t>
  </si>
  <si>
    <t>deZpkfj;ksa dk çf'k{k.k¼2879½</t>
  </si>
  <si>
    <t>dk;ZdrkZvksa dk çf'k{k.k¼2880½</t>
  </si>
  <si>
    <t>dksj cSafdax¼1737½</t>
  </si>
  <si>
    <t>foHkkxh; deZpkfj;ksa dks çf'k{k.k¼497½</t>
  </si>
  <si>
    <t>lesfdr lgkdkfjrk fodkl ifj;kstuk¼502½</t>
  </si>
  <si>
    <t>lgdkfjrk d‚Eiysde Hkou ¼789½</t>
  </si>
  <si>
    <t>lgdkfjrk esa bZ&amp;xousZe¼1468½</t>
  </si>
  <si>
    <t>lgdkjh lk[k laLFkkvksa dks O;kt gsrq vuqnku499½</t>
  </si>
  <si>
    <t>vuqlwfpr tutkfr;ksa ds fy;s eq[;ea=h fo'ks"k ;ksX;tu lEeku isa'ku ;kstuk¼2421½</t>
  </si>
  <si>
    <t>jkT; Lrjh; iqjLdkj forj.k lekjksg ¼370½</t>
  </si>
  <si>
    <t>lkekftd U;k; ,oa vf/kdkfjrk foHkkx dk Hkou ¼319½</t>
  </si>
  <si>
    <t>lwpuk çkS|ksfxdh ,oa lapkj foHkkx] t;iqj¼68½</t>
  </si>
  <si>
    <t>LVkVZ vi¼2626½</t>
  </si>
  <si>
    <t>jktLFkku uxj ikfydk ¼v/khuLFk ,oa ea=kyf;d½ lsok p;u vk;ksx¼2055½</t>
  </si>
  <si>
    <t>leqRFkku'khy volajpuk dk fuekZ.k djuk] lekos'kh vkSj la/kkj.kh; vkS|ksxhdj.k dks c&lt;+kok nsuk</t>
  </si>
  <si>
    <t>vYi la[;d ekeykr foHkkx] t;iqj ¼58½</t>
  </si>
  <si>
    <t>jk"Vªh; vYila[;d foÙk ,oa fodkx lgdkjh fuxe dks va'k iwath ¼,u-,e-,Q-Mh-lh-eh-½¼1068½</t>
  </si>
  <si>
    <t>ftyk vkS|ksfxd dsUæksa ds fy, Hkou¼694½</t>
  </si>
  <si>
    <t>funs'ku vkSj çorZu ¼669½</t>
  </si>
  <si>
    <t>jktLFkku vkS|ksfxd ,oa funs'k lao/kZu uhfr 2010 ds vUrxZr vUrjk"Vªh; O;kikj esyksa esa Hkkx ysus gsrq LVky fdjk;k¼1261½</t>
  </si>
  <si>
    <t>jktLFkku peZ gLrf'kYi fodkl ,oa vk/kqfudhdj.k ;kstuk ¼1837½</t>
  </si>
  <si>
    <t>jktLFkku fuos'k çksRlkgu ;kstuk 2019¼2924½</t>
  </si>
  <si>
    <t>jk"Vªh; ,oa vUrjk"Vªh; O;kikj esyksa esa Hkkxhnkfj¼614½</t>
  </si>
  <si>
    <t>y?kq m|ksxksa dks çkS|ksfxdh mUu;u¼643½</t>
  </si>
  <si>
    <t>lewg fodkl¼645½</t>
  </si>
  <si>
    <t>lw{e] y?kq vkSj e/;e m|e uhfr&amp;2015¼2304½</t>
  </si>
  <si>
    <t>,l-,-ih] xzkeh.k fodkl ,oa iapk;rh jkt foHkkx¼218½</t>
  </si>
  <si>
    <t>dkj[kkuk ,oa ck;ylZ foHkkx] t;iqj¼133½</t>
  </si>
  <si>
    <t>jktQsc iksVZy ds fy, vkbZVh ifj;kstuk¼2728½</t>
  </si>
  <si>
    <t>[kku ,oa Hkw&amp;foKku foHkkx] mn;iqj¼129½</t>
  </si>
  <si>
    <t>[kfutksa dh xgu [kkst ,oa losZ{k.k ¼689½</t>
  </si>
  <si>
    <t>fnYyh eqEcbZ b.MLVªh;y d‚fjMksj ¼DMIC½ Jaipur¼272½</t>
  </si>
  <si>
    <t>fnYyh &amp;eqEcbZ.MfLVªij dksjhMksj¼2301½</t>
  </si>
  <si>
    <t>funs'kky; ukxfjd ou foHkkx] t;iqj¼249½</t>
  </si>
  <si>
    <t>funs'kky;] fu%'kä ds Hkou dk fuekZ.k¼1396½</t>
  </si>
  <si>
    <t>lEHkkxh; eq[;ky;ksa ij ekufed foeafnrksa ds fy, iquokZl Hkou dk fuekZ.k¼1394½</t>
  </si>
  <si>
    <t>isVªksfy;e funs'kky;] t;iqj 149½</t>
  </si>
  <si>
    <t>Hkw&amp;çcU/k foHkkx] t;iqj¼50½</t>
  </si>
  <si>
    <t>[kknh dh fcØh ij fjcsV¼2864½</t>
  </si>
  <si>
    <t>jktLFkku [kknh rFkk xzkeks|ksx cksMZ laLFkkiu ,oa ç'kkefud O;;¼2863½</t>
  </si>
  <si>
    <t>jktLFkku jktLFkku 'kgjh vk/kkjHkwr fcdkl ifj;kstuk¼240½</t>
  </si>
  <si>
    <t>vkj-;w-vkbZ-Mh-ih- r`rh; pj.k ds ek/;e ls çe[k 'kgjksa dk fodkl¼2391½</t>
  </si>
  <si>
    <t>jktLFkku 'kgjh vk/kkjHkwr fodkl dk;ZØe ¼vkj ;w vkbZ Mh ih½&amp; çFke pj.k¼273½</t>
  </si>
  <si>
    <t>jktLFkku 'kgjh {ks= fodkl fofu;kstu dk;ZØe ¼vkj ;w vkbZ ,l Vh ih½ ¼vkj ;w vkbZ Vh ih&amp; f}rh; pj.k½¼274½</t>
  </si>
  <si>
    <t xml:space="preserve"> jktLFkku jkT; vkS|ksfxd fodkl ,oa fofu;kstu fuxe fy- ¼jhdks½] t;iqj ¼177½</t>
  </si>
  <si>
    <t>dsaæh; foÙk vk;ksx }kjk vuq'kaflr vuqnku es lpkfyr ;kstuk,a¼2529½</t>
  </si>
  <si>
    <t>fLiuQsM¼503½</t>
  </si>
  <si>
    <t xml:space="preserve"> ds'k dyk cksMZ¼2508½</t>
  </si>
  <si>
    <t>ftyk Lrjh; ç'kklfud Hkou fuekZ.k¼1951½</t>
  </si>
  <si>
    <t xml:space="preserve"> eq[;ea=h gquj fodkl ;kstuk¼1386½</t>
  </si>
  <si>
    <t xml:space="preserve"> jktLFkku vU; fiNM+k oxZ foÙk ,oa fodkl lgdkjh fuxe dks vuqnku¼2570½</t>
  </si>
  <si>
    <t>lkekftd U;k; ,oa vf/kdkfjrk foHkkx dk Hkou¼800½</t>
  </si>
  <si>
    <t>lkoZtfud fuekZ.k foHkkx] t;iqj¼87½</t>
  </si>
  <si>
    <t>vUrjkZT;h; lM+ds ¼721½</t>
  </si>
  <si>
    <t>dEI;wVjhdj.k¼22½</t>
  </si>
  <si>
    <t>dsaæh; lM+d fuf/k ls iksf"kr lM+dsa ¼1345½</t>
  </si>
  <si>
    <t>dsUæh; lM+d fuf/k¼703½</t>
  </si>
  <si>
    <t>dsUæh; lM+d fuf/k ls varj.k¼1346½</t>
  </si>
  <si>
    <t>xzkeh.k lM+dsa ¼714½</t>
  </si>
  <si>
    <t>futh tuegHkkfxrk ¼ih-ih-ih-½ esa lM+dksa dk fuekZ.k¼2249½</t>
  </si>
  <si>
    <t>funs'ku ,oa ç'kklu ¼eq[;ky;½¼2474½</t>
  </si>
  <si>
    <t>ç/kkuea=h xzke lMd ;kstuk¼2211½</t>
  </si>
  <si>
    <t>Hkwfe vokfIr¼lkekU;½¼708½</t>
  </si>
  <si>
    <t>jktLFkku jktekxZ fodkl ifj;kstuk&amp;1 ¼,-Mh-ch-½¼2428½</t>
  </si>
  <si>
    <t>jktLFkku jktekxZ fodkl ifj;kstuk&amp;11 ¼fo'o cSad½¼2429½</t>
  </si>
  <si>
    <t>jktLFkku lMd {ks= vk/kqfudhdj.k ifj;kstuk&amp;bZ-,-ih-&amp;fo'o cSad¼2180½</t>
  </si>
  <si>
    <t>jkT; jktekxZ¼706½</t>
  </si>
  <si>
    <t>jkT; lM+d fodkl fuf/k¼702½</t>
  </si>
  <si>
    <t>jkT; lM+d fodkl fuf/k es varj.k¼1348½</t>
  </si>
  <si>
    <t>jkT; lM+d fodkl fuf/k ls iksf"kr lM+dsa ¼1347½</t>
  </si>
  <si>
    <t>jk"Vªh; jkt/kkuh {ks= esa lM+dksa dk fuekZ.k¼2473½</t>
  </si>
  <si>
    <t>yksd fuekZ.k foHkkx Hkou ¼1371½</t>
  </si>
  <si>
    <t>lM+dksa dk la/kkj.k] th.kksZ)kj ,oa iqu#)kj¼2953½</t>
  </si>
  <si>
    <t>lhek lM+dsa¼1264½</t>
  </si>
  <si>
    <t>LFkkuh; fudk; foHkkx¼2058½</t>
  </si>
  <si>
    <t>jk"Vªksa ds vanj vkSj muds chp vlekurk dks de djuk</t>
  </si>
  <si>
    <t>Mkax {ks= fodkl¼546½</t>
  </si>
  <si>
    <t>exjk {ks= fodkl¼547½</t>
  </si>
  <si>
    <t>esokr {ks= fodkl¼544½</t>
  </si>
  <si>
    <t>dkjkxkj foHkkx] t;iqj¼101½</t>
  </si>
  <si>
    <t xml:space="preserve"> canh ,oa deZpkjh dY;k.k ;kstuk¼2869½</t>
  </si>
  <si>
    <t>dkfeZd foHkkx ¼'kklu lfpoky;] jkT; vk;kstuk e'khujh] jktLFkku vk;kstuk cksMZ lfgr½] t;iqj¼52½</t>
  </si>
  <si>
    <t>fnoaxr deZpkfj;ksa ds vfHkHkkodksa dks vuqxzg Hkqxrku gsrq vuqnku¼2855½</t>
  </si>
  <si>
    <t>cYcksa ls ihfM+r O;fÙk;ksa dks lgk;rk¼2866½</t>
  </si>
  <si>
    <t>ekuokf/kdkj vk;ksx dh flQkfj'kksa ds vuqlkj ihfM+r O;fä;ksa dks lgk;rk¼2865½</t>
  </si>
  <si>
    <t>x`g ¼xzqi 2½ foHkkx] lfpoky;¼206½</t>
  </si>
  <si>
    <t>tutkfr {ks= fodkl foHkkx] mn;iqj¼59½</t>
  </si>
  <si>
    <t>vuqlwfpr tutkfr dY;k.k fuf/k varxZr vuqlwfpr tutkfr vk;ksx¼2094½</t>
  </si>
  <si>
    <t>[kSjok gsrq lgk;rk ;kstuk¼2678½</t>
  </si>
  <si>
    <t>tutkfr dY;k.k fuf/k ds varxZr vuqlwfpr {ks= es tutkfr 'kks/k ,oa çf'k{k.k laLFkku ¼Vh]vkj-vkbZ-½ dk lq–&lt;hdj.k¼2163½</t>
  </si>
  <si>
    <t>tutkfr dY;k.k fuf/k ds vUrxZr vuqlwfpr {ks= ds d‚yst Nk=koklksa dk lapkyu¼1516½</t>
  </si>
  <si>
    <t>tutkfr dY;k.k fuf/k ds vUrxZr vuqlwfpr {ks= ds egkfo|ky; Lrj ds Nk=&amp;Nk=kvksa dks 'kS{kf.kd mRçsjd¼1853½</t>
  </si>
  <si>
    <t>tutkfr dY;k.k fuf/k ds vUrxZr vuqlwfpr {ks= ds ek/;fed f'k{kk Lrj ds Nk=&amp;Nk=kvksa dks 'kS{kf.kd mRçsjd¼1515½</t>
  </si>
  <si>
    <t>tutkfr dY;k.k fuf/k ds vUrxZr vuqlwfpr {ks= ds ek¡&amp;ckM+h dsUæ Hkou dk fuekZ.k¼1629½</t>
  </si>
  <si>
    <t>tutkfr dY;k.k fuf/k ds vUrxZr vuqlwfpr {ks= esa vkoklh; fo|ky;ksa dk lapkyu¼1514½</t>
  </si>
  <si>
    <t>tutkfr dY;k.k fuf/k ds vUrxZr vuqlwfpr {ks= esa dFkksM+h fodkl ifj;kstuk¼1598½</t>
  </si>
  <si>
    <t>tutkfr dY;k.k fuf/k ds vUrxZr vuqlwfpr {ks= esa [ksy Nk=koklksa dk lapkyu¼1513½</t>
  </si>
  <si>
    <t>tutkfr dY;k.k fuf/k ds vUrxZr vuqlwfpr {ks= esa Nk=kokl Hkou¼970½</t>
  </si>
  <si>
    <t>tutkfr dY;k.k fuf/k ds vUrxZr vuqlwfpr {ks= esa tutkrh; O;fä;ksa dks jkstxkj gsrq çf'k{k.k¼1058½</t>
  </si>
  <si>
    <t>tutkfr dY;k.k fuf/k ds vUrxZr vuqlwfpr {ks= esa Vh-vkj-vkbZ- ds ek/;e ls vuf'k{k.k ¼dksfpax½¼1558½</t>
  </si>
  <si>
    <t>tutkfr dY;k.k fuf/k ds vUrxZr vuqlwfpr {ks= esa ifCyd Ldwyksa dk lapkyu¼1512½</t>
  </si>
  <si>
    <t>tutkfr dY;k.k fuf/k ds vUrxZr vuqefpr {ks= esa ek &amp; ckMhdsUæksa dk lapkyu¼1511½</t>
  </si>
  <si>
    <t>tutkfr dY;k.k fuf/k ds vUrxZr d{kk 1 ls 5 rd ds lgfj;k Nk=&amp;Nk=kvksa dks 'ks{kf.kd mRçsjd¼1568½</t>
  </si>
  <si>
    <t>tutkfr dY;k.k fuf/k ds vUrxZr dk;kZy; vk;qx r] tutkfr {ks=h; fodkl dk ç'kklfud O;;¼132½</t>
  </si>
  <si>
    <t>tutkfr dY;k.k fuf/k ds vUrxZr dk;kZy; mi'kkeu lfpo] tutkfr {ks=h; fodkl t;iqj dk ç'kklfud O;; ¼293½</t>
  </si>
  <si>
    <t>tutkfr dY;k.k fuf/k ds vUrxZr dk;kZy; Hkouksa dk fuekZ.k ,oa uohuhdj.k e; tujsVj lsV¼1623½</t>
  </si>
  <si>
    <t>tutkfr dY;k.k fuf/k ds vUrxZr fc[kjs {ks= ds Nk=koklksa dk fuekZ.k ,oa uohuhdj.k¼1650½</t>
  </si>
  <si>
    <t>tutkfr dY;k.k fuf/k ds vUrxZr fc[kjs {ks= ds ek/;fed f'k{kk Lrj ds Nk=&amp;Nk=kvksa dks 'kS{kf.kd mRçsjd¼¼1601½</t>
  </si>
  <si>
    <t>tutkfr dY;k.k fuf/k ds vUrxZr fc[kjs {ks= esa Nk=koklksa dk lapkyu¼1595½</t>
  </si>
  <si>
    <t>tutkfrdY;k.k fuf/k ds vUrxZr ekrk {ks= ds vH;fFkZ;ksa dks ih-,e-Vh-@ih-bZ-Vh-@vkbZ-vkbZ-Vh] vkfn dh ços'k ifj{kk gsrq vuqf'k{k.k ¼dksfpax½¼1572½</t>
  </si>
  <si>
    <t>tutkfr dY;k.k fuf/k ds vUrxZr ekMk {ks= ds vkJe Nk=koklksa dk lapkyu¼1564½</t>
  </si>
  <si>
    <t>tutkfr dY;k.k fuf/k ds vUrxZu ekMk {ks= ds egkfo|ky; Lrj ds Nk=&amp;Nk=kvksa dks 'kS{kf.kd mRçsjd¼1567½</t>
  </si>
  <si>
    <t>tutkfr dY;k.k fuf/k ds vUrxZr ekMk {ks= ds ek/;fed f'k{kk Lrj ds Nk=&amp;Nk=kvksa dks 'kS{kf.kd mRçsjd¼1569½</t>
  </si>
  <si>
    <t>tutkfr dY;k.k fuf/k ds vUrxZr ekMk {ks= ds fy, funs'ku ,oa ç'kklu ¼1573½</t>
  </si>
  <si>
    <t>tutkfr dY;k.k fuf/k ds vUrxZr ekMk {ks= esa vkoklh; fo|ky;ksa dk lapkyu ¼1565½</t>
  </si>
  <si>
    <t>tutkfr dY;k.k fuf/k ds vUrxZr ekMk {ks= esa ek ckM+h dsUæ lapkyu¼1829½</t>
  </si>
  <si>
    <t>tutkfr dY;k.k fuf/k ds vUrxZr lewg {ks= esa egkfo|ky; Lrj ds Nk=&amp;Nk=kvksa dks 'kS{kf.kd mRçsjd ¼581½</t>
  </si>
  <si>
    <t>tutkfr dY;k.k fuf/k ds vUrxZr lewg {ks= ds ek/;fed f'k{kk Lrj ds Nk=&amp;Nk=kvksa dks 'kS{kf.kd mRçsjd¼1582½</t>
  </si>
  <si>
    <t>tutkfr dY;k.k fuf/k ds vUrxZr lgfj;k {ks= ds vH;fFkZ;ksa dks ih-,e-Vh-@ih-bZ-Vh-@vkbZ-vkbZ-Vh- vkfn dh ços'k ijh{kk gsrq vuqf'k{k.k ¼dksfpax½¼1583½</t>
  </si>
  <si>
    <t>tutkfr dY;k.k fuf/k ds vUrxZr lgfj;k {ks= esa nq?kZVuk ,oa chekjh] e`R;q bR;kfn ij lgk;rk¼1586½</t>
  </si>
  <si>
    <t>tutkfr dY;k.k fuf/k ds vUrxZr lgfj;k {ks= ds ek/;fed f'k{kk Lrj ds Nk=&amp;Nk=kvksa dks 'kS{kf.kd mRçsjd ¼1571½</t>
  </si>
  <si>
    <t>tutkfr dY;k.k fuf/k ds vUrxZr lgfj;k {ks= esa ch-,M- ,oa ,l-Vh-lh- çf'k{k.k gsrq lgk;rk¼1580½</t>
  </si>
  <si>
    <t>tutkfr dY;k.k fuf/k ds vUrxZr lgfj;k tutkfr ds fy, vkoklh; fo|ky;ksa dk lapkyu¼1566½</t>
  </si>
  <si>
    <t>tutkfr dY;k.k fuf/k ds vUrxZr lgfj;k tutkfr ds fy, {k; jksx fu;a=.k dk;ZØe¼1584½</t>
  </si>
  <si>
    <t xml:space="preserve"> tutkfr dY;k.k fuf/k ds vUrxZr lgfj;k tutkfr ds fy, egkfo|ky; Lrj ds Nk=&amp;Nk=kvksa dks 'ks{kf.kd mRçsjd¼1575½</t>
  </si>
  <si>
    <t xml:space="preserve"> tutkfr dY;k.k fuf/k ds vUrxZr lgfj;k tutkfr gsrq ,-,u-,e- çf'k{k.k ds fy, lgk;rk¼1585½</t>
  </si>
  <si>
    <t>tutkfr dY;k.k fu/kh varxZr vuqlwfpr {ks= esa lM+d ,oa iqfy;k fuekZ.k¼2295½</t>
  </si>
  <si>
    <t xml:space="preserve"> tutkfr dY;k.k fuf/k dks vUrxZr lgfj;k tutkfr ds fy, Nk=koklksa dk lapkyu¼1607½</t>
  </si>
  <si>
    <t xml:space="preserve"> tutkfr dY;k.k fuf/k ds vUrxZr lgfj;k tutkfr ds fy, ek&amp;ckMh dsUæksa dk lapkyu¼1577½</t>
  </si>
  <si>
    <t>tutkfr dY;k.k fuf/k ds vUrxZr lgfj;kvksa gsrq ,dh—r fodkl ifj;kstuk¼1821½</t>
  </si>
  <si>
    <t xml:space="preserve"> tutkfr dY;k.k fu/kh varxZr ekMk {ks= esa cgqm)s'kh; Nk=kokl dk laLFkkiu ,oa lapkyu¼2294½</t>
  </si>
  <si>
    <t xml:space="preserve"> tutkfr 'kks/k ,oa çf'k{k.k laLFkku¼948½</t>
  </si>
  <si>
    <t xml:space="preserve"> /kkjk 275¼1½ vUrxZr fpfdRlk lqfo/kkvksa dk foLrkj] fuekZ.k ,oa uohuhdj.k¼2630½</t>
  </si>
  <si>
    <t xml:space="preserve"> tutkfr ckyd ckfydkvksa ds fy, dksfpax¼2817½</t>
  </si>
  <si>
    <t xml:space="preserve"> /kkjk 275¼1½ vUrxZr tutkfr {ks= esa LdkmV ,oa xkbZM dk;ZØe¼2627½</t>
  </si>
  <si>
    <t xml:space="preserve"> ç/kkuea=h dqlqe ;kstuk¼2836½</t>
  </si>
  <si>
    <t>/kkjk 275¼1½ vUrxZr eka ckM+h dsUæksa dk fuekZ.k] lqfo/kkvksa dk foLrkj ,oa uohuhdj.k¼2629½</t>
  </si>
  <si>
    <t xml:space="preserve"> Hkkjr ds lafo/kku ds vuqPNsn 275¼1½ varxZr vfHk;kaf=dh egkfo|ky; Hkou dk fuekZ.k ,oa uohuhdj.k¼1618½</t>
  </si>
  <si>
    <t>Hkkjr ds lafo/kku ds vuqPNsn 275¼1½ ds vUrxZr ,dyO; e‚My vkoklh; fo|ky; rFkk Nk=koklksa ,oa vkoklh; fo|ky;ksa ¼leLr {ks=½ dh ejEer rFkk vk/kqfudhdj.k¼1640½</t>
  </si>
  <si>
    <t>Hkkjr ds lafo/kku ds vuqPNsn 275¼1½ ds vUrxZr vkJe Nk=koklksa dk fuekZ.k ,oa uohuhdj.k¼1615½</t>
  </si>
  <si>
    <t>Hkkjr ds lafo/kku ds vuqPNsn 275¼1½ ds vUrxZr ,dyO; e‚My vkoklh; fo|ky;ksa dk fuekZ.k ,oa uohuhdj.k¼1621½</t>
  </si>
  <si>
    <t>Hkkjr ds lafo/kku ds vuqPNsn 275¼1½ ds vUrxZr [ksy Nk=koklksa dk fuekZ.k ,oa uohuhdj.k¼1635½</t>
  </si>
  <si>
    <t>Hkkjr ds lafo/kku ds vuqPNsn 275¼1½ ds vUrxZr ,dyO; e‚My vkoklh; fo|ky;ksa dk lapkyu¼1591½</t>
  </si>
  <si>
    <t>Hkkjr ds lafo/kku ds vuqPNsn 275¼1½ ds vUrxZr ifj;kstuk ewuhdj.k ¼1597½</t>
  </si>
  <si>
    <t>Hkkjr ds lafo/kku ds vuqPNsn 275¼1½ ds vUrxZr lkeqnkf;d Hkouksa dk fuekZ.k¼1630½</t>
  </si>
  <si>
    <t>kkjr ds lafo/kku ds vuqPNsn 275¼1½ ds vUrxZr jktdh; 'kS{kf.kd laLFkkvksa esa vfrfjä dejksa dk fuekZ.k¼1643½</t>
  </si>
  <si>
    <t>Hkkjr ds lafo/kku ds vuqPNsn 275¼1½ ds vUrxZr gS.M&amp;iEi LFkkiuk lfgr is;ty ;kstuk,a¼1626½</t>
  </si>
  <si>
    <t>eka ckM+h dsaæksa dk fuekZ.k ¼ukckMZ }kjk iksf"kr½¼2908½</t>
  </si>
  <si>
    <t>Hkkjrh; lafo/kku ds vuq- 275¼1; ds vUrxZr tutkfr Nk=koklksa o vkoklh; fo|ky;ksa esa [ksy lqfo/kkvksa dk fodkl¼1825½</t>
  </si>
  <si>
    <t>y?kq ou mit laxzg.k ds fy, U;wure leFkZu ewY; ;kstuk¼2758½</t>
  </si>
  <si>
    <t>fo-ds-l- ds vUrxZr vuqlwfpr {ks= esa dkS'ky fodkl ifj;kstuk¼1808½</t>
  </si>
  <si>
    <t>fo-ds-l- ds vUrxZr ekMk {ks=ksa esa dkS'ky fodkl ifj;kstuk¼1810½</t>
  </si>
  <si>
    <t>fo-ds-l- ds vUrxZr fc[kjs {ks=ksa esa dkS'ky fodkl ifj;kstuk¼1811]</t>
  </si>
  <si>
    <t>fo-ds-l- ds vUrxZr ekMk lewg {ks= esa dkS'ky fodkl ifj;kstuk¼1828½</t>
  </si>
  <si>
    <t>fo'ks"k dsUæh; lgk;rk varxZr vuqlwfpr {ks= esa Vh- ,-Mh- Hkouksa dk fuekZ.k ,oa uohuhdj.k¼2297½</t>
  </si>
  <si>
    <t>fo'ks"k dsUæh; lgk;uk varxZr lgfj;k {ks= dks tutkfr cfLr;ksa dks lsok dsUæksa ls tksMuk¼1660½</t>
  </si>
  <si>
    <t>fo'ks"k dsUæh; lgk;rk varxZr Vh- vkj- vkbZ- dks vuqlwfpr {ks= esa xsi v/;;u losZ gsrq lg;ksx¼2296½</t>
  </si>
  <si>
    <t xml:space="preserve"> fo'ks"k dsUæh; lgk;rk vUrxZu vuqlwfpr {ks= esa Ms;jh fodkl dk;ZØe¼2631½</t>
  </si>
  <si>
    <t xml:space="preserve"> fo'ks"k dsUæh; lgk;rk vUrxZr fc[kjh {ks= esa Ms;jh fodkl dk;Øe¼2637½</t>
  </si>
  <si>
    <t>fo'ks"k dsUæh; lgk;rk vUrxZr ekMk {ks= esa Ms;jh fodkl dk;ZØe¼2636½</t>
  </si>
  <si>
    <t xml:space="preserve"> fo'ks"k dsUæh; lgk;rk ds vUrxZr fc[kjs {ks= esa i'kqikyu ifj;kstuk¼1541½</t>
  </si>
  <si>
    <t xml:space="preserve"> fo'ks"k dsUæh; lgk;rk ds vUrxZr vuqlwfpr {ks= dh tyksRFkku flapkbZ ;kstukvksa dk fuekZ.k ,oa cUn iMh fy¶V flapkbZ ;kstukvksa dk iqu#RFkku¼1613½</t>
  </si>
  <si>
    <t xml:space="preserve"> fo'ks"k dsUæh; lgk;rk ds vUrxZu vuqlwfpr {ks= dh tutkfr cfLr;ksa dks lsok dsUæksa ls tksMuk¼1658½</t>
  </si>
  <si>
    <t xml:space="preserve"> fo'ks"k isUæh; lgk;rk ds vUrxZr vuqHkwfpr {ks= dh ugj ç.kkyh dk lq–&lt;hdj.k ¼1611½</t>
  </si>
  <si>
    <t>fo'ks"k dsUæh; lgk;rk ds vUrxZr vuqlwfpr {ks= esa midj.k forj.k lfgr —f"k fcdkl ifj;kstuk¼1526½</t>
  </si>
  <si>
    <t xml:space="preserve"> fo'ks"k dsUæh; lgk;rk ds vUrxZr vuqlwfpr {ks= esa m|kfudh fodkl ifj;kstuk¼1520½</t>
  </si>
  <si>
    <t>fo'ks"k dsUæh; lgk;rk ds vUrxZr vuqlwfpr {ks= esa ty laxzg.k lajpukvksa dk fuekZ.k¼1610½</t>
  </si>
  <si>
    <t xml:space="preserve"> fo'ks"k dsUæh; lgk;rk ds vUrxZr vuqlwfpr {ks= esa okfudh¼1056½</t>
  </si>
  <si>
    <t>fo'ks"k dsUæh; lgk;rk ds vUrxZr vuqlwfpr {ks= esa i'kqikyu ifj;kstuk¼1523½</t>
  </si>
  <si>
    <t>fo'ks"k dsUæh; lgk;rk ds vUrxZr vuqlwfpr {ks= esa Lojkstxkj gsrq lgk;rk¼1525½</t>
  </si>
  <si>
    <t>fo'ks"k dsUæh; lgk;rk ds vUrxZr fc[kjs {ks= esa —f"k fodkl ifj;kstuk¼1538½</t>
  </si>
  <si>
    <t>fo'ks"k dsUæh; lgk;rk ds vUrxZr fc[kjs {ks= dh tutkfr cfLr;ksa dks lsok dsUæksa ls tksM+uk¼1616½</t>
  </si>
  <si>
    <t>fo'ks"k dsUæh; lgk;rk ds vUrxZr ekMk {ks= dh tutkfr cfLr;ksa dks lsok dsUæksa ls tksM+uk¼1620½</t>
  </si>
  <si>
    <t>fo'ks"k dsUæh; lgk;rk ds vUrxZr ekMk {ks= esa i'kqikyu ifj;kstuk¼1530½</t>
  </si>
  <si>
    <t>fo'ks"k dsUæh; lgk;rk ds vUrxZr ekMk {ks= esa —f"k fodkl ifj;kstuk¼1527½</t>
  </si>
  <si>
    <t>fo'ks"k dsUæh; lgk;rk ds vUrxZr lewg {ks= dh tutkfr cfLr;ksa dks lsok dsUæksa ls tksM+uk¼1645½</t>
  </si>
  <si>
    <t>lafo/kku dh /kkjk 275 ¼1½ ds varxZr Vh-,-Mh- Hkouksa ds vfrfjä vU; Hkouksa dk fuekZ.k ,oa uohuhdj.k¼2292½</t>
  </si>
  <si>
    <t>fo'ks"k dsUæh; lgk;rk ds vUrxZr lgfj;k {ks= esa —f"k fodkl ifj;kstuk¼1547½</t>
  </si>
  <si>
    <t>ljdkjh f'k{k.k laLFkkuksa esa Hkkjrh; lafo/kku ds vuq- 275¼1½ vUrxZr lqfo/kk,a c&lt;+kuk¼1834½</t>
  </si>
  <si>
    <t xml:space="preserve"> lgfj;k fodkl dh lh-eh-Mh] ;kstuk varxZr/tu Jh chek ;kstuk¼1723½</t>
  </si>
  <si>
    <t>lgfj;k fodkl dh lh-lh-Mh- ;kstuk ]lgfj;k LokLF; lg;ksxh dks ekuns;¼1727½</t>
  </si>
  <si>
    <t>lgfj;k fodkl dh lh-eh-Mh- ;kstuk varxZr/uokpkj ;kstuk,a¼1724½</t>
  </si>
  <si>
    <t>lgfj;k fodkl dh lh-lh-Mh- ;kstuk varxZr/lgfj;k ek ckMh dsUæksa dk lapkyu¼1725½</t>
  </si>
  <si>
    <t>lgfj;k fcdke dh lh-lh-Mh- ;kstuk vUrxZr tutkfr fo|kfFkZ;ksa ds fy, dksfpax¼2639½</t>
  </si>
  <si>
    <t>lgfj;k fcdke dh ehehMh ;kstuk ds varxZr ijhoh{k.k ,oa ç'kklfud O;;¼2033½</t>
  </si>
  <si>
    <t xml:space="preserve"> lgfj;k fodkl dh lh-lh-Mh- ;kstukarxZr y?kq ou mit laxzg.k gsrq lgk;rkFkZ vuqnku¼1718½</t>
  </si>
  <si>
    <t>mWV laj{k.k ds fy, vuqnku&amp;3088</t>
  </si>
  <si>
    <t>tho tUrq dY;k.k cksMZ&amp;3098</t>
  </si>
  <si>
    <t>i'kq fpfdRlky;kssa ,osa fMLislfj;ksa dk l`n`&lt;+hdj.k&amp;2610</t>
  </si>
  <si>
    <t>i'kq jksx fu;a=.k gsrq jkT;ksa dks egk;rk ¼,-,e-eh-x-Mh-½457½</t>
  </si>
  <si>
    <t>i'kq jksx tkWp iz;ksx'kkyk&amp;3087</t>
  </si>
  <si>
    <t>dsoh,l,l esa xksnke fuekz.k&amp;3055</t>
  </si>
  <si>
    <t>th,l,l esas xksnke fuekZ.k&amp;3056</t>
  </si>
  <si>
    <t>nh?kZdkyhu +_f"k;ksa ds fy, C;kt vuqnku&amp;3018</t>
  </si>
  <si>
    <t>fpfdRlk egkfo|ky;] dksVk¼837½</t>
  </si>
  <si>
    <t>[kk| lqj{kk] funs'kky;] t;iqj&amp;301</t>
  </si>
  <si>
    <t xml:space="preserve"> 'kq) ds fy, ;q) vfHk;ku&amp;3060</t>
  </si>
  <si>
    <t>;ksx% [kk| lqj{kk] funs'kky;] t;iqj&amp;301</t>
  </si>
  <si>
    <t>eq[;ea=h fpjathoh thou j{kd ;kstuk&amp;3022</t>
  </si>
  <si>
    <t>eq[;ea=h fpjathoh LokLF; chek ;kstuk&amp;3020</t>
  </si>
  <si>
    <t>tukuk vLirky] vtesj¼1105½</t>
  </si>
  <si>
    <t>mEesn vLirky] tks/kiqj¼1114½</t>
  </si>
  <si>
    <t>nsoLFkku foHkkx] mn;iqj¼48½</t>
  </si>
  <si>
    <t>/kkfeZd laLFkkvksa dks lgk;rk¼2900½</t>
  </si>
  <si>
    <t>dsaæh; foÙk vk;ksx }kjk vuq'kakflr vuqnku ls eapkfyr ;kstuk,a ¼2929½</t>
  </si>
  <si>
    <t>;ksx% i-enu eksgu ekyoh; jktdh; vk;qosZn egkfo|ky;] mn;iqj¼22½</t>
  </si>
  <si>
    <t>eq[;ea=h fpjathoh eerk ,Dlizsl ;kstuk&amp;3017</t>
  </si>
  <si>
    <t xml:space="preserve"> vfHk;kaf=dh egkfo|ky;] fcdkusj ¼165½</t>
  </si>
  <si>
    <t xml:space="preserve"> vfHk;kaf=dh egkfo|ky;] chdkusj&amp;819</t>
  </si>
  <si>
    <t>bathfu;fjax dkWystksa @ rduhdh laLFkkuksa esa fuekZ.k dk;Z&amp;3006</t>
  </si>
  <si>
    <t>dszUnz izofrZr iksLV eSfVªd Nk+=o`fr la oafpr ik= vYil[;ad vH;fFkZ;ksa dks LVsV iksLV eSfVªd Nk=o`fr&amp; 3050</t>
  </si>
  <si>
    <t>egkRek xka/kh baLVhV;qV vkWQ xousZl ,.M lksf'k;y lkbalst&amp;3089</t>
  </si>
  <si>
    <t>laVj QkWj ,Dlhysal QkWj ,tqds'ku &amp; 3090</t>
  </si>
  <si>
    <t>iSjk dhMk vdkneh&amp;3065</t>
  </si>
  <si>
    <t>jktLFkku mPp izn'ksZu [ksy izf'k{k.k vkSj iquokZl dsUnz&amp;3068</t>
  </si>
  <si>
    <t>jktLFkku jkT; ØhMk laLFkku&amp;3067</t>
  </si>
  <si>
    <t>;ksx% rduhdh ¼çf'k{k.k½ f'k{kk] tks/kiqj ¼150½</t>
  </si>
  <si>
    <t>jk"Vªh; Lrj ds laLFkkuksa ds Nk=ksa ds fy;s Nk=o`fr ¼2287½</t>
  </si>
  <si>
    <t>jktLFkku jkT; mMîu egk fo|ky; dks lgk;rkFkZ vuqnku ¼2875½</t>
  </si>
  <si>
    <t xml:space="preserve"> ukxfjd mì;u foHkkx] t;iqj ¼108½</t>
  </si>
  <si>
    <t>;ksx% rduhdh f'k{kk foHkkx] tks/kiqj ¼15½</t>
  </si>
  <si>
    <t>fo|k Hkou ljy baLVhV;wV lkslkbVh] mn;iqj&amp;3016</t>
  </si>
  <si>
    <t>jktLFkku rduhdh f'k{kk xq.koÙkk lao/kZu dk;ZØe&amp;3079</t>
  </si>
  <si>
    <t>rduhdh f'k{kk cksMZ dk lq–&lt;+hdj.k ¼1474½</t>
  </si>
  <si>
    <t>iksyhVsfud ds ek/;e es lkeqnkf;d fodkl ¼1920½</t>
  </si>
  <si>
    <t>lgfj;k {ks= ds tutkfr oxZ ds fo|kfFkZ;ksa ds 'ksf{kd mUu;u gsrq vkfFkzd lgk;rk&amp;3029</t>
  </si>
  <si>
    <t>jktLFkku jkT; Hkkjr LdkmV ,oa xkbM&amp;2999</t>
  </si>
  <si>
    <t>bathfj;fjax dkWystks@rduhdh laLFkkuksa esa fuekZ.k dk;Z&amp;3006</t>
  </si>
  <si>
    <t>vuqlwfpr tutkfr ds d{kk6&amp;8 ds ckydksa dks Nk=o`fr&amp;3024</t>
  </si>
  <si>
    <t>vuqlwfpr tutkfr ds d{kk6&amp;8 ds ckydksa dks iwoZ eSfVªd Nk=o`fr&amp;3023</t>
  </si>
  <si>
    <t>tutkfr {ks= ds ckydksa dks jkT; ds izfrf"Br fo|ky;ksa esa v/;kiu dh lqfo/kk&amp;3026</t>
  </si>
  <si>
    <t>ek/;fed f'k{kk ij ekekU; O;;¼806½</t>
  </si>
  <si>
    <t>O;fDrRo fodkl dk;ZØe&amp;3063</t>
  </si>
  <si>
    <t>lgfj;k {ks= ds fo|kfFk;ksa dkss vkfFkZd lgk;rk&amp;3025</t>
  </si>
  <si>
    <t>lSfud Ldwy fpÙkkSM+x&lt;+ esa fuekZ.k dk;Z&amp;3027</t>
  </si>
  <si>
    <t>lSfud Ldwy &gt;qU&gt;quq esa fuekZ.k dk;Z&amp;3028</t>
  </si>
  <si>
    <t>eq[;ea=h enjlk vk/kqfudhdj.k ;kstuk&amp;3036</t>
  </si>
  <si>
    <t xml:space="preserve"> 'kkafr ,oa vfgalk funs'kky;&amp;298</t>
  </si>
  <si>
    <t xml:space="preserve"> 'ks[kkoVh fo'ofoíky;] lhdj¼252½</t>
  </si>
  <si>
    <t xml:space="preserve"> 'ks[kkokVh fo'ofo|ky;] lhdj¼1769½</t>
  </si>
  <si>
    <t xml:space="preserve"> 'kkafr ,oa vfgalk funs'kky;&amp;3001</t>
  </si>
  <si>
    <t>;ksx&amp;'kkafr ,oa vfgalk funs'kky;&amp;298</t>
  </si>
  <si>
    <t>Jh d.kZ ujsUnz d`f"k fo'o|ky] tkscusj&amp;263</t>
  </si>
  <si>
    <t>;ksx% Jh d.kZ ujsUnz d`f"k fo'o|ky] tkscusj&amp;263</t>
  </si>
  <si>
    <t>Jh d.kZ ujsUnz d`f"k fo'o|ky] tkscusj&amp;2123</t>
  </si>
  <si>
    <t>;ksx% xq.kork fu;a=.k] ty lalk/ku foHkkx] jktLFkku t;iqj¼230½</t>
  </si>
  <si>
    <t>vuqlwfpr tutkfr ds egkfo|ky; Lrjh; ckfydkvksa gsrq Nk=kokl Hkou fuekZ.k&amp;3042</t>
  </si>
  <si>
    <t>vuqlwfpr tutkfr ckyd Nk=kokl Hkou fuekZ.k &amp;3041</t>
  </si>
  <si>
    <t>vuqlwfpr tutkfr ckfydk Nk=kokl Hkou fuekZ.k&amp;3040</t>
  </si>
  <si>
    <t>vuqlwfpr tkfr ds egkfo|ky; Lrjh; ckfydkvksa gsrq Nk=kokl Hkou fuekZ.k&amp;3039</t>
  </si>
  <si>
    <t>vuqlwfpr tkfr ckyd Nk=kokl Hkou fuekZ.k&amp;3038</t>
  </si>
  <si>
    <t>vuqlwfpr tkfr ckfydk Nk=kokl Hkou fuekZ.k&amp;3037</t>
  </si>
  <si>
    <t>vU; fiNM+k oxZ ckyd Nk=kokl Hkou fuekZ.k&amp;3043</t>
  </si>
  <si>
    <t>vEcsMdj MhchVh okmpj ;kstuk&amp;2982</t>
  </si>
  <si>
    <t>vkoklh; fo|ky;ksa dk lapkyu ¼2567½</t>
  </si>
  <si>
    <t>vkoklh; fo|ky;ksa esa deZpkjh vkokl ¼309½</t>
  </si>
  <si>
    <t>Nk=kokfl;ksa dks lkbZfdy forj.k ;kstuk ¼2541½</t>
  </si>
  <si>
    <t>Nk=koklksa dk vuqj{k.k ¼277½</t>
  </si>
  <si>
    <t>Lo;alsoh laLFkkvksa ds ek/;e ls oz)kJe@ x`g dk fuekZ.k ,oa lapkyu¼1952½</t>
  </si>
  <si>
    <t>lwpuk izkS|kSfxdh ,oa lapkj foHkkx] t;iqj&amp;68</t>
  </si>
  <si>
    <t>fQuVsd fMftVy ;wfuoflZVh] tks/kiqj&amp;3009</t>
  </si>
  <si>
    <t>jktho xka/kh lsUVj vkWQ ,MokWlLM VsdksykWth &amp;3011</t>
  </si>
  <si>
    <t>;ksx% lwpuk izkS|kSfxdh ,oa lapkj foHkkx] t;iqj&amp;68</t>
  </si>
  <si>
    <t>,l-th-,l-okbZ- xzkeh.k fodkl ,oa ipk;rh jkt foHkkx&amp;217</t>
  </si>
  <si>
    <t>xzkeh.k Lojkstxkj izf'k{k.k laLFkku &amp;3059</t>
  </si>
  <si>
    <t>;ksx%,l-th-,l-okbZ- xzkeh.k fodkl ,oa ipk;rh jkt foHkkx&amp;217</t>
  </si>
  <si>
    <t xml:space="preserve">fof/k¼jktLFkku mPp U;k;ky; flfoy vkSj lslUl U;k;ky;] O;ogkj rFkk vfrfjDr O;ogkj&amp;142 </t>
  </si>
  <si>
    <t>efgykvksa dh lqj{kk ds fy, jk"Vªh; fe'ku&amp;3057</t>
  </si>
  <si>
    <t xml:space="preserve">;ksx% fof/k¼jktLFkku mPp U;k;ky; flfoy vkSj lslUl U;k;ky;] O;ogkj rFkk vfrfjDr O;ogkj&amp;142 </t>
  </si>
  <si>
    <t>ftyk fprksMx&lt;+ ds varxZr iapk;r lfefr Hksljkslx&lt;+ ds 38 xkoksa es pacy unh ls xzkeh.k tyçnk; ifj;kstuk¼2312½</t>
  </si>
  <si>
    <t>&gt;kykokM+ ftys dh jktx&lt;+ cka/k ls &gt;kykjkikVu dLck rFkk 104 xzkeksa dh is;ty ifj;kstuk¼xzkeh.k½&amp;2966</t>
  </si>
  <si>
    <t>tks/kiqj ftys dh {ks=h; ty iznk; Hksj gjyk;k ¼izFke½ ifj;kstukls .Q-Vh-lh- miyC/k djk;s tkus dh ifj;kstuk&amp;2969</t>
  </si>
  <si>
    <t>fuxe@uxjikfydk@uxj ifj"knksa dks lgk;rk¼2895½</t>
  </si>
  <si>
    <t>ckMesj fy¶V ifj;kstuk f}rh; pj.k &amp; dyLVj ikVZ &amp; ch ¼ukckMZ½¼2789½</t>
  </si>
  <si>
    <t>ckMesj fy¶V ifj;kstuk f}rh; pj.k &amp; dyLVj ikVZ&amp; lh ¼ukckMZ½¼2790½</t>
  </si>
  <si>
    <t>ckMesj ftys dh f'ko rglhy dh ueZnk ls tyçnk; ;kstuk ¼ukckMZ½¼2798½</t>
  </si>
  <si>
    <t>ckMesj fy¶V ifj;kstuk f}rh; pj.k] Hkkx &amp; v ¼2973½</t>
  </si>
  <si>
    <t>chdkusj ftys dh [kktwokyk fo/kkulHkk dh is;ty ifj;kstuk&amp;2964</t>
  </si>
  <si>
    <t>chdkusj ftys dh Mwaxjx&lt; dLck rFkk Jh Mqaxjx&lt; rFkk yw.kdj.klj Cykd ds 108 xzkeksa dh {ks=h; ty iznk; ifj;kstuk&amp;2963</t>
  </si>
  <si>
    <t>chdkusj ftys dh uks[kk rglhy dh {ks=h; ty iznk; izfj;kstuk&amp;2971</t>
  </si>
  <si>
    <t>chdkusj ftys dh Mwaxjx&lt; dLck rFkk Jh Mqaxjx&lt; rFkk yw.kdj.klj Cykd ds 108 xzkeksa dh {ks=h; ty iznk; ifj;kstuk&amp;2959</t>
  </si>
  <si>
    <t>jktekj cwaxh tyçnk; ifj;kstuk ¼xzkeh.k½¼1798½</t>
  </si>
  <si>
    <t>jktlaen ftys dh Hkhe ,oa nsox&lt; rglhy dh pEcy HkhyokMk ifj;kstuk ls {ks=h; ty ink; ifj;kstuk&amp;2970</t>
  </si>
  <si>
    <t>ewY; gkl vkjf{kr fuf/k ds fo#) tyiwfrZ ;kstukvksa dk iqu}kj ¼2614½</t>
  </si>
  <si>
    <t xml:space="preserve"> 'kgjh ty iwfrZ ;kstuk ¼;w-MCY;w-,l-,l-½ dk iquxZBu @foLrkj rFkk cksj g‚Yl dk fodkl o ifEiax lsV dk uohdj.k¼855½</t>
  </si>
  <si>
    <t>o`gn is;ty ifj;kstukvksa esa jsVªksfQafVx }kjk ty thou fe'ku ds varxZr ,p,QVhlh miyC/k djk;s tkus dk dk;Z&amp;2962</t>
  </si>
  <si>
    <t>fljksgh ftys dh cRrhlk ukyk cka/k lds ,Q-,p-Vh-lh- miyC/k djk;s tkus dh ifj;kstuk&amp;2967</t>
  </si>
  <si>
    <t>ty laxzg.k lajpuk ¼ukckMZ½¼613½</t>
  </si>
  <si>
    <t>bfUnjk xka/kh ugj ifj;kstuk] chdkusj&amp;f}rh; pj.k ¼555½</t>
  </si>
  <si>
    <t>fo|qr 'kqYd ds izfr vuqnku&amp;2622</t>
  </si>
  <si>
    <t>fo|qr forj.k dEifu;ksa dh gkfu dks vf/kxzfgr fd;s tkus gsrq vuqnku¼3058½</t>
  </si>
  <si>
    <t>izfr;ksxh ijh{kk gsrq vf/kxzfgr futh ;k=h okguksa esa izfr;kssxh ijh{kkfFk;ksa ds fu'kqYd ;k=k dk iquHkZj.k&amp;3048</t>
  </si>
  <si>
    <t>jkT; chek ,oa izko/kk;h fuf/k foHkkx] t;iqj&amp;80</t>
  </si>
  <si>
    <t>dkfezd dY;k.k ;kstuk&amp;2957</t>
  </si>
  <si>
    <t>;ksx% jkT; chek ,oa izko/kk;h fuf/k foHkkx] t;iqj&amp;80</t>
  </si>
  <si>
    <t xml:space="preserve">;ksx % lHkh ds fy, lr~r lekos'kh vkSj la/kkj.kh; vkfFkZd fodkl] iw.kZ vkSj ykHkdkjh jkstxkj vkSj mfpr dk;Z dks c&lt;+kok nsuk vksj çksRlkfgr djuk </t>
  </si>
  <si>
    <t>lw{e ,oa y?kq m/ke ifj"kn&amp;2995</t>
  </si>
  <si>
    <t>,e-,l-,e-bZ- ,oa gLr f'kYi gsrq bZ cktkj dk fodkl&amp;3014</t>
  </si>
  <si>
    <t>eq[;ea=h {ks=h; xzkeh.k fodkl ;kstuk&amp;3064</t>
  </si>
  <si>
    <t>cjdrqYyk [kkW fddzsV LVsfM;e tks/kiqj dk th.kksZ)kj lqn~n&lt;hdj.k&amp;2977</t>
  </si>
  <si>
    <t>lqpuk izkS|ksfxdh ,oa lapkj foHkkx] t;iqj&amp;68</t>
  </si>
  <si>
    <t>;ksx% lqpuk izkS|ksfxdh ,oa lapkj foHkkx] t;iqj&amp;68</t>
  </si>
  <si>
    <t>eq[;eaa=h dh fMftVy lsaok &amp;3080</t>
  </si>
  <si>
    <t>tutkfr mi;kstuk gsrq fo'ks"k dsanzh; lgk;rk &amp;3003</t>
  </si>
  <si>
    <t>tutkfr dY;k.k fuf/k varxZr vU; dk;Zdze&amp;2987</t>
  </si>
  <si>
    <t>tutkfr dY;k.k fuf/k ds vUrxZr vuqlwfpr {ks= ds tutkfr ds Nk=ksa dks vuqla/kku Nk=o`fÙk ¼1558½</t>
  </si>
  <si>
    <t>tutkfr dY;k.k fuf/k ds vUrxZr vuqlwfpr {ks= ds tutkfr esyksa dk vk;kstu ,oa çfr;ksfxrk,a¼1559½</t>
  </si>
  <si>
    <t>tutkfr dY;k.k fuf/k ds vUrxZr vuqlfpr {ks=ksa esa vkJe Nk=koklksa dk lapkyu¼42½</t>
  </si>
  <si>
    <t>tutkfr dY;k.k fuf/k ds vUrxZr xSj chih,y tutkrh; jksfx;ksa dks jktdh; fpfdRlky;ksa esa mipkj] vuqlwfpr {ks= esa {k; jksx fu;a=.k dk;ZØe fpfdRlk lgk;rk ¼960½</t>
  </si>
  <si>
    <t>tutkfr dY;k.k fuf/k ds vUrxZr fc[kjs {ks= esa egkfo|ky; Lrj ds Nk=&amp;Nk=kvksa dks 'kS{kf.kd mRçsjd¼1600½</t>
  </si>
  <si>
    <t>tutkfr dY;k.k fuf/k en varxZr vU; iwathxr dk;Z&amp;2990</t>
  </si>
  <si>
    <t>tutkfr fodkl dks"k varxZr fpfdRlk] LokLF;] Ms;jh] i'kqikyu] d`f"k m|kfudh] dqlqe] dkS'ky mUu;u bR;kfn dk;ZØe &amp;2986</t>
  </si>
  <si>
    <t>tutkfr fodkl dsk"k vqarxZr tutkfr Hkkxhnkjh ;kstuk esa vk/kkjHkwr lqfo/kkvksa dk fodkl&amp;2988</t>
  </si>
  <si>
    <t>tutkfr fodkl dks"k varxZr lkeqnkf;d ou vf/kdkj fodkl ;kstuk&amp;2989</t>
  </si>
  <si>
    <t xml:space="preserve"> fo'ks"k dsUæh; lgk;rk vUrxZu dyLVj {ks= esa —f"k fodkl dk;ZØe¼2638½</t>
  </si>
  <si>
    <t>ekjokM+ {ks=h; tutkfr fodkl cksMZ&amp;3100</t>
  </si>
  <si>
    <t>fo'ks"k :I ls detksj tutkrh; lewgksa dk fodkl&amp;3004</t>
  </si>
  <si>
    <t>lafo/kku dh vuqPNsn 275 ¼1½ varxZr tutkfr fodkl gsrq vU; fofo/k dk;Zdze&amp;2984</t>
  </si>
  <si>
    <t>lafo/kku dh vuqPNsn 275 ¼1½ varxZr tutkfr fodkl gsrq vU; iqthxr dk;Zdze&amp;2985</t>
  </si>
  <si>
    <t>lgfj;k fodkl dh lh-lh-Mh- ;kstuk varxzr lgfj;k caxyk dk fuekZ.k ,oa uohuhdj.k&amp;¼1721½</t>
  </si>
  <si>
    <t>funs'kky; fo'ks"k ;ksX;tu] txiqj¼244½</t>
  </si>
  <si>
    <t>ftyk iquokZl¼336½</t>
  </si>
  <si>
    <t>fu%'kätuksa vH;fFkZ;ksa ds fy, vuqçfr ;kstuk¼1384½</t>
  </si>
  <si>
    <t>fu%'kätuksa ds fy, Lojkstxkj ,oa çf'k{k.k¼343½</t>
  </si>
  <si>
    <t>funs'kky;] fu%'kä tu¼1218½</t>
  </si>
  <si>
    <t>jktLFkku iquokZl laLFkku ds fy, Hkou¼1393½</t>
  </si>
  <si>
    <t>fodykaxrk vf/kfu;e ds varxZr O;fä;ksa fy, ;kstuk¼2212½</t>
  </si>
  <si>
    <t>fodykaxks dk fpUghdj.k¼366½</t>
  </si>
  <si>
    <t>fodykaxksa ds fy, [ksydwn dk;ZØe¼338½</t>
  </si>
  <si>
    <t>fodykaxksa ds fookg gsrq f'kfoj ¼367½</t>
  </si>
  <si>
    <t>foeafnr ekufld ihfMr cpksa ds fy, x`g¼2591½</t>
  </si>
  <si>
    <t>foeafnr ekufxd ihfMr efgykvksa ds fy, x`g¼2592½</t>
  </si>
  <si>
    <t>fo'okl ;kstuk¼334½</t>
  </si>
  <si>
    <t>laHkkxh; eq[;ky;ksa ij ekufld foeafnrksa gsrq iquokZl x`g1383½</t>
  </si>
  <si>
    <t xml:space="preserve"> 'kkjhfjd :i ls fodykax Nk=ksa dks Nk=o`fr¼335½</t>
  </si>
  <si>
    <t>fnO;ktu fo'ofo|ky;&amp;3101</t>
  </si>
  <si>
    <t>iqfyl foHkkx ds dkfeZdks dk dY;k.k¼2868½</t>
  </si>
  <si>
    <t>jktLFkku oDQ cksMZ ¼778½</t>
  </si>
  <si>
    <t>vuqçfr ;kstuk¼289½</t>
  </si>
  <si>
    <t>vuqlwfpr tkfr ;kstuk gsrq fo'ks"k dsUæh; lgk;rk¼292½</t>
  </si>
  <si>
    <t>vUrtkZrh; fookg gsrq çksRlkgu jkf'k ¼276½</t>
  </si>
  <si>
    <t>vU; fiNM+k oxksaZ ds fy, mrj Nk=o`fÙk¼2530½</t>
  </si>
  <si>
    <t>vU; fiNM+k oxZ vk;ksx dks vuqnku ¼2569½</t>
  </si>
  <si>
    <t>vEcsMdj ihV¼118½</t>
  </si>
  <si>
    <t>vfFkZd fiNMk oxZ ds fy, ;kstuk¼2042½</t>
  </si>
  <si>
    <t>bfUnjk xka/kh jk"Vªh; o`)koLFkk isa'ku ;kstuk881½</t>
  </si>
  <si>
    <t>_.k ekQh ;kstuk¼2679½</t>
  </si>
  <si>
    <t>dkyh okbZ Hkhy es?kkoh Nk=k LdwVh ;kstuk¼2822½</t>
  </si>
  <si>
    <t>xfM+;k yqgkjksa gsrq lesfdr ifj;kstuk¼302½</t>
  </si>
  <si>
    <t>nsoukjk;.k ;kstuk¼969½</t>
  </si>
  <si>
    <t>ukxfjd vf/kdkjksa dk laj{k.k¼281½</t>
  </si>
  <si>
    <t>ukckMZ lgk;rk ls Nk=kokl Hkou ¼1060½</t>
  </si>
  <si>
    <t>i'kq ikydksa ds cPpksa ds fy, ;kstuk¼2453½</t>
  </si>
  <si>
    <t>foeqä] ?kqearq ,oa vnqZearq tkfr gsrq dY;k.k cksMZ ¼1953½</t>
  </si>
  <si>
    <t>foeqä] ?kqearq ,oa v/kZ?kqearq tkfr;ksa ds fy, ;kstuk¼2041½</t>
  </si>
  <si>
    <t>o`)kJeksa dk lapkyu¼1841½</t>
  </si>
  <si>
    <t>Lok/kkj x`gksa ds lapkyu gsrq lgk;rk¼2422½</t>
  </si>
  <si>
    <t>tu futh lgHkkfxrk ç.kkyh ds vUrxZr o`)koLFkk x`g¼363½</t>
  </si>
  <si>
    <t>Vªkalt.Mj leqnk; ds mRFkku gsrq&amp;2981</t>
  </si>
  <si>
    <t>cky dy ;k.k ;kstukvksa dk foLrkj ¼348½</t>
  </si>
  <si>
    <t>jktLFkku vuqlwfpr tkfr ,oa vuqlwfpr tu tkfr lgdkjh fuxe dks va'k iwath ¼303½</t>
  </si>
  <si>
    <t>ofj"B ukxfjd dY;k.k e.My ¼360½</t>
  </si>
  <si>
    <t>jktLFkku  jkT; vkfFkZd fiNM+k oxZ&amp;3102</t>
  </si>
  <si>
    <t>jktLFkku jkT; foiz dY;k.k cksMZ dks lgk;rkFkZ vuqnku&amp;3103</t>
  </si>
  <si>
    <t>ofj"B ukxfjd ds fy, jk"Vªh; dk;ZØe ;kstuk&amp;2823</t>
  </si>
  <si>
    <t>foHkkx ds vf/kdkfj;ksa rFkk deZpkfj;ksa dks izf'k{k.k&amp;1064</t>
  </si>
  <si>
    <t>lkekftd lqj{kk fuos'k izksRlkgu ;kstuk&amp;3052</t>
  </si>
  <si>
    <t>lwpuk ,oa tu lEidZ foHkkx] t;iqj¼128½</t>
  </si>
  <si>
    <t>i=dkj dY;k.k ;kstuk¼2846½</t>
  </si>
  <si>
    <t>dsaæh; foÙk vk;ksx }kjk vuq'kafer vuqnku es lapkfyr ;kstuk,a¼2929½</t>
  </si>
  <si>
    <t>lSfudksa ,oa muds ifjokjksa dks lgk;rk¼2884½</t>
  </si>
  <si>
    <t>dkycsfy;k uR; fo|ky; ¼1265½</t>
  </si>
  <si>
    <t>jktLFkkuh laL—fr ,oa Hkk"kk dk jktLFkkuh fQYeksa ds ek/;e ls lao/kZu¼2595½</t>
  </si>
  <si>
    <t>fofHkUu Hkk"kkvksa dh fQYeksa dh jktLFkku esa 'kwfVax gsrq lgk;rkFkZ vuqnku¼2735½</t>
  </si>
  <si>
    <t>vkink çcU/ku ,oa lgk;rk foHkkx ,oa ukxfjd lqj{kk] t;iqj¼126½</t>
  </si>
  <si>
    <t>,lMhvkj,Q ds vfrfjä vU; lgk;rk¼2847½</t>
  </si>
  <si>
    <t>vkesj fodkl ,oa çcU/k çkf/kdj.k] t;iqj¼100½</t>
  </si>
  <si>
    <t>vkesj fodkl ,oa çca/ku çkf/kdj.k dks egk;rkFkZ vuqnku¼2844½</t>
  </si>
  <si>
    <t>egkRek xka/kh tu&amp;Hkkxhnkjh fodkl ;kstuk¼2893½</t>
  </si>
  <si>
    <t>jhtuy jsfiM VªkaftV flLVe ¼fnYyh&amp;xq:xzke&amp;jsokMh&amp;vyoj d‚jhMksj ½¼2769½</t>
  </si>
  <si>
    <t>uxj fu;kstu foHkkx] t;iqj¼79½</t>
  </si>
  <si>
    <t xml:space="preserve"> dSyk'k ekuljksoj ;k=k ;kstuk ¼2112½</t>
  </si>
  <si>
    <t>rhFkZ ;kf=;ksa gsrq lqfo/kkvksa dk fuekZ.k ¼401½</t>
  </si>
  <si>
    <t>U;kl }kjk lapkfyr eafnjksa ds mRFkku gsrq lgk;rk ¼2485½</t>
  </si>
  <si>
    <t>ofj"B ukxfjd rhFkZ ;k=k ;kstuk ¼2040½</t>
  </si>
  <si>
    <t>uxj fu;kstu¼272½</t>
  </si>
  <si>
    <t>ekLVj Iyku ,oa vU; ;kstuk;sa ¼1846½</t>
  </si>
  <si>
    <t>jk"Vªh; jkt/kkuh {ks=¼261½</t>
  </si>
  <si>
    <t>vyoj uxj lq/kkj U;kl dks dtZ ¼2692½</t>
  </si>
  <si>
    <t>t;iqj esVªks jsy ifj;kstuk Qst&amp;1&amp;ch¼2264½</t>
  </si>
  <si>
    <t>tks/kiqj fodkl çkf/kdj.k dks vuqnku¼1922½</t>
  </si>
  <si>
    <t>ukxfjd lqj{kk foHkkx] t;iqj¼276½</t>
  </si>
  <si>
    <t>ukxfjd lqj{kk¼1041½</t>
  </si>
  <si>
    <t>funs'kky; ukxfjd mì;u foHkkx] t;iqj¼249½</t>
  </si>
  <si>
    <t xml:space="preserve"> gokbZ ifê;ksa dk fuekZ.k¼719½</t>
  </si>
  <si>
    <t>{ks=h; ifjogu dk;kZy; esa dEI;wVjhdj.k¼1142½</t>
  </si>
  <si>
    <t>ifjogu Hkou ,oa Mªkbfoax Vªsd¼798½</t>
  </si>
  <si>
    <t>jktLFkku jkT; iFk ifjogu fuxe dks vuqnku¼1966½</t>
  </si>
  <si>
    <t>jktLFkku LVsV cl VfeZuy v‚FkksfjVh¼2341½</t>
  </si>
  <si>
    <t>iqjkrRo ,oa laxzgky; foHkkx] t;iqj¼185½</t>
  </si>
  <si>
    <t>iqjkrRo foKku¼826½</t>
  </si>
  <si>
    <t>Lekjd ,oa laxzkgy;¼2709½</t>
  </si>
  <si>
    <t>jktLFkku /kjksgj lja{k.k ,oa çksUufr çkf/kdj.k¼270½</t>
  </si>
  <si>
    <t>jktLFkku /kjksoj laj{k.k ,oa çksUufr çkf/kdj.k¼2253½</t>
  </si>
  <si>
    <t>ckf.kfT;d dj foHkkx] t;iqj¼69½</t>
  </si>
  <si>
    <t>euksjatu dj ds çfr LFkkuh; fudk;ksa dks jkT; foÙk vk;ksx dh flQkfj'kks ds varxZr vuqnku¼2921½</t>
  </si>
  <si>
    <t>vuqlwfpr tutkfr;ksa ds fy;s eq[;ea=h o`/ntu lEeku isa'ku ;kstuk¼2415½</t>
  </si>
  <si>
    <t>jktLFkku vU; fiNM+k oxZ for ,oa fodkl lgdkjh fuxe dks va'k iwath ¼vkj vks ch lh ,Q Mh eh lh816½</t>
  </si>
  <si>
    <t>lg;ksx ;kstuk¼290½</t>
  </si>
  <si>
    <t>lkekU; ç'kklu foHkkx] t;iqj¼39½</t>
  </si>
  <si>
    <t>dY;k.kdkjh ç;kstuks ds fy, lgk;rkFkZ vuqnku¼2925½</t>
  </si>
  <si>
    <t>chdkusj gkml çca/ku lfefr] ubZ fnYyh dks lgk;rkFkZ vuqnku¼2857½</t>
  </si>
  <si>
    <t>lkoZtfud m|kuksa dk j[k&amp;j[kko¼2914½</t>
  </si>
  <si>
    <t>dsaæh; for vk;ksx¼2764½</t>
  </si>
  <si>
    <t>dsaæh; for vk;ksx }kjk vuq'kaflr vuqnku ls lapkfyr ;kstuk,a¼2929½</t>
  </si>
  <si>
    <t>pqaxh iquHkZj.k vuqnku¼2760½</t>
  </si>
  <si>
    <t>t;iqj flVh VªkaliksVZ efoZlst fyfeVsM ds fy, Xykscy ,uok;jesaV QSlsfyVh ifj;kstuk¼2337½</t>
  </si>
  <si>
    <t>Vkmu gky fuekZ.k¼2765½</t>
  </si>
  <si>
    <t>jktLFkku ifjogu vk/kkjHkwr fodkl fuf/k¼1711½</t>
  </si>
  <si>
    <t>jktLFkku 'kgjh fodkl fuf/k ls lapkfyr ;kstuk,a¼2851½</t>
  </si>
  <si>
    <t>jktLFkku LVsV çksiVhZ VsDl cksMZ¼2056½</t>
  </si>
  <si>
    <t>fo'ks"k vuqnku¼2468½</t>
  </si>
  <si>
    <t>xanh cLrh eqä Hkkjr ds fy, jktho vkokl ;kstuk¼1672½</t>
  </si>
  <si>
    <t>LekVZ feVh¼2329½</t>
  </si>
  <si>
    <t>lrr~ miHkksx vkSj mRiknu iSVuZ lqfuf'pr djuk</t>
  </si>
  <si>
    <t xml:space="preserve"> —f"k foi.ku foHkkx] t;iqj¼13½</t>
  </si>
  <si>
    <t>cs;jgkml baÝkLVªDpj Q.V ¼MCY;w-vkbZ-,Q-½ v.Mj ukckn os;jgkmflax Ldhe ¼,u-MCY;w-,l-½ 2013&amp;14 ds rgr _.k¼2730½</t>
  </si>
  <si>
    <t>jktLFkku jkT; HkaMkj O;oLFkk fuxe dks m/kkj¼2126½</t>
  </si>
  <si>
    <t>i;kZoj.k foHkkx] t;iqj¼67½</t>
  </si>
  <si>
    <t>i;kZoj.kh; f'k{kk ,oa tkx:drk dk;ZØe ¼727½</t>
  </si>
  <si>
    <t>flafpr {ks= fodkl foHkkx] b-xk-u-i-] chdkusj¼72½</t>
  </si>
  <si>
    <t>eaf.M;ksa esa lM+dksa dk fuekZ.k¼620½</t>
  </si>
  <si>
    <t>jktdh; okndj.k foHkkx] t;iqj&amp;145</t>
  </si>
  <si>
    <t>dksfoM&amp;19 ds n`f"Vxr odhyksa ds dY;k.k gsrq&amp;2976</t>
  </si>
  <si>
    <t>;ksx% jktdh; okndj.k foHkkx] t;iqj&amp;145</t>
  </si>
  <si>
    <t>vU; LosfPNd laLFkkvksa dks vuqnku@dkycsfy;k Mkal Ldwy ¼228½</t>
  </si>
  <si>
    <t>egkiqjW"kksa ds thou esa lEcaf/kr mRlo lekjksg] lEesyu&amp;2734</t>
  </si>
  <si>
    <t>;ksx% vU; LosfPNd laLFkkvksa dks vuqnku@dkycsfy;k Mkal Ldwy¼228½</t>
  </si>
  <si>
    <t>izkd`frd ,oa ekuo fufeZr vkink jkgr fuf/k&amp;3054</t>
  </si>
  <si>
    <t>vkesj fodkl ,oa çca/ku çkf/kdj.k ¼2980½</t>
  </si>
  <si>
    <t>tokgj dyk dsUnz] t;iqj&amp;113</t>
  </si>
  <si>
    <t>tokgj dyk dsUnz t;iqj esa fuekZ.k dk;Z&amp;3033</t>
  </si>
  <si>
    <t>;ksx&amp;tokgj dyk dsUnz] t;iqj&amp;113</t>
  </si>
  <si>
    <t xml:space="preserve"> 'kgjh uohuhdj.k¼270½</t>
  </si>
  <si>
    <t>funs'kd xkSikyu] t;iqj &amp;267</t>
  </si>
  <si>
    <t>uanh'kkyk ;kstuk&amp;3007</t>
  </si>
  <si>
    <t>;ksx% funs'kd xkSikyu] t;iqj &amp;267</t>
  </si>
  <si>
    <t>cl LVs.M dk fuekZ.k@th.ksZ)kj&amp;2991</t>
  </si>
  <si>
    <t>Hkkjrh; yksd dyk e.My] mn;iqj&amp;200</t>
  </si>
  <si>
    <t>;ksx% Hkkjrh; yksd dyk e.My] mn;iqj&amp;200</t>
  </si>
  <si>
    <t>Hkkjrh; yksd dyk e.My mn;iqj esa fuekZ.k dk;Z &amp;3034</t>
  </si>
  <si>
    <t>jfoUnz eap] t;iqj&amp;191</t>
  </si>
  <si>
    <t>jfoUnz eap esa t;iqj fuekZ.k dk;Z&amp;3031</t>
  </si>
  <si>
    <t>;ksx% jfoUnz eap] t;iqj&amp;191</t>
  </si>
  <si>
    <t>njxkgksa@dfczLrkuksa vkfn dk vk/kfudhdj.k @lqn~Mhdj.k@mUu;u&amp;2997</t>
  </si>
  <si>
    <t>jktLFkku lxhr ukVd vdkneh] tks/kiqj&amp;189</t>
  </si>
  <si>
    <t>jktLFkku lxhr ukVd vdkneh tks/kiqj esa fuekZ.k dk;Z&amp;3035</t>
  </si>
  <si>
    <t>;ksx%jktLFkku lxhr ukVd vdkneh] tks/kiqj&amp;189</t>
  </si>
  <si>
    <t>jktLFkku lLd`r vdkneh] t;iqj&amp;197</t>
  </si>
  <si>
    <t>;ksx&amp;jktLFkku lLd`r vdkneh] t;iqj&amp;197</t>
  </si>
  <si>
    <t>jktLFkku lLd`r vdkneh t;iqj esa fuekZ.k dk;Z&amp;3032</t>
  </si>
  <si>
    <t>LFkkuh; 'kgjh fudk;ksa esa lM~dks dh ozgn ejEer@lq/kkj@iqu#)kj¼2949½</t>
  </si>
  <si>
    <t>bZ&amp;osLV fj&amp;lkbZfdy ikdZ&amp;3078</t>
  </si>
  <si>
    <t xml:space="preserve"> tyok;q ifjorZu vkSj blds çHkkoksa ls fuiVus ds fy, rkRdkfyd dk;Zokgh djuk</t>
  </si>
  <si>
    <t>jkT; vkink ekspu fuf/k¼2574½</t>
  </si>
  <si>
    <t>jk"Vªh; vkink çcU/ku çkf/kdj.k dh lq–&lt;hdj.k ;kstuk¼2389½</t>
  </si>
  <si>
    <t>[kuu {ks=ksa esa i;kZoj.k çca/ku fuf/k ls lapkfyr ;kstuk,a¼2909½</t>
  </si>
  <si>
    <t>vU; ftyksa esa ck&lt;+ fu;U=.k dk;Z¼629½</t>
  </si>
  <si>
    <t>ukxfjd lqj{kk funs'kky; Hkou¼2724½</t>
  </si>
  <si>
    <t>LFkyh; ikfjfLFkdh&amp;ra=ksa dk laj{k.k vkSj iqu:)kj djuk vkSj buds lrr~ mi;ksx dks c&lt;+kok nsuk] ouksa dk lrr~ rjhds ls çca/ku djuk] e:LFky&amp;jks/kh mik; djuk] Hkwfe voØe.k dks jksduk vkSj çfrofrZr djuk vkSj tSo&amp;fofo/krk dh gkfu dks jksduk</t>
  </si>
  <si>
    <t xml:space="preserve"> jktLFkku iquokZl laLFkku¼382½</t>
  </si>
  <si>
    <t>vknZHkwfe laj{k.k ,oa çca/k¼2845½</t>
  </si>
  <si>
    <t>jktLFkku jkT; tSo fofo/krk cksMZ¼267½</t>
  </si>
  <si>
    <t>ou foHkkx] t;iqj¼65½</t>
  </si>
  <si>
    <t>vuqla/kku ,oa izf'k{k.k&amp;1467</t>
  </si>
  <si>
    <t>vU; vHk;kj.kksa dk vuj{k.k&amp;481</t>
  </si>
  <si>
    <t>vkdy cqM Qksfly ikdZ&amp;2537</t>
  </si>
  <si>
    <t>bfUnjk xka/kh ugj ifj;kstuk esa iquZo`{kkjksi.k&amp;2712</t>
  </si>
  <si>
    <t>,dhd`r ou laj{k.k ;kstuk&amp;474</t>
  </si>
  <si>
    <t>xax ugj o`{kkjksi.k&amp;488</t>
  </si>
  <si>
    <t>xksMkou ,oa pkjkxkg {ks= dk fodkl ,oa laj{k.k&amp;2539</t>
  </si>
  <si>
    <t>?kuk i{kh vHk;kj.; dk fodkl &amp;1242</t>
  </si>
  <si>
    <t>?kuk i{kh vHk;kj.; dk fodkl ¼xkso/kZu eksjh½&amp;482</t>
  </si>
  <si>
    <t>fpfM+;k?kjksa dk lq/kkj&amp;484</t>
  </si>
  <si>
    <t>tyok;q ifjorZu ,oa jsxLrku foLrkj dh jksdFkke&amp;1471</t>
  </si>
  <si>
    <t>twyhQyksjk mUewyu ,oa LFkkuh; iztkfr ds o`{kksa dk iquZo`{kkjksi.k&amp;2747</t>
  </si>
  <si>
    <t>ts-,Q-,e- dk lqn`&lt;+hdj.k&amp;1469</t>
  </si>
  <si>
    <t>ukckMZ ds ek/;e ls okfudhdj.k&amp;1470</t>
  </si>
  <si>
    <t>i{kh jkgr dsUnz&amp;1938</t>
  </si>
  <si>
    <t>ifji;ZVu xfrfof/k;ksa lfgr tSo fofo/krk laj{k.k&amp;473</t>
  </si>
  <si>
    <t>ifjHkzaf'kr ouksa dk iqujkjksi.k&amp;472</t>
  </si>
  <si>
    <t>i;kZoj.kh; okfudh @'kgjh okfudh&amp;491</t>
  </si>
  <si>
    <t>ikfjfLFkfrdh; i;ZVu dk fodkl&amp;1238</t>
  </si>
  <si>
    <t>izkstsDV ,fyQsaV&amp;2566</t>
  </si>
  <si>
    <t>izkstsDV ysQMZ&amp;2538</t>
  </si>
  <si>
    <t>QkeZ okfudh &amp;477</t>
  </si>
  <si>
    <t>cM+s ikS/kksa dh rS;kjh&amp;2540</t>
  </si>
  <si>
    <t>ck?k ifj;kstuk] j.kFkEHkkSj &amp;479</t>
  </si>
  <si>
    <t>ck?k ifj;kstuk] lfjLdk&amp;480</t>
  </si>
  <si>
    <t>ck;ksyksftdy ikdZ] chdkusj&amp;2347</t>
  </si>
  <si>
    <t>Hkk[kM+k ukaxy ugj o`{kkjksi.k&amp;487</t>
  </si>
  <si>
    <t>eqdUnk us'kuy ikdZ&amp;2306</t>
  </si>
  <si>
    <t>jktLFkku okfudh ,oa tSo fofo/krk ifj;kstuk&amp;f}rh;pj.k&amp;1077</t>
  </si>
  <si>
    <t>jkT; izfrdjkRed oujksi.k fuf/k&amp;2717</t>
  </si>
  <si>
    <t>jk"Vªh; e: m|ku dk fodkl&amp;483</t>
  </si>
  <si>
    <t>jk"Vªh; ouhdj.k dk;ZØe&amp;2305</t>
  </si>
  <si>
    <t>ou /ku ;kstuk&amp;2375</t>
  </si>
  <si>
    <t>ou@dSEik fuf/k ds fy, fofHkUu ifj;kstuk&amp;489</t>
  </si>
  <si>
    <t>okfudh lapkj rFkk Hkouksa dk vk/kqfudhdj.k iquthZohdj.k] uohuhdj.k ,oa mUu;u&amp;485</t>
  </si>
  <si>
    <t>l?ku lhek fu/kkZj.k dk;Z rFkk ou cUnkscLr&amp;471</t>
  </si>
  <si>
    <t>laoguh; fodkl d fy, egklkxjksa] leqnzksa vkSj leqnzh; lalk/kuksa dk laj{k.k djuk vkSj budk la/kkj.h; rjhda ls mi;ksx djuk</t>
  </si>
  <si>
    <t>eRL; foHkkx] t;iqj&amp;31</t>
  </si>
  <si>
    <t>iz/kkuea=h eRL; lEin ;kstuk&amp;3008</t>
  </si>
  <si>
    <t>;ksx% eRL; foHkkx] t;iqj&amp;31</t>
  </si>
  <si>
    <t>;ksx% laoguh; fodkl d fy, egklkxjksa] leqnzksa vkSj leqnzh; lalk/kuksa dk laj{k.k djuk vkSj budk la/kkj.h; rjhda ls mi;ksx djuk</t>
  </si>
  <si>
    <t>izkd`frd vuqHko dsaUnz&amp;3084</t>
  </si>
  <si>
    <t>cksVuhdy xkMZu&amp;3083</t>
  </si>
  <si>
    <t>jktLFkku okfudh ,oa tSo&amp; fofo/krk fodkl ifj;kstuk¼vkj-,Q-ch-Mh-ih-½&amp;3000</t>
  </si>
  <si>
    <t>jktLFkku jkT; ou fodkl fuxe fyfeVsM&amp;3015</t>
  </si>
  <si>
    <t>okbZYM ykbZQ jsLd;w laVj&amp;3082</t>
  </si>
  <si>
    <t>lkaHkjysd eSuaasteaasV izkstsDV&amp;3085</t>
  </si>
  <si>
    <t xml:space="preserve">laoguh; fodkl ds fy, 'kkafriw.kZ vkSj lekos'kh lkslkbfV;ksa dks c&lt;+kok nsuk] lHkh dks U;k; miyC/k djkuk rFkk lHkh Lrjksa ij dkjxj] tokcnsg vksj lekos'kh laLFkkvks dk fuekZ.k djuk </t>
  </si>
  <si>
    <t>vfHk;kstu foHkkx] t;iqj¼106½</t>
  </si>
  <si>
    <t>vfHk;kstu Hkou¼790½</t>
  </si>
  <si>
    <t>gt gkml dk fuekZ.k¼1488½</t>
  </si>
  <si>
    <t>vk;kstuk ¼tu 'kfä½ foHkkx] t;iqj¼38½</t>
  </si>
  <si>
    <t>funs'kd] vk;kstuk ¼tu'kfä½ foHkkx¼1098½</t>
  </si>
  <si>
    <t>ekuo lalk/ku fodkl gsrq laLFkkxr çf'k{k.k 673½</t>
  </si>
  <si>
    <t>,l-th-,l-okbZ] xzkeh.k fodkl ,oa iapk;rh jkt foHkkx¼217½</t>
  </si>
  <si>
    <t>bfUnjk xka/kh iapk;rh jkt ,oa xzkeh.k fodkl laLFkku¼1316½</t>
  </si>
  <si>
    <t>tsy Hkou ¼786½</t>
  </si>
  <si>
    <t>tsyksa esa ohfM;ks dkaÝsflax lqfo/kk¼2263½</t>
  </si>
  <si>
    <t>jktLFkku yksd lsok xkjaVh ;kstuk¼2853½</t>
  </si>
  <si>
    <t>eq[;ea=h lykgdkj ifj"kn] jktLFkku¼2259½</t>
  </si>
  <si>
    <t>jkT; vk;kstuk ra=/28½</t>
  </si>
  <si>
    <t>lfpoky; deZpkfj;ksa gsrq uokpkj¼2854½</t>
  </si>
  <si>
    <t>dks"k ,oa ys[kk foHkkx] t;iqj¼116½</t>
  </si>
  <si>
    <t>fe'ku eksM çkstsDV ds vUrxZr dks.kky;ksa dk dEI;wVjh dj.k¼46½</t>
  </si>
  <si>
    <t>[kk|] ukxfjd vkiwfrZ ,oa miHkksäk ekeykr] t;iqj¼9½</t>
  </si>
  <si>
    <t>miHkksäk tkx:drk dk;ZØe¼1408½</t>
  </si>
  <si>
    <t>miHkksäk ekeykr foHkkx¼2156½</t>
  </si>
  <si>
    <t>miHkksäk laj{k.k eap¼750½</t>
  </si>
  <si>
    <t>Hkkj ,oa eki dk fofu;e¼754½</t>
  </si>
  <si>
    <t>jkT; vk;ksx ,oa ftyk eap miHkksäk laj{k.k dk vk/kqfudhdj.k ¼756½</t>
  </si>
  <si>
    <t>[kfut dk;kZy; Hkou ¼1364½</t>
  </si>
  <si>
    <t>x`g ¼xzqi 2½ foHkkx] lfpoky; ¼206½</t>
  </si>
  <si>
    <t>vkinkvksa ls ihfM+r O;fä;ksa dks egk;rk¼2019½]</t>
  </si>
  <si>
    <t>iqfyl fgjklr esa ihfM+rksa dh lgk;rk¼2918½</t>
  </si>
  <si>
    <t>jktLFkku fj;y ,LVsV ¼fofu;eu ,oa fodkl½¼2896½</t>
  </si>
  <si>
    <t>ftyk Lrjh; iku vkf/kdkfjrk ,oa ftyk cky laj{k.k bdkbZ¼2052½</t>
  </si>
  <si>
    <t>cky vf/kdkj laj{k.k vk;ksx¼978½</t>
  </si>
  <si>
    <t>cky vkf/kdkfjrk foHkkx dk funsZ'ku ,oa ç'kklu¼2051½</t>
  </si>
  <si>
    <t>fu%'ku isa'ku/kkjh dks Lo;a ds O;olk; gsrq çksRlkgu ¼347½</t>
  </si>
  <si>
    <t>fu%'kätuksa dk Rofjr fodkl¼2587½</t>
  </si>
  <si>
    <t>ekufld foeafnr efgyk ,oa cky x`g Hkou¼1227½</t>
  </si>
  <si>
    <t>dk;kZy; Hkouksa dk j[k&amp; j[kko¼2898½</t>
  </si>
  <si>
    <t>funs'kky; xksikyu dk Hkou fuekZ.k¼2262½</t>
  </si>
  <si>
    <t>bfnjk xka/kh iapk;rh ,oa xzkeh.k fodkl laLFkku¼2873½</t>
  </si>
  <si>
    <t>xzke iapk;rksa dks dj olwyh dh ,ot esa vuqnku ¼2874½</t>
  </si>
  <si>
    <t>ftyk ifj"kn iapk;r lfefr ds Hkou fuekZ.k gsrq¼2911½</t>
  </si>
  <si>
    <t>ftyk ifj"knksa dk lEFkkiu O;;¼2910½</t>
  </si>
  <si>
    <t>iapk;rh jkt us eq[;ky; Hkou dk foLrkj ,oa lkt&amp;lttk¼542½</t>
  </si>
  <si>
    <t>jk"Vªh; xzke Lojkt vfHk;ku ¼vkj-th-,e-,-½¼2584½</t>
  </si>
  <si>
    <t>gs.Miai fefL=;ksa ,oa fQVlZ ds fy;s vuqnku¼2876½</t>
  </si>
  <si>
    <t>i'kqfpfdRlk ifj"kn%52½</t>
  </si>
  <si>
    <t>iqfyl vk/kqfudhdj.k ds varxZr vkijkf/kd Hkk"kk¼14½</t>
  </si>
  <si>
    <t>iqfyl vk/kqfudhdj.k ;kstuk ds vUrxZr fufHkZr gksus okys iqfyl Hkou ¼788½</t>
  </si>
  <si>
    <t>iqfyl Hkou ¼787½</t>
  </si>
  <si>
    <t>iqfyl ls dEI;qVjjkbtslu ¼1753½</t>
  </si>
  <si>
    <t>iqfyl fjgk;'kh Hkou ¼18½</t>
  </si>
  <si>
    <t>lkekU; iqfyl ¼forarq½ dk vk/kqfudhdj.k ¼1231½</t>
  </si>
  <si>
    <t>lkekU; iqfyl dk vk/kqfudhdj.k ¼16½</t>
  </si>
  <si>
    <t>LVwMsaV iqfyl dsMsV ¼2713½</t>
  </si>
  <si>
    <t>isa'ku ,oa isa'kulZ osyQs;j foHkkx] t;iqj¼115½</t>
  </si>
  <si>
    <t>isa'ku foHkkx Hkou ¼1154½</t>
  </si>
  <si>
    <t>çkstsDV eks fuVfjax ;wfuV] t;iqj66½</t>
  </si>
  <si>
    <t>cká lgk;rk çkIr ifj;kstukvksa ds fy, ifj;kstuk e‚fuVfjax bdkbZ1029½</t>
  </si>
  <si>
    <t>jk"Vªh; Hkw&amp;vfHkys[k vk/kqfudhdj.k dk;ZØe ¼4½</t>
  </si>
  <si>
    <t>Hkz"Vkpkj fujks/kd C;wjks] t;iqj¼104½</t>
  </si>
  <si>
    <t>iqfyl vk/kqfudhdj.k ds rgr Hkz"Vkpkj fujks/kd C;wjks¼2503½</t>
  </si>
  <si>
    <t>^Hkz"Vkpkj fujks/kd C;wjks dk vk/kqfudhdj.k¼2387½</t>
  </si>
  <si>
    <t xml:space="preserve"> efgyk vf/kdkfjrk foHkkx] t;iqj¼56½</t>
  </si>
  <si>
    <t xml:space="preserve"> dk;kZy; Hkouksa dk jl &amp; j[kk;¼2898½</t>
  </si>
  <si>
    <t xml:space="preserve"> ekuokf/kdkj vk;ksx] t;iqj¼120½</t>
  </si>
  <si>
    <t xml:space="preserve"> jkT; ekuo vf/kdkj vk;ksx dks vuqnku¼2871½</t>
  </si>
  <si>
    <t xml:space="preserve"> eqæ.k ,oa ys[ku lkexzh foHkkx] t;iqj¼136½</t>
  </si>
  <si>
    <t xml:space="preserve"> ewY;kadu laxBu] t;iqj¼37½</t>
  </si>
  <si>
    <t>ewY;kadu laxBu ¼749½</t>
  </si>
  <si>
    <t xml:space="preserve"> jktLFkku yksd lsok vk;ksx] vtesj¼53½</t>
  </si>
  <si>
    <t>jktdh; eqæ.kky;¼1294½</t>
  </si>
  <si>
    <t>jktLFkku yksd lsok vk;ksx Hkou¼1155½</t>
  </si>
  <si>
    <t xml:space="preserve"> jktLFkku oDQ cksMZ] t;iqj¼229½</t>
  </si>
  <si>
    <t xml:space="preserve"> jktLFkku oDQ fodkl ifj"kn~¼ 1766½</t>
  </si>
  <si>
    <t xml:space="preserve"> jktLFkku fof/k lsok çkf/kdj.k] t;iqj¼211½</t>
  </si>
  <si>
    <t>ihfM+r çfrdj ;kstuk¼2841½</t>
  </si>
  <si>
    <t>lkekU; Hkou ¼jktLFkku jkT; fof/kd lsok çkf/kdj.k½¼2561½</t>
  </si>
  <si>
    <t>jktLo vuqla/kku ,oa çf'k{k.k laLFkku] vtesj¼47½</t>
  </si>
  <si>
    <t>jktLo vuqla/kku ,oa çf'k{k.k laLFkku Hkou ¼1296½</t>
  </si>
  <si>
    <t>jktLo e.My] vtesj¼60½</t>
  </si>
  <si>
    <t>mi[k.M vf/kdkfj;ksa ,oa rglhynkjksa ds fy, vkoklh; Hkou1376½</t>
  </si>
  <si>
    <t>xzkenku cksMZ dks egk;rkFkZ vuqnku¼2913½</t>
  </si>
  <si>
    <t>jktLo vnkyr fuxjkuh ç.kkyh¼2483½</t>
  </si>
  <si>
    <t>jkT; jktLo vklwpuk funs'kky;] t;iqj¼81½</t>
  </si>
  <si>
    <t>jkT; jktLo vklwpuk foHkkx eke¼1183½</t>
  </si>
  <si>
    <t>jkT; lwpuk vk;ksx] t;iqj¼57½</t>
  </si>
  <si>
    <t>jkT;iky lfpoky;] t;iqj¼123½</t>
  </si>
  <si>
    <t>jktHkou&amp;iwathxr iFk¼799½</t>
  </si>
  <si>
    <t>iapk;rhjkt laLFkkuks esa LFkkukUrfjr deZpkfj;ksa dk laLFkkiu O;;¼2891½</t>
  </si>
  <si>
    <t>miHkksäk dY;k.k fuf/k ls lapkfyr ;kstuk,a¼2828½</t>
  </si>
  <si>
    <t>xqje ,.M efoZxst VS'e usVodZ ¼GSTN½¼2821½</t>
  </si>
  <si>
    <t>fof/k ¼jktLFkku mPp U;k;ky; flfoy vkSj lslUl U;k;ky;] O;ogkj rFkk vfrfjä O;ogkj¼142½</t>
  </si>
  <si>
    <t>vU; U;kf;d Hkou¼1666½</t>
  </si>
  <si>
    <t>dsaæh; for vk;ksx }kjk vuq'kafxr vuqnku ls xapkfyr ;kstuk,a¼2929</t>
  </si>
  <si>
    <t>xzkeh.k U;k;ky;¼1037½</t>
  </si>
  <si>
    <t>uohu ç'kklfud Hkou¼2575½</t>
  </si>
  <si>
    <t>jftLVªkj tujy] jktLFkku mPpU;k;ky;] tks/kiqj¼2451½</t>
  </si>
  <si>
    <t>jktLFkku mPpU;k;ky; Hkou¼1156½</t>
  </si>
  <si>
    <t>jktLFkku mPpU;k;ky;] tks/kiqj ds fy, uohu Hkou fuekZ.k¼1664½</t>
  </si>
  <si>
    <t>jktLFkku jkT; U;kf;d vdkneh] tks/kiqj ds fy, Hkou fuekZ.k¼1665½</t>
  </si>
  <si>
    <t>iqfyl vk/kqfudhdj.k ik=rk ds varxZr fufeZr gksus okyh jkT; fof/k foKku ç;ksx'kkyk¼2334½</t>
  </si>
  <si>
    <t>usg: lgdkj Hkou dk vuqj{k.k] ty lja{k.k ,oa dsUæh; 'khryu ç.kkyh¼1870½</t>
  </si>
  <si>
    <t>lwpuk dsUæ ,oa dk;kZy; Hkou¼275½</t>
  </si>
  <si>
    <t>vkj ,e MCyw , ,u 'ksrht ¼gksjhtksUVy½¼1423½</t>
  </si>
  <si>
    <t>bZ&amp;lapkj¼1034½</t>
  </si>
  <si>
    <t xml:space="preserve"> dek.M vkSj daVªksy lsaVj ¼2383½</t>
  </si>
  <si>
    <t>thvkbZl¼2201½</t>
  </si>
  <si>
    <t>cSd,aM ij ,d uohu ifj;kstuk ¼2144½</t>
  </si>
  <si>
    <t>Cy‚d Lrj ij fofM;ks d‚UÝsal¼2105½</t>
  </si>
  <si>
    <t>eq[;ea=h lwpuk ç.kkyh¼1428½</t>
  </si>
  <si>
    <t>;w- vkbZ- Vh- ifj;kstuk¼1368½</t>
  </si>
  <si>
    <t>jkt laidZ ¼2202½</t>
  </si>
  <si>
    <t>jktusV¼2227½</t>
  </si>
  <si>
    <t>okbZ&amp;QkbZ g‚V Li‚V¼2106½</t>
  </si>
  <si>
    <t xml:space="preserve"> fodkl dsUæ¼2203½</t>
  </si>
  <si>
    <t xml:space="preserve"> csclkbj dk fodkl ,oa vuqj{k.k¼1427½</t>
  </si>
  <si>
    <t>lwpuk çkS|ksfxdh vkSj lapkj foHkkx&amp;ftyk dk;kZy;¼1367½</t>
  </si>
  <si>
    <t xml:space="preserve"> lwpuk çkS|ksfxdh uhfr¼1274½</t>
  </si>
  <si>
    <t>lksf'k;y fefM;k ,fLVchVh¼2751½</t>
  </si>
  <si>
    <t xml:space="preserve"> lSfud dY;k.k foHkkx] t;iqj¼61½</t>
  </si>
  <si>
    <t>lSfud foJke x`gksa dk fuekZ.k¼987½</t>
  </si>
  <si>
    <t>jkT; eQkbZ deZpkjh vk;ksx dks vuqnku¼2850½</t>
  </si>
  <si>
    <t>gfj'paæ ekFkqj jktLFkku yksd ç'kklu laLFkku] t;iqj¼127½</t>
  </si>
  <si>
    <t>lsaVj Q‚j xqM xousZl] ,p-lh-,e jhik] t; iqj¼31½</t>
  </si>
  <si>
    <t>gfj'kpaæ ekFkqj jktLFkku yksd ç'kklu laLFkku ¼2894½</t>
  </si>
  <si>
    <t>gfj'kpUæ ekFkqj] jktLFkku yksd ç'kklu laLFkku] t;iqj esa fuekZ.k dk;Z805½</t>
  </si>
  <si>
    <t>gksexkMZl] t;iqj¼102½</t>
  </si>
  <si>
    <t xml:space="preserve"> x`g j{kk ,oa ukxfjd lqj{kk Hkou¼1102½</t>
  </si>
  <si>
    <t xml:space="preserve"> iqfyl vk/kqfudhdj.k ;kstuk ds varxZr 'kgjh x`g j{kk¼2152½</t>
  </si>
  <si>
    <t>lhek lqj{kk¼804½</t>
  </si>
  <si>
    <t xml:space="preserve"> 'kgjh lqj{kk¼32½</t>
  </si>
  <si>
    <t>vkfZFkZd ,oa lkaf[;dh foHkkx] t;iqj&amp;62</t>
  </si>
  <si>
    <t>jktho xka/kh ;qok dksj&amp;2996</t>
  </si>
  <si>
    <t>;ksx% vkfZFkZd ,oa lkaf[;dh foHkkx] t;iqj&amp;62</t>
  </si>
  <si>
    <t>,l-ih-,Q-,e- ,oa ih-,e-;w- foRr Hkou t;iqj&amp;288</t>
  </si>
  <si>
    <t>ifCyd QkbusfU'k;y esustesaV ,.M VsªfuZx bULVhV;wV&amp;3045</t>
  </si>
  <si>
    <t>;ksx% ,l-ih-,Q-,e- ,oa ih-,e-;w- foRr Hkou t;iqj&amp;288</t>
  </si>
  <si>
    <t>jktLFkku jkT; lsok iznk; okjWj :e&amp;3030</t>
  </si>
  <si>
    <t>lEçs"k.k@cky x`g Hkou¼986½</t>
  </si>
  <si>
    <t>fuokZpu vk;ksx] t;iqj&amp;131</t>
  </si>
  <si>
    <t>bZ-oh-,e- os;j gkml fuekZ.k&amp;3002</t>
  </si>
  <si>
    <t>;ksx&amp; fuokZpu vk;ksx] t;iqj&amp;131</t>
  </si>
  <si>
    <t>jktLFkku foRrh; lsok forj.k fyfeVsM&amp;300</t>
  </si>
  <si>
    <t>jktLFkku Qkbusaf'k;y lfoZlst fMyhojh&amp;3049</t>
  </si>
  <si>
    <t>;ksx% jktLFkku foRrh; lsok forj.k fyfeVsM&amp;300</t>
  </si>
  <si>
    <t>thou nq?kZVuk chek ;kstuk&amp;3069</t>
  </si>
  <si>
    <t>HkwçcU/k foHkkx ds Hkouksa dk fuekZ.k¼1785½</t>
  </si>
  <si>
    <t>jktLFkku jkT; lwpuk vk;ksx&amp;2998</t>
  </si>
  <si>
    <t>bZ v‚fQl ¼2228½</t>
  </si>
  <si>
    <t xml:space="preserve"> tu lqpuk iksVZy¼2752½</t>
  </si>
  <si>
    <t>MkVk lsaVj vksj usVoFkZ lapkyu lsaVj ¼uksd½¼2277½</t>
  </si>
  <si>
    <t>jktLo vuqla/kku ,oa fo'ys"k.k&amp;2993</t>
  </si>
  <si>
    <t>dk;kZUo;u ds mik;ksa dk lq–&lt;+hdj.k djuk vkSj laoghu fodkl ds fy, oSf'od Hkkxhnkjh dk iqu#)kj</t>
  </si>
  <si>
    <t>vkfFkZd ,oa lkaf[;dh foHkkx] t;iqj ¼62½</t>
  </si>
  <si>
    <t>tux.kuk] 2021¼2757½</t>
  </si>
  <si>
    <t>funs'kky;] vkfFkZd ,oa lkaf[;dh ¼748½</t>
  </si>
  <si>
    <t>Qly {ks= ,oa mRiknu ds vuqeku gsrq lkef;d lwpuk ;kstuk ¼Vh vkj ,l½818½</t>
  </si>
  <si>
    <t>Qly lkaf[;dh lq/kkj¼419½</t>
  </si>
  <si>
    <t>Hkkjrh; lqnjfndj.k lkaf[;dh ifj;kstuk¼1271½</t>
  </si>
  <si>
    <t>jktLFkku tu vk/kkj ;kstuk¼2750½</t>
  </si>
  <si>
    <t>jk"Vªh; çfrnFkZ losZ{k.k laxVu ¼746½</t>
  </si>
  <si>
    <t>fu;kZr lao/kZu gsrq d‚ji; Q.M¼2783½</t>
  </si>
  <si>
    <t>fu;kZr lao/kZu &amp; fu;kZr iqjk Hkkj ,oa çf'k{k.k dk;ZØe¼79½</t>
  </si>
  <si>
    <t>jktLFkku fu;kZr lao/kZu ifjiFk¼2741½</t>
  </si>
  <si>
    <t>jktLFkku fu;kZr lao/kZu leUo; ifj"kn¼2742½</t>
  </si>
  <si>
    <t>,l-ih-,Q-,e- ,oa ih-,e-;w- foÙk Hkou t;iqj¼288½</t>
  </si>
  <si>
    <t>,e-ih-,Q-,e] ifj;kstuk¼2450½</t>
  </si>
  <si>
    <t>dkfeZd foHkkx ¼'kklu lfpoky;] jkT; vk;kstuk e'khujh] jktLFkku vk;kstuk cksMZ lfgr½] t;iqj</t>
  </si>
  <si>
    <t>chl lw=h dk;ZØe¼1030½</t>
  </si>
  <si>
    <t xml:space="preserve"> dks"kkxkj laLFkkiu¼1145½</t>
  </si>
  <si>
    <t>funs'kd] dks"k ,oa ys[kk foHkkx ds fy, Hkou¼801½</t>
  </si>
  <si>
    <t>iath;u ,oa eqækad foHkkx] vtesj¼92½</t>
  </si>
  <si>
    <t>eqækad ,oa iath;u Hkou ¼791½</t>
  </si>
  <si>
    <t>LVkEi rFkk iathdj.k¼1868½</t>
  </si>
  <si>
    <t>okf.kfT;d dj foHkkx Hkou¼794½</t>
  </si>
  <si>
    <t>foKku ,oa çkS|ksfxdh foHkkx] t;iqj¼82½</t>
  </si>
  <si>
    <t>vuqla/kku ,oa fodkl¼1443½</t>
  </si>
  <si>
    <t>m|ferk fodkl¼1440½</t>
  </si>
  <si>
    <t>,dL; vf/kdkj lwpuk çdks"B¼1441½</t>
  </si>
  <si>
    <t>tSo çkS|ksfxdh¼1439½</t>
  </si>
  <si>
    <t xml:space="preserve"> çca/k lwpuk rU=¼1442½</t>
  </si>
  <si>
    <t xml:space="preserve"> jkT; lwnwj laosnu vuqç;ksx dsUæ¼1436½</t>
  </si>
  <si>
    <t>foKku ,oa çkS|ksfxdh ds fy, fuekZ.k dk;Z¼1675½</t>
  </si>
  <si>
    <t>foKku ,oa lekt¼1437½</t>
  </si>
  <si>
    <t xml:space="preserve"> foKku dk lEçs"k.k ,oa lkoZtfudhdj.k¼1438½</t>
  </si>
  <si>
    <t>fofuos'k lao/kZu C;wjks ¼ch- vkbZ- ih-½] t;iqj¼180½</t>
  </si>
  <si>
    <t xml:space="preserve">                                                              </t>
  </si>
  <si>
    <t>LoSfPNd {ks=p fodkl dsUnz&amp;3095</t>
  </si>
  <si>
    <t xml:space="preserve"> 'kgjksa vkSj ekuo cfLr;ksa dks lekos'kh] lqjf{kr] leqRFkku'khy vkSj la/kkj.kh; cukuk</t>
  </si>
  <si>
    <t>Lok;Ùk'kklh lLFkkvksa rFkk LosfNd laxBuksa dks lgk;rk ¼115½</t>
  </si>
  <si>
    <t>vkcdkjh foHkkx] mn;iqj ¼66½</t>
  </si>
  <si>
    <t xml:space="preserve"> ftyk ifj"kn @ ftyk Lrjh; iapk;rksa dks lgk;rk¼1446½</t>
  </si>
  <si>
    <t>xkfg;k yqgkjksa dks dPps eky ds Ø; gsrq egk;rk¼300½</t>
  </si>
  <si>
    <t>lMd nq?kZVuk] çk—frd nq?kZVuk@vkink] i'kq nq?kZVuk bR;kfn gsrq eq[;ea=h lgk;rk dks"k ;s ekQZr lgk;rk¼2320½</t>
  </si>
  <si>
    <t>lw{e flapkbZ ds fy;s mRd`"Vrk dsUnz¼3071½</t>
  </si>
  <si>
    <t xml:space="preserve"> ckxokuh Qlyksa dk çn'kZu¼1413½</t>
  </si>
  <si>
    <t>vkxsZfud QkfeZx gsrq lgk;rk&amp;3099</t>
  </si>
  <si>
    <t>fdlku lsok dsUæ de xzke Kku dsUæ ds fy, fuekZ.k¼1671½</t>
  </si>
  <si>
    <t>—f"k foLrkj lsok,a ¼411½</t>
  </si>
  <si>
    <t>dsaæh; foÙk vk;ksx }kjk vuq'kakflr vuqnku ls lapkfyr ;kstuk,a¼2929½</t>
  </si>
  <si>
    <t>bUVhxzsVsM eSustesUV v‚Q ifCyd fMLVªhC;w'ku flLVe ¼vkbZ-,e-ih-Mh-,l-½¼2732½</t>
  </si>
  <si>
    <t>i'kq/ku uLy lq/kkj ;kstuk¼1955½</t>
  </si>
  <si>
    <t>vkj-vkbZ-Mh-,Q- ds vUrxZr ukckMZ }kjk foÙk iksf"kr lkeqnkf;d LokLF; dsUæksa dk fuekZ.k ¼85%15½¼1882½</t>
  </si>
  <si>
    <t>{ks=h; vkSj ftyk laLFkkiu 827½</t>
  </si>
  <si>
    <t>QkesZlh fMIyksek dkslZ¼163½</t>
  </si>
  <si>
    <t>1-f'k'kq x`g @ Øsp dk lapkyu¼2543½</t>
  </si>
  <si>
    <t>1-jktLFkku ljdkj LokLF; ;kstuk 2021¼2933½</t>
  </si>
  <si>
    <t>f'k{k.k laLFkkvksa dks lgk;Rkk¼2955½</t>
  </si>
  <si>
    <t xml:space="preserve">VlZjh dSlj ds;j lsaVj¼2607½ </t>
  </si>
  <si>
    <t>vU; laLFkkvksa dks 'kks/k gsrq lgk;rk73091</t>
  </si>
  <si>
    <t>QwM Øk¶V bUlfVB~;wV dks lgk;rkFkZ vuqnku¼2897½</t>
  </si>
  <si>
    <t>fo/kok @  ifjR;kxrk gsrq eq[;ea=h lacy ;kstuk¼1771½</t>
  </si>
  <si>
    <t>lSfud Ldwy &gt;qu&gt;quw¼2655½</t>
  </si>
  <si>
    <t>jktLFkku i'kq fufdRlk ,oa i'kq foKku fo'ofo|ky;] chdkusj¼1004½</t>
  </si>
  <si>
    <t>jk-x-i-i- fuxe dh cxksa esa eq¶r@ fj;k;rh ;k=kvksa dh jkf'k dk iquHkZj.k¼2601½</t>
  </si>
  <si>
    <t xml:space="preserve"> 'kkjhfjd ,oa ;kSu fglk ls ihfM+r efgyk dk iquokZl¼2745½</t>
  </si>
  <si>
    <t>vo#) tyk'k;ksa lfgr lrgh ty laxzg.k lzksrks rFkk] nwf"kr ty dk iqu% pØhdj.k@iquHkZj.k lajpuk rFkk iquokZl¼879½</t>
  </si>
  <si>
    <t>vkuqikfrd O;;ksa dk vUrj.k¼1306½</t>
  </si>
  <si>
    <t>lykgdkjksa ds ek/;e ls ifj;kstukvksa dh rS;kjh@uohu ifj;kstukvksa dh rS;kjh esa ijke'kZ lsok, ¼235½</t>
  </si>
  <si>
    <t>ty lalk/ku ¼eq-v-] guqekux&lt;½¼210½</t>
  </si>
  <si>
    <t>eq[; ys[kkf/kdkjh] bfUnjk xka/kh ugj ifj;kstuk] chdkusj¼209½</t>
  </si>
  <si>
    <t>ih,e&amp;dqlqe daiksusaV ^ch* gsrq lgk;rk¼2779½</t>
  </si>
  <si>
    <t xml:space="preserve"> ck;ks bZ/ku çkf/kdj.k¼640½</t>
  </si>
  <si>
    <t>vfHkys[kkxkj&amp;ftyk deZpkjh lewg¼ 1299½</t>
  </si>
  <si>
    <t>vjch] Qkjlh 'kks/k laLFkku] Vsad¼95½</t>
  </si>
  <si>
    <t>eq[;ea=h y?kq m|ksx çksRlkgu ;kstuk¼2756½</t>
  </si>
  <si>
    <t>yo.k {ks=ksa dk losZ{k.k ,oa fpUghdj.k¼663½</t>
  </si>
  <si>
    <t>yo.k {ks=ksa esa lM+dksa dk fodkl¼1134½</t>
  </si>
  <si>
    <t>gFkdj?kk cqudjksa@ lfefr;ksa dks uxn iqjLdkj¼652½</t>
  </si>
  <si>
    <t>gFkdj?kk cqudjksa ds fy, 'kS{kf.kd Hkze.k¼651½</t>
  </si>
  <si>
    <t xml:space="preserve"> 'kgjh lM+ds ¼716½</t>
  </si>
  <si>
    <t>vYila[;d Nk=ksa dks mrj eSfVªd Nk=o`fÙk¼1067½</t>
  </si>
  <si>
    <t>vYila[;d ekeykr foHkkx ds dk;kZy;@jktLFkku vYi la[;d foÙk ,oa fodkl lgdkjh fuxe o oDQ fcdkl ifj"kn bR;kfn laLFkkvksa gsrq Hkou fuekZ.k¼2093½</t>
  </si>
  <si>
    <t>eq[;ea=h mPp f'k{kk Nk=o`fÙk ;kstuk] vYila[;d ckfydkvksa gsrq¼2835½</t>
  </si>
  <si>
    <t>jktLFkku vYila[;d vk;ksx dks vuqnku¼2576½</t>
  </si>
  <si>
    <t>jktLFkku vYila[;d foÙk ,oa fodkl lgdkjh fuxe dks C;kt gsrq vuqnku ¼vkj ,e ,Q Mh lh lh½¼1059½</t>
  </si>
  <si>
    <t>dkyh ckbZ Hkhy es?kkoh Nk=k LdwVh ;kstuk¼2822½</t>
  </si>
  <si>
    <t>egkfo|ky; Lrj ds ckyd @ckfydkvksa ds Nk=kokl Hkou ¼308½</t>
  </si>
  <si>
    <t>jktLFkku vuqlwfpr tkfr @vuqlwfpr tutkfr foÙk ,oa fodkl lgdkjh fuxe dks lgk;rk ¼vkj-,l-,Q-Mh-lh-lh-½¼283½</t>
  </si>
  <si>
    <t>iqfyl MoyiesUV Q.M¼1707½</t>
  </si>
  <si>
    <t>iqfyl cy esa dEI;wVjhdj.k dk vk/kqfudhdj.k¼17</t>
  </si>
  <si>
    <t>jktLo Hkou ¼24½</t>
  </si>
  <si>
    <r>
      <t>i'kq fpfdRlky; ,oa i'kq fpfdRlky; midaUæksa dk fuekZ.k &amp; ukckMZ iksf"kr vkj-vkbZ-Mh-,Q-</t>
    </r>
    <r>
      <rPr>
        <sz val="14"/>
        <rFont val="Calibri"/>
        <family val="2"/>
        <scheme val="minor"/>
      </rPr>
      <t>TXXIV</t>
    </r>
    <r>
      <rPr>
        <sz val="14"/>
        <rFont val="DevLys 010"/>
      </rPr>
      <t>¼2706½</t>
    </r>
  </si>
  <si>
    <r>
      <t>jkT; Lrj] ftyk i‚yhfDyfuDl] i'kq fpfdRlk vLirkyksa vksj mi&amp;dsaæksa vkS"k/kky;ksa dk fuekZ.k ukckMZ ¼</t>
    </r>
    <r>
      <rPr>
        <sz val="14"/>
        <rFont val="Calibri"/>
        <family val="2"/>
        <scheme val="minor"/>
      </rPr>
      <t>RIDF&amp;XXVI</t>
    </r>
    <r>
      <rPr>
        <sz val="14"/>
        <rFont val="DevLys 010"/>
      </rPr>
      <t>½ &amp;2820</t>
    </r>
  </si>
  <si>
    <r>
      <t>jktLFkku esfMdy ,tqds'ku ¼</t>
    </r>
    <r>
      <rPr>
        <sz val="14"/>
        <rFont val="Calibri"/>
        <family val="2"/>
        <scheme val="minor"/>
      </rPr>
      <t>Raj</t>
    </r>
    <r>
      <rPr>
        <sz val="11"/>
        <rFont val="Calibri"/>
        <family val="2"/>
        <scheme val="minor"/>
      </rPr>
      <t>ME</t>
    </r>
    <r>
      <rPr>
        <sz val="14"/>
        <rFont val="DevLys 010"/>
      </rPr>
      <t>S½ dks egk;rk vuqnku¼2521½</t>
    </r>
  </si>
  <si>
    <r>
      <t>jk"Vªh; 'kgjh LokLF; fe'ku ¼</t>
    </r>
    <r>
      <rPr>
        <sz val="14"/>
        <rFont val="Calibri"/>
        <family val="2"/>
        <scheme val="minor"/>
      </rPr>
      <t>NUHM</t>
    </r>
    <r>
      <rPr>
        <sz val="14"/>
        <rFont val="DevLys 010"/>
      </rPr>
      <t>½%2209½</t>
    </r>
  </si>
  <si>
    <r>
      <t>ç/kkuea=h tu fodkl dk;ZØe ¼</t>
    </r>
    <r>
      <rPr>
        <sz val="14"/>
        <rFont val="Calibri"/>
        <family val="2"/>
        <scheme val="minor"/>
      </rPr>
      <t>PMJVK</t>
    </r>
    <r>
      <rPr>
        <sz val="14"/>
        <rFont val="DevLys 010"/>
      </rPr>
      <t>½¼2749½</t>
    </r>
  </si>
  <si>
    <r>
      <t xml:space="preserve">ukckMZ </t>
    </r>
    <r>
      <rPr>
        <sz val="14"/>
        <rFont val="Calibri"/>
        <family val="2"/>
        <scheme val="minor"/>
      </rPr>
      <t>RIDF XXIII</t>
    </r>
    <r>
      <rPr>
        <sz val="14"/>
        <rFont val="DevLys 010"/>
      </rPr>
      <t xml:space="preserve"> ds rgr ek/;fed fo|ky;ksa ds fuekZ.k dk;Z¼2562½</t>
    </r>
  </si>
  <si>
    <r>
      <t xml:space="preserve">ukckMZ </t>
    </r>
    <r>
      <rPr>
        <sz val="14"/>
        <rFont val="Calibri"/>
        <family val="2"/>
        <scheme val="minor"/>
      </rPr>
      <t>RIDF XXIV</t>
    </r>
    <r>
      <rPr>
        <sz val="14"/>
        <rFont val="DevLys 010"/>
      </rPr>
      <t xml:space="preserve"> ds rgr ek/;fed fo|ky;ksa esa fuekZ.k dk;Z¼2698½</t>
    </r>
  </si>
  <si>
    <r>
      <t>ukckMZ</t>
    </r>
    <r>
      <rPr>
        <sz val="14"/>
        <rFont val="Calibri"/>
        <family val="2"/>
        <scheme val="minor"/>
      </rPr>
      <t xml:space="preserve"> RIDF XXV</t>
    </r>
    <r>
      <rPr>
        <sz val="14"/>
        <rFont val="DevLys 010"/>
      </rPr>
      <t xml:space="preserve"> ds rgr ek/;fxd fo|ky;ksa esa fuekZ.k dk;Z¼2723½</t>
    </r>
  </si>
  <si>
    <r>
      <t>ukckMZ</t>
    </r>
    <r>
      <rPr>
        <sz val="14"/>
        <rFont val="Calibri"/>
        <family val="2"/>
        <scheme val="minor"/>
      </rPr>
      <t xml:space="preserve"> RIDF XXVII</t>
    </r>
    <r>
      <rPr>
        <sz val="14"/>
        <rFont val="DevLys 010"/>
      </rPr>
      <t xml:space="preserve"> fo|ky;ksa eas vk/kkjHkwr lajpukvksa dk fodkl&amp;¼3019½</t>
    </r>
  </si>
  <si>
    <r>
      <t>bafnjk xka/kh ekr`Ro iks"k.k ;kstuk ¼</t>
    </r>
    <r>
      <rPr>
        <sz val="14"/>
        <rFont val="Calibri"/>
        <family val="2"/>
        <scheme val="minor"/>
      </rPr>
      <t>ICDS</t>
    </r>
    <r>
      <rPr>
        <sz val="14"/>
        <rFont val="DevLys 010"/>
      </rPr>
      <t>½¼2856½</t>
    </r>
  </si>
  <si>
    <r>
      <t>vkbZ-th-,u-ih- LVst&amp;</t>
    </r>
    <r>
      <rPr>
        <sz val="14"/>
        <rFont val="Calibri"/>
        <family val="2"/>
        <scheme val="minor"/>
      </rPr>
      <t>||</t>
    </r>
    <r>
      <rPr>
        <sz val="14"/>
        <rFont val="DevLys 010"/>
      </rPr>
      <t xml:space="preserve"> esa ugjksa dk vk/kqfudhdj.k@uohuhdj.k ukckMZ vkj-vkbZ-Mh-,Q-¼tSlyesj tksu½¼2755½</t>
    </r>
  </si>
  <si>
    <r>
      <t>baVhxzsVsM ikslsfeax MoyiesaV Ldhe ¼</t>
    </r>
    <r>
      <rPr>
        <sz val="14"/>
        <rFont val="Calibri"/>
        <family val="2"/>
        <scheme val="minor"/>
      </rPr>
      <t>IPDS</t>
    </r>
    <r>
      <rPr>
        <sz val="14"/>
        <rFont val="DevLys 010"/>
      </rPr>
      <t>½¼2423½</t>
    </r>
  </si>
  <si>
    <r>
      <t>jktLFkku ty {ks= vkthfodk lq/kkj ifj;kstuk ¼</t>
    </r>
    <r>
      <rPr>
        <sz val="14"/>
        <rFont val="Calibri"/>
        <family val="2"/>
        <scheme val="minor"/>
      </rPr>
      <t>RWSLIP</t>
    </r>
    <r>
      <rPr>
        <sz val="14"/>
        <rFont val="DevLys 010"/>
      </rPr>
      <t>½¼2378½</t>
    </r>
  </si>
  <si>
    <r>
      <t>pEcy /kksyiqj Hkjriqj ifj;kstuk Qst&amp;1 Hkkx&amp;</t>
    </r>
    <r>
      <rPr>
        <sz val="14"/>
        <rFont val="Calibri"/>
        <family val="2"/>
        <scheme val="minor"/>
      </rPr>
      <t>II</t>
    </r>
    <r>
      <rPr>
        <sz val="14"/>
        <rFont val="DevLys 010"/>
      </rPr>
      <t xml:space="preserve"> ¼'kgjh½¼2185½</t>
    </r>
  </si>
  <si>
    <r>
      <t>ukckMZ iksf"kr is;ty ifj;kstuk,¡ ¼</t>
    </r>
    <r>
      <rPr>
        <sz val="14"/>
        <rFont val="Calibri"/>
        <family val="2"/>
        <scheme val="minor"/>
      </rPr>
      <t>RIDF XXVI</t>
    </r>
    <r>
      <rPr>
        <sz val="14"/>
        <rFont val="DevLys 010"/>
      </rPr>
      <t>½¼2813½</t>
    </r>
  </si>
  <si>
    <r>
      <t>ukckMZ iksf"kr is;ty ifj;kstuk,a ¼</t>
    </r>
    <r>
      <rPr>
        <sz val="14"/>
        <rFont val="Calibri"/>
        <family val="2"/>
        <scheme val="minor"/>
      </rPr>
      <t>RIDF XXI</t>
    </r>
    <r>
      <rPr>
        <sz val="14"/>
        <rFont val="DevLys 010"/>
      </rPr>
      <t>½¼2902½</t>
    </r>
  </si>
  <si>
    <r>
      <t>ukckMZ iksf"kr is;ty ifj;kstuk,a ¼</t>
    </r>
    <r>
      <rPr>
        <sz val="14"/>
        <rFont val="Calibri"/>
        <family val="2"/>
        <scheme val="minor"/>
      </rPr>
      <t>RIDF XXII</t>
    </r>
    <r>
      <rPr>
        <sz val="14"/>
        <rFont val="DevLys 010"/>
      </rPr>
      <t>½¼2903½</t>
    </r>
  </si>
  <si>
    <r>
      <t>ukckMZ iksf"kr is;ty ifj;kstuk,a ¼</t>
    </r>
    <r>
      <rPr>
        <sz val="14"/>
        <rFont val="Calibri"/>
        <family val="2"/>
        <scheme val="minor"/>
      </rPr>
      <t>RIDF XXIII</t>
    </r>
    <r>
      <rPr>
        <sz val="14"/>
        <rFont val="DevLys 010"/>
      </rPr>
      <t>½¼2904½</t>
    </r>
  </si>
  <si>
    <r>
      <t>ukckMZ iksf"kr is;ty ifj;kstuk,a ¼</t>
    </r>
    <r>
      <rPr>
        <sz val="14"/>
        <rFont val="CG Times"/>
        <family val="1"/>
      </rPr>
      <t>RIDE XXIV</t>
    </r>
    <r>
      <rPr>
        <sz val="14"/>
        <rFont val="DevLys 010"/>
      </rPr>
      <t>½¼2905½</t>
    </r>
  </si>
  <si>
    <r>
      <t>ukckMZ iksf"kr is;ty ifj;kstuk,a ¼</t>
    </r>
    <r>
      <rPr>
        <sz val="14"/>
        <rFont val="Consolas"/>
        <family val="3"/>
      </rPr>
      <t>RIDF XXV</t>
    </r>
    <r>
      <rPr>
        <sz val="14"/>
        <rFont val="DevLys 010"/>
      </rPr>
      <t>½¼2906½</t>
    </r>
  </si>
  <si>
    <r>
      <t xml:space="preserve">ikyh ftys ds lkstu rglhy ds 01 xzke iapk;rksa dh tks/kiqj ds nkarhokMk </t>
    </r>
    <r>
      <rPr>
        <sz val="14"/>
        <rFont val="CG Times"/>
        <family val="1"/>
      </rPr>
      <t xml:space="preserve">IGNP </t>
    </r>
    <r>
      <rPr>
        <sz val="14"/>
        <rFont val="DevLys 010"/>
      </rPr>
      <t>ckVj fMLVªhC;w'ku tyk'k; es {ks=h; tyçn; ifj;kstuk ¼2833½</t>
    </r>
  </si>
  <si>
    <r>
      <t xml:space="preserve"> jk"Vªh; jkt/kkuh {ks= ;kstuk cksMZ ¼</t>
    </r>
    <r>
      <rPr>
        <sz val="14"/>
        <rFont val="CG Times"/>
        <family val="1"/>
      </rPr>
      <t>NCRPB</t>
    </r>
    <r>
      <rPr>
        <sz val="14"/>
        <rFont val="DevLys 010"/>
      </rPr>
      <t>½ ls lgk;rk çkIr tyçnk; ;kstuk,a¼2096½</t>
    </r>
  </si>
  <si>
    <r>
      <t>ç/kkuea=h —f"k flapkbZ ;kstuk ¼</t>
    </r>
    <r>
      <rPr>
        <sz val="14"/>
        <rFont val="Calibri"/>
        <family val="2"/>
        <scheme val="minor"/>
      </rPr>
      <t>PMKSY)Watershed Component</t>
    </r>
    <r>
      <rPr>
        <sz val="14"/>
        <rFont val="DevLys 010"/>
      </rPr>
      <t>¼2388½</t>
    </r>
  </si>
  <si>
    <r>
      <t xml:space="preserve">vkbZ-th-,u-ih- LVst&amp;AA esa ugjksa dk vk/kqfudhdj.k@uohuhdj.k ukckMZ vkj-vkbZ-Mh-,Q- </t>
    </r>
    <r>
      <rPr>
        <sz val="14"/>
        <rFont val="Calibri"/>
        <family val="2"/>
        <scheme val="minor"/>
      </rPr>
      <t>XXV</t>
    </r>
    <r>
      <rPr>
        <sz val="14"/>
        <rFont val="DevLys 010"/>
      </rPr>
      <t xml:space="preserve"> ¼chdkusj tksu½¼2754½</t>
    </r>
  </si>
  <si>
    <r>
      <t>g‚VYl ,oa Vwj v‚ijsVlZ jkT; eky ,oa lsok dj ¼</t>
    </r>
    <r>
      <rPr>
        <sz val="14"/>
        <rFont val="CG Times"/>
        <family val="1"/>
      </rPr>
      <t>SGST</t>
    </r>
    <r>
      <rPr>
        <sz val="14"/>
        <rFont val="DevLys 010"/>
      </rPr>
      <t>½ dk iquHkZj.k¼2826½</t>
    </r>
  </si>
  <si>
    <r>
      <t>ekbØks ,.M Leky ,UVjçkbtst DyLVj MoyiesUV çksxzke ¼</t>
    </r>
    <r>
      <rPr>
        <sz val="14"/>
        <rFont val="CG Times"/>
        <family val="1"/>
      </rPr>
      <t>MSE&amp;CDP</t>
    </r>
    <r>
      <rPr>
        <sz val="14"/>
        <rFont val="DevLys 010"/>
      </rPr>
      <t>½¼2840½</t>
    </r>
  </si>
  <si>
    <r>
      <t>{ks=h; mMku laidZ ;kstuk ¼</t>
    </r>
    <r>
      <rPr>
        <sz val="14"/>
        <rFont val="Calibri"/>
        <family val="2"/>
        <scheme val="minor"/>
      </rPr>
      <t>Regional udan Connectivity Scheme</t>
    </r>
    <r>
      <rPr>
        <sz val="14"/>
        <rFont val="DevLys 010"/>
      </rPr>
      <t>½¼2892½</t>
    </r>
  </si>
  <si>
    <r>
      <t>oSf'od lwpuk ç.kkyh ç;ksx'kkyk ¼</t>
    </r>
    <r>
      <rPr>
        <sz val="14"/>
        <rFont val="Cambria"/>
        <family val="1"/>
        <scheme val="major"/>
      </rPr>
      <t>G.I.S. Lebs</t>
    </r>
    <r>
      <rPr>
        <sz val="14"/>
        <rFont val="Calibri"/>
        <family val="2"/>
        <scheme val="minor"/>
      </rPr>
      <t>-</t>
    </r>
    <r>
      <rPr>
        <sz val="14"/>
        <rFont val="DevLys 010"/>
      </rPr>
      <t>½¼2487½</t>
    </r>
  </si>
  <si>
    <r>
      <rPr>
        <sz val="14"/>
        <rFont val="Calibri"/>
        <family val="2"/>
        <scheme val="minor"/>
      </rPr>
      <t>RIDCOR</t>
    </r>
    <r>
      <rPr>
        <sz val="14"/>
        <rFont val="DevLys 010"/>
      </rPr>
      <t xml:space="preserve">  dks lM+dksa uFkk lsrqvksa ds fuekZ.k gsrq _.k ¼2206½</t>
    </r>
  </si>
  <si>
    <r>
      <t xml:space="preserve">vkj- vkbZ-Mh-,Q- </t>
    </r>
    <r>
      <rPr>
        <sz val="14"/>
        <rFont val="Calibri"/>
        <family val="2"/>
        <scheme val="minor"/>
      </rPr>
      <t>XXI</t>
    </r>
    <r>
      <rPr>
        <sz val="14"/>
        <rFont val="DevLys 010"/>
      </rPr>
      <t xml:space="preserve"> ds rgr ukckMZ dh lgk;rk ls lMd fuekZ.k¼2302½</t>
    </r>
  </si>
  <si>
    <r>
      <t xml:space="preserve">ukckMZ vkj-vkbZ-Mh-,Q-&amp; </t>
    </r>
    <r>
      <rPr>
        <sz val="14"/>
        <rFont val="CG Times"/>
        <family val="1"/>
      </rPr>
      <t xml:space="preserve">XXIV </t>
    </r>
    <r>
      <rPr>
        <sz val="14"/>
        <rFont val="DevLys 010"/>
      </rPr>
      <t>¼lMd mUu;u ifj;kstuk ½¼2624½</t>
    </r>
  </si>
  <si>
    <r>
      <t>ukckMZ vkj-vkbZ-Mh-,Q-&amp;</t>
    </r>
    <r>
      <rPr>
        <sz val="14"/>
        <rFont val="CG Times"/>
        <family val="1"/>
      </rPr>
      <t xml:space="preserve">XXV </t>
    </r>
    <r>
      <rPr>
        <sz val="14"/>
        <rFont val="DevLys 010"/>
      </rPr>
      <t>¼lM+d mUu;u ifj;kstuk ½¼2715½</t>
    </r>
  </si>
  <si>
    <r>
      <t xml:space="preserve">ukckMZ }kjk iksf"kr vkj-vkbZ-Mh-,Q- </t>
    </r>
    <r>
      <rPr>
        <sz val="14"/>
        <rFont val="CG Times"/>
        <family val="1"/>
      </rPr>
      <t xml:space="preserve">XXVIII </t>
    </r>
    <r>
      <rPr>
        <sz val="14"/>
        <rFont val="DevLys 010"/>
      </rPr>
      <t>lM+dsa¼3012½</t>
    </r>
  </si>
  <si>
    <r>
      <t xml:space="preserve">ukckMZ }kjk iksf"kr vkj-vkbZ-Mh-,Q- </t>
    </r>
    <r>
      <rPr>
        <sz val="14"/>
        <rFont val="CG Times"/>
        <family val="1"/>
      </rPr>
      <t xml:space="preserve">XX </t>
    </r>
    <r>
      <rPr>
        <sz val="14"/>
        <rFont val="DevLys 010"/>
      </rPr>
      <t>lM+dsa¼2773½</t>
    </r>
  </si>
  <si>
    <r>
      <t>ukckMZ }kjk fcu iksf"kr vkj-vkbZ-Mh-,Q-</t>
    </r>
    <r>
      <rPr>
        <sz val="14"/>
        <rFont val="CG Times"/>
        <family val="1"/>
      </rPr>
      <t xml:space="preserve"> </t>
    </r>
    <r>
      <rPr>
        <sz val="14"/>
        <rFont val="DevLys 010"/>
      </rPr>
      <t>ds rgr lMds ¼2172½</t>
    </r>
  </si>
  <si>
    <r>
      <t>lMd mUu;u ifj;kstuk ¼vkj-vkbZ-Mh-,Q-&amp;</t>
    </r>
    <r>
      <rPr>
        <sz val="14"/>
        <rFont val="CG Times"/>
        <family val="1"/>
      </rPr>
      <t>XXII</t>
    </r>
    <r>
      <rPr>
        <sz val="14"/>
        <rFont val="DevLys 010"/>
      </rPr>
      <t>½¼2431½</t>
    </r>
  </si>
  <si>
    <r>
      <t>lMd mUu;u ifj;kstuk ¼vkj-vkbZ-Mh-,Q-&amp;</t>
    </r>
    <r>
      <rPr>
        <sz val="14"/>
        <rFont val="CG Times"/>
        <family val="1"/>
      </rPr>
      <t>XXIII</t>
    </r>
    <r>
      <rPr>
        <sz val="14"/>
        <rFont val="DevLys 010"/>
      </rPr>
      <t>½¼2481½</t>
    </r>
  </si>
  <si>
    <r>
      <t>fnYyh eqEcbZ b.MLVªh;y d‚fjMksj ¼</t>
    </r>
    <r>
      <rPr>
        <b/>
        <sz val="14"/>
        <rFont val="Calibri"/>
        <family val="2"/>
        <scheme val="minor"/>
      </rPr>
      <t>DMIC</t>
    </r>
    <r>
      <rPr>
        <b/>
        <sz val="14"/>
        <rFont val="DevLys 010"/>
      </rPr>
      <t>½ jaipur¼272½</t>
    </r>
  </si>
  <si>
    <r>
      <t>;ksx% fnYyh eqEcbZ b.MLVªh;y d‚fjMksj ¼</t>
    </r>
    <r>
      <rPr>
        <b/>
        <sz val="14"/>
        <rFont val="Calibri"/>
        <family val="2"/>
        <scheme val="minor"/>
      </rPr>
      <t>DMIC</t>
    </r>
    <r>
      <rPr>
        <b/>
        <sz val="14"/>
        <rFont val="DevLys 010"/>
      </rPr>
      <t>½ -jaipur¼272½</t>
    </r>
  </si>
  <si>
    <r>
      <t xml:space="preserve">lsaVj vkWQ ,Dlhysal QkWj jsosU;w ,.M ,ukfyfll </t>
    </r>
    <r>
      <rPr>
        <b/>
        <sz val="14"/>
        <rFont val="Calibri"/>
        <family val="2"/>
        <scheme val="minor"/>
      </rPr>
      <t>(CoERAA)</t>
    </r>
    <r>
      <rPr>
        <b/>
        <sz val="14"/>
        <rFont val="DevLys 010"/>
      </rPr>
      <t xml:space="preserve"> ] jktLFku] t;iqj&amp;297</t>
    </r>
  </si>
  <si>
    <t>vk;&amp;O;;d vuqeku 2020&amp;2021 ls 2022&amp;2023</t>
  </si>
  <si>
    <t>vk;&amp;O;; vuqeku 2020&amp;21</t>
  </si>
  <si>
    <t>vk;&amp;O;; vuqeku 2021&amp;22</t>
  </si>
  <si>
    <t>vk;&amp;O;; vuqeku 2022&amp;23</t>
  </si>
  <si>
    <t xml:space="preserve"> lrr~ fodkl y{;] foHkkx vkSj ;kstuk</t>
  </si>
  <si>
    <t>lrr~ fodkl y{; la;qä jk"Vª la?k }kjk fuèkkZfjr 17 y{; gSa] ftUgsa lnL; ns'kksa dks o"kZ 2030 rd çkIr djuk gSA jktLFkku ljdkj us bl fn'kk esa igy djrs gq, vius ctV esa lrr fodkl y{; ds lHkh 17 y{;ksa ds fy, vkoafVr ctV dk fooj.k o"kZ 2020&amp;21 ls nsuk vkjEHk fd;k gS ftls ;gk¡ miyCèk djk;k tk jgk gSA</t>
  </si>
  <si>
    <t>vk;&amp;O;; vuqeku 2023&amp;24</t>
  </si>
  <si>
    <t>eq[;ea=h xzkeh.k jkstxkj xkjaVh ;kstuk ¼3094½</t>
  </si>
  <si>
    <t>egkRek xka/kh ujsxk ;kstukarxZr iz'kklfud O;; ¼3186½</t>
  </si>
  <si>
    <t xml:space="preserve"> xzkeh.k uxjh; gkV&amp;vkorhZ O;; ¼646½</t>
  </si>
  <si>
    <t xml:space="preserve"> 'kgjh gkV fuekZ.k ¼2743½</t>
  </si>
  <si>
    <t xml:space="preserve"> dkjiksjsV lkekftd nkf;R; ¼2325½</t>
  </si>
  <si>
    <t>;ksx% m|ksx foHkkx] t;iqj ¼183½</t>
  </si>
  <si>
    <t>dkfeZd foHkkx ¼'kklu lfpoky;] jkT; vk;kstuk e'khujh] jktLFkku vk;kstuk cksMZ lfgr½] t;iqj&amp;¼52½</t>
  </si>
  <si>
    <t>jktLFkku fodkl ,oa xjhch mUeqyu fuf/k dks varj.k ¼2275½</t>
  </si>
  <si>
    <t>;ksx% dkfeZd foHkkx ¼'kklu lfpoky;] jkT; vk;kstuk e'khujh] jktLFkku vk;kstuk cksMZ lfgr½] t;iqj&amp;¼52½</t>
  </si>
  <si>
    <t>fxx odZlZ dY;k.k ;kstuk ¼3227½</t>
  </si>
  <si>
    <t>eq[;ea=h fpjathoh Jfed lEcy ;kstuk ¼3223½</t>
  </si>
  <si>
    <t>vkS"k/kh; Qlyksa dk foLrkj ¼3179½</t>
  </si>
  <si>
    <r>
      <rPr>
        <sz val="11"/>
        <rFont val="Calibri"/>
        <family val="2"/>
        <scheme val="minor"/>
      </rPr>
      <t>NFSA</t>
    </r>
    <r>
      <rPr>
        <sz val="14"/>
        <rFont val="DevLys 010"/>
      </rPr>
      <t xml:space="preserve"> ifjokjksa dks eq[;e=h fu'kqYd jk'ku fdV ;kstuk ¼3215½</t>
    </r>
  </si>
  <si>
    <t>i'kq fe= ;kstuk&amp;3196</t>
  </si>
  <si>
    <t>feM Ms fey] jktLFkku &amp; 284</t>
  </si>
  <si>
    <t>eq[;ea=h cky xksiky ;ksutk&amp; 3132</t>
  </si>
  <si>
    <t>;ksx% feM Ms fey] jktLFkku &amp; 284</t>
  </si>
  <si>
    <r>
      <t>bafnjk xka/kh ekr`Ro iks"k.k ;kstuk&amp; ¼</t>
    </r>
    <r>
      <rPr>
        <sz val="14"/>
        <rFont val="Calibri"/>
        <family val="2"/>
        <scheme val="minor"/>
      </rPr>
      <t>ICDS</t>
    </r>
    <r>
      <rPr>
        <sz val="14"/>
        <rFont val="DevLys 010"/>
      </rPr>
      <t>½&amp;2856</t>
    </r>
  </si>
  <si>
    <t>lqij Lisf'k;fyVh gkWfLiVy] dksVk&amp;3163</t>
  </si>
  <si>
    <t>eq[;ea=h fu'kqYd fujksxh jktLFkku ;kstuk&amp;3166</t>
  </si>
  <si>
    <t>ekr` ,oa f'k'kq LokLF;] Vhdkdj.k rFkk ifjokj dY;k.k dk;Zøe&amp;3171</t>
  </si>
  <si>
    <t>jkT; lqokLF; ifjogu laxBu ¼302½</t>
  </si>
  <si>
    <t>lqij Lisf'k;fyVh gkWfLiVy] dksVk&amp;3164</t>
  </si>
  <si>
    <t>iz/kkuea=h vk;q"eku Hkkjr gsYFk baQzkLVªDpj fe'ku &amp;3147</t>
  </si>
  <si>
    <t>lqij Lisf'k;fyVh gkWfLiVy] chdkusj&amp;3165</t>
  </si>
  <si>
    <t>lqij Lisf'k;fyVh gkWfLiVy] t;iqj &amp;3162</t>
  </si>
  <si>
    <t>usV LysV mRrh.kZ Nk=ksa gsrq Qsyksf'ki &amp; 3203</t>
  </si>
  <si>
    <t>eq[;ea=h gekjh csafV;ka ;kstuk &amp; 3180</t>
  </si>
  <si>
    <t>mPp f'k{kk ds fy, fo'ofo|ky; dks dtZ&amp;3160</t>
  </si>
  <si>
    <t>jktLFkku mPp rduhdh f'k{kk xw.koRrk lq/kkj ;kstuk&amp;3161</t>
  </si>
  <si>
    <t>ih,eJh ;kstuk&amp;3169</t>
  </si>
  <si>
    <t>ckfydk Nk=koklksa dh LFkkiuk¼1455½</t>
  </si>
  <si>
    <t>egkRek xka/kh fo|ky; esa Nk=kokl fuekZ.k &amp;3115</t>
  </si>
  <si>
    <t>jktdh; fo|ky;ksa esa dEI;wVj ySc dh Lfkkiuk &amp; 3202</t>
  </si>
  <si>
    <t>egkRek xka/kh iqLrdky; ,oa fo/kku dsUnz&amp;3210</t>
  </si>
  <si>
    <t>uoHkkjr lk{kjrk dk;ZØe &amp;3116</t>
  </si>
  <si>
    <t>tu vk/kkj bZ okWfyV &amp;3122</t>
  </si>
  <si>
    <t>jktho xka/kh fVuVsd fMthVy bULVhV;wV] tks/kiqj&amp;3142</t>
  </si>
  <si>
    <t>jktLFkku efgyk fuf/k ØsfMV dkWvkijsfVo QsMjs'ku fy-&amp;3134</t>
  </si>
  <si>
    <t>vtesj ftys ds chlyiqj cka/k ls vtesj ¼ikVZ½] vjkbZ ¼ikVZ½ ,oa Jhuxj CykWd dh is;ty ifj;kstuk ¼'kgjh Hkkx½&amp; 3109</t>
  </si>
  <si>
    <t>bUæksadk&amp;ek.kdyko&amp;nkafrokM+k ty iwfrZ ifj;kstuk ¼ukckMZ½¼917½</t>
  </si>
  <si>
    <t>dEI;wVjhdj.k@Lo‚M flLVe&amp;bZ&amp;xousZl bR;kfn¼1197½</t>
  </si>
  <si>
    <t>xzkeh.k tyiwfrZ ifj;kstuk ihyok lkxjh&amp;tEcs'oj uxj&amp;vkjth,ylhls vkj-Mh-111 ¼jk"Vªh; xzkeh.k is;ty dk;ZØe½&amp;2243</t>
  </si>
  <si>
    <t>pEcy unh ls fpRrkSM+x&lt; ftys ds 648 xkaoksa ¼csaxw] HksSljksMx&lt;+] Hkknslj vkSj fuEckgsM+k CykWd½ dh is;ty ifj;kstuk ¼'kgjh Hkkx½ &amp; 3117</t>
  </si>
  <si>
    <t>pEcy unh ls vyoj ,oa Hkjriqj ftyksa dh lrgh ty iznk; ;kstuk &amp;3206</t>
  </si>
  <si>
    <t>pEcy unh ls lokbZ ek/kksiqj&amp; uknkSrh lrgh ty iznk; ;kstuk &amp;3209</t>
  </si>
  <si>
    <t>pkdu cka/k es bUæx&lt;+ is;ty ifj;kstuk] ftyk cwanh ¼'kgjh½¼2532½</t>
  </si>
  <si>
    <t>fpRrksMx&lt;+ ftys ds HkSljksMx&lt;+ CykWd ds 38 xzkeksa dh {ks=h; ty iznk; ifj;kstk &amp; 2974</t>
  </si>
  <si>
    <t>pq: ftys dh vki.kh ;kstuk izFke pj.k] ljnkj'kgj ds 60 xzkeksa rFkk pq: fclkm ifj;kstuk dh iquZxBu rFkk lqn&lt;+hdj.k ;kstuk ¼xzkeh.k Hkkx½ &amp;2965</t>
  </si>
  <si>
    <t>pq: ftys dh vki.kh ;kstuk izFke pj.k] ljnkj'kgj ds 60 xzkeksa rFkk pq: fclkm ifj;kstuk dh iquZxBu rFkk lqn&lt;+hdj.k ;kstuk ¼'kgjh Hkkx½ &amp;2960</t>
  </si>
  <si>
    <t xml:space="preserve">pq:&amp;fclkÅ ty iwfrZ ;kstuk¼213½ </t>
  </si>
  <si>
    <t>ty thou fe'ku ds vUrxzr chlyiqj nwnw ifj;kstuk ds vUrxZr lwjtiqjk ls lkaHkj rd ds 539 xkoksa gsrq eq[; Vªka'kfe'ku ikbi ykbu dh is;ty ifj;kstuk ¼'kgjh Hkkx½&amp;3110</t>
  </si>
  <si>
    <t>ty thou fe'ku ds vUrxZr cksjkokl e.Mkuk is;ty ifj;kstuk ftyk &amp; dksVk  ¼'kgjh Hkkx½&amp;3114</t>
  </si>
  <si>
    <t>ty thou fe'ku ds rgr ftyk vtesj gsrq ty mRiknu lajpuk ,oa dsdM+h ljokM I;sty ;kstuk dk lao/kZu ,oa lqn&lt;hdj.k ¼'kgjh Hkkx½ &amp;3108</t>
  </si>
  <si>
    <t>ty thou fe'ku ds rgr ftyk vtesj gsrq ty mRiknu lajpuk ,oa dsdM+h ljokM I;sty ;kstuk dk lao/kZu ,oa lqn&lt;hdj.k ¼'kgjh Hkkx½ &amp;2972</t>
  </si>
  <si>
    <t>ty thou fe'ku ;kstukvksa esa lkeqnkf;d va'knku&amp;3207</t>
  </si>
  <si>
    <t>tk[ke cka/k esa ftyk çrkix&lt;+ ds xkWoks dh is;ty ifj;kstuk ¼xzkeh.k½¼2533½</t>
  </si>
  <si>
    <t>ftys dh f'koxt rglhy d 70 xzkeksa ds tokb cka/k ls ,Q-Vh-lh- miyC/k djk;s tkush dh ifj;kstuk&amp;2968</t>
  </si>
  <si>
    <t>&gt;kykokM+ ftys dh jktx&lt;+ cka/k ls &gt;kykjkikVu dLck rFkk 104 xzkeksa dh is;ty ifj;kstuk¼'kgjh½&amp;2961</t>
  </si>
  <si>
    <t>nsokl ty iznk; ;kstuk &amp; r`rh; ,oa prqFkZ ¼'kgjh½&amp;3205</t>
  </si>
  <si>
    <r>
      <t>ukckMZ iksf"kr is;ty ifj;kstuk,a ¼</t>
    </r>
    <r>
      <rPr>
        <sz val="14"/>
        <rFont val="Consolas"/>
        <family val="3"/>
      </rPr>
      <t>RIDF XXVI</t>
    </r>
    <r>
      <rPr>
        <sz val="14"/>
        <rFont val="DevLys 010"/>
      </rPr>
      <t>½¼2958½</t>
    </r>
  </si>
  <si>
    <t>ijou vdkoM+ is;ty ifj;kstuk] ftyk ckjka] &gt;kykokM+] dksVk ¼'kgjh Hkkx½&amp;3112</t>
  </si>
  <si>
    <t>czkãe.kh &amp;chlyiqj baVjfudhax ifj;kstuk ¼'kgjh½¼2719½</t>
  </si>
  <si>
    <t>jktlaen ftys dh Hkhe ,oa nsox&lt; rglhy dhd pEcy HkhyokM+k ifj;kstuk ls {ks=h; ty iznk; ifj;kstuk ¼'kgjh Hkkx½&amp;3048</t>
  </si>
  <si>
    <t>lq–f&lt;dj.k 'kgjh tyçnk; ;kstuk tkyksj ds varxZr vkus okys 14 xzkeh.k xkao ¼jk"Vªh; xzkeh.k is;ty dk;Z=ke 100 izfr'kr dsUnz½&amp;2244</t>
  </si>
  <si>
    <t>fljksgh ftys dh cuhyk ukyk cka/k ls ,Q-,p-Vh-lh- miyC/k djk;s tkus dh ifj;kstuk ¼'kgjh Hkkx½&amp;3111</t>
  </si>
  <si>
    <t>fljksgh ftyk ¼'kgjh½ ds fy, ihus ds ikuh ds fy, cuhlk ukyk cka/k dk fuekZ.k ¼2459½</t>
  </si>
  <si>
    <t>?kj ?kj ck&lt;+ fu;U=.k dk;Z ¼628½</t>
  </si>
  <si>
    <t>uksgj QhM+j ifj;kstuk&amp;3152</t>
  </si>
  <si>
    <t>iatkc esa bfUnjk xka/kh QksMj vkSj lacaf/kr fuekZ.k dk;Z ¼1253½</t>
  </si>
  <si>
    <t>jktLFkku jkT; vkS|ksfxd fodkl ,oa fofu;kstu fuxe fy- ¼jhdks½] t;iqj¼177½</t>
  </si>
  <si>
    <t>jktLFkku jkT; vkS|ksfxd fodkl ,oa fofu;kstu fuxe fy- ¼jhdks½ ¼693½</t>
  </si>
  <si>
    <t>jktLFkku jkT; fo|qr mRiknu fuxe fyfeVsM esa fofu;kstu &amp;636</t>
  </si>
  <si>
    <t>jktLFkku jkT; fo|qr çlkj.k fuxe fyfeVsM esa fofu;kstu&amp;637</t>
  </si>
  <si>
    <t>fo|qr forj.k fuxeksas dks jkT; ljdkj ls izkIr ¼VsfjQ vuqnku½&amp;3184</t>
  </si>
  <si>
    <t>[kkn] ukxfjd vkiwfrZ ,oa miHkksDrk ekeykr] t;iqj&amp;9</t>
  </si>
  <si>
    <t>eq[;ea=h xSl flys.Mj ;kstuk&amp;3213</t>
  </si>
  <si>
    <t>;ksx% [kk|] ukxfjd vkiwfrZ ,oa miHkksDrk ekeykr] t;iqj&amp;9</t>
  </si>
  <si>
    <t>jk"Vªh; ,oa varjkZ"Vªh; çn'kZuh es nLrdkjksa dks LV‚y fdjk;k vuqnku ¼1023½</t>
  </si>
  <si>
    <t>eq[;ea=h y?kq okf.kfT;d okgu Lojkstxkj ;kstuk&amp;3135</t>
  </si>
  <si>
    <t>jktLFkku lsaVj vkWQ dzkLV ,.M fMtkbu eSaustesUV&amp;3013</t>
  </si>
  <si>
    <t>dkfeZd foHkkx ¼'kklu lfpoky;] jkT; vk;kstuk e'khujh] jktLFkku vk;kstuk cksMZ lfgr½] t;iqj&amp;52</t>
  </si>
  <si>
    <t>;ksx% dkfeZd foHkkx ¼'kklu lfpoky;] jkT; vk;kstuk e'khujh] jktLFkku vk;kstuk cksMZ lfgr½] t;iqj&amp;52</t>
  </si>
  <si>
    <t>jktLFkku yksftfLVd lfozl fMyhojh dkWjiksjs'ku&amp;3214</t>
  </si>
  <si>
    <t>ifjogu foHkkx] t;iqj&amp;44</t>
  </si>
  <si>
    <t>;ksx% ifjogu foHkkx] t;iqj&amp;44</t>
  </si>
  <si>
    <t>jktLFkku fQYe Ik;Zvu izksRlkgu uhfr&amp;3146</t>
  </si>
  <si>
    <t>ladYi ;kstuk&amp;2779</t>
  </si>
  <si>
    <t>osapj dSihVy QM+&amp;3226</t>
  </si>
  <si>
    <t>dk;kZy; Hkou &amp;3154</t>
  </si>
  <si>
    <t>jktLFkku ,dhd`r dyLVj ;kstuk&amp;3212</t>
  </si>
  <si>
    <t>fo/kk;d LFkkuh; {ks= fodkl dk;ZØe&amp;¼537½</t>
  </si>
  <si>
    <t xml:space="preserve"> ';kek çlkn eq[kth #cZu fe'ku ¼jk"Vªh; #cZu fe'ku½&amp;¼2469½</t>
  </si>
  <si>
    <t>lhek {ks= fodkl dk;Zøe&amp;¼548½</t>
  </si>
  <si>
    <t>Lofoosd ftyk fodkl ;kstuk&amp;¼540½</t>
  </si>
  <si>
    <t>ftyk uokpkj fuf/k&amp;¼2827½</t>
  </si>
  <si>
    <t xml:space="preserve"> vkj-;w-vkbZ-Vh-ih- Qst&amp;11¼1746½</t>
  </si>
  <si>
    <t>vkj-;w-vkbZ-Mh-ih- Qst&amp;17¼2664½</t>
  </si>
  <si>
    <t>iz/kkuea=h xfr 'kfDr ;kstuk&amp;3189</t>
  </si>
  <si>
    <t>jhdksa dks lgk;rk&amp;3187</t>
  </si>
  <si>
    <t>xq.k fu;a=.k iz.kkyh ds rgr fuekZ.k dk;kZsa dk fujh{k.k&amp;3156</t>
  </si>
  <si>
    <t>m|ksx foHkkx] t;iqj&amp;173</t>
  </si>
  <si>
    <t>MkW- Hkhejko vEcsMdj jktLFkku nfyr] vkfnoklh m|e izksRlkgu ;kstuk&amp;2022¼2236½</t>
  </si>
  <si>
    <t>;ksx% m|ksx foHkkx] t;iqj&amp;173</t>
  </si>
  <si>
    <t>dkWyst f'k{kk foHkkx] t;iqj&amp;07</t>
  </si>
  <si>
    <t>dkyh ckbZ Hkhy es?kkoh Nk=k LdwVh ;kstukarxZr vuqlwfpr tutkfr oxZ dh Nk=kvksa gsrq ¼10oha mRrh.kZ½ ¼3178½</t>
  </si>
  <si>
    <t>dkyhckbZ Hkhy es/kkoh Nk=k LdwvH ;kstukarxZr vuqlwfpr tutkfr oxZ dh Nk=kvksa gsrq ¼12oha mRrh.kZ½ ¼3177½</t>
  </si>
  <si>
    <t>tutkfr Nk=kvksa dks mPp f'k{kk gsrq vkfFkZd lgk;rk&amp;3174</t>
  </si>
  <si>
    <t>cksMZ ,oa fo'ofo|ky;esa izFke Js.kh mRrh.kZ tutkfr izfrHkkoku Nk=kvksa dks vkfFkZd lgk;rk&amp;3173</t>
  </si>
  <si>
    <t>lgfj;k Nk=@Nk=kvksa dks ch0,M0 izfrHkkoku gsrq vkfFkZd lgk;rk&amp;3176</t>
  </si>
  <si>
    <t>lgfj;k tutkfr Nk=&amp;Nk=kvksa dks mPp f'k{kk ¼dkWyst f'k{kk½ gsrq vkfFkZd lgk;rk&amp;3175</t>
  </si>
  <si>
    <t>;ksx% dkWyst f'k{kk foHkkx] t;iqj&amp;07</t>
  </si>
  <si>
    <t>iapk;rh jkt foHkkx] t;iqj&amp;139</t>
  </si>
  <si>
    <t>;ksx% iapk;rh jkt foHkkx] t;iqj&amp;139</t>
  </si>
  <si>
    <t>vYi la[;d ekeykr foHkkx] t;iqj&amp;58</t>
  </si>
  <si>
    <t>vYi la[;d cfLr;ksa esa vk/kkjHkwr lajpuk&amp;3131</t>
  </si>
  <si>
    <t>;ksx% vYi la[;d ekeykr foHkkx] t;iqj&amp;58</t>
  </si>
  <si>
    <t>jkT; vkink fefVos'ku fuf/k&amp;3053</t>
  </si>
  <si>
    <t>mifuos'ku foHkkx] chdkusj&amp;46</t>
  </si>
  <si>
    <t>ljdkjh vkoklh; Hkou&amp;3151</t>
  </si>
  <si>
    <t>;ksx% mifuos'ku foHkkx] chdkusj&amp;46</t>
  </si>
  <si>
    <r>
      <t>3</t>
    </r>
    <r>
      <rPr>
        <sz val="14"/>
        <rFont val="Calibri"/>
        <family val="2"/>
        <scheme val="minor"/>
      </rPr>
      <t>D</t>
    </r>
    <r>
      <rPr>
        <sz val="14"/>
        <rFont val="DevLys 010"/>
      </rPr>
      <t xml:space="preserve"> flVh izkstsDV&amp;3216</t>
    </r>
  </si>
  <si>
    <t>jktLFkku LekVZ flVh ;kstuk&amp;3092</t>
  </si>
  <si>
    <t>ukxfjd mMM~;u foHkkx] t;iqj¼108½</t>
  </si>
  <si>
    <t>;ksx% ukxfjd mMM~;u foHkkx] t;iqj¼108½</t>
  </si>
  <si>
    <t>ukxfjd mMM~;u fo'ofo|ky; dh LFkkiuk¼3211½</t>
  </si>
  <si>
    <t>jktLFkku oDQ ckSMZ] t;iqj&amp;229</t>
  </si>
  <si>
    <t>;ksx% jktLFkku oDQ ckSMZ] t;iqj&amp;229</t>
  </si>
  <si>
    <t>jktLFkku jktLFkku 'kgjh vk/kkjHkwr fodkl ifj;kstuk&amp;240</t>
  </si>
  <si>
    <t>jktLFkku 'kgjh {ks= fodkl fofu;kstu dk;Zøe ¼vkj-;w-vkbZ- Mh ih½¼vkj-;w-vkbZ- Mh ih &amp; f}rh; pj.k½¼274½</t>
  </si>
  <si>
    <t>;ksx% jktLFkku jktLFkku 'kgjh vk/kkjHkwr fodkl ifj;kstuk&amp;240</t>
  </si>
  <si>
    <t>t;iqj flVh VªkaliksVZ efoZlst fyfeVsM esa fuos'k¼2979½</t>
  </si>
  <si>
    <t>t;iqj gSfjVst dk laj{k.k&amp;3120</t>
  </si>
  <si>
    <t>e/;e 'kgjksa esa ok;q xq.koRrk lq/kkj&amp;3217</t>
  </si>
  <si>
    <t>jktLFkku vjcu fMªafdx okVj lhojst ,.M baQzkLV¥Dpju dkWjiksjs'ku fy-¼:Mfldksa½ esa va'knku ¼2983½</t>
  </si>
  <si>
    <t>fodkl dk;ksZa gsrq uxjh; fudk;ksa ds fy, fo'ks"k vuqnku&amp;3218</t>
  </si>
  <si>
    <t>LoPN Hkkjr fe'ku&amp; 'kgjh 2-0 ¼3119½</t>
  </si>
  <si>
    <r>
      <t>LoPN Hkkjr fe'ku&amp; 'kgjh 2-0 ¼</t>
    </r>
    <r>
      <rPr>
        <sz val="12"/>
        <rFont val="Calibri"/>
        <family val="2"/>
        <scheme val="minor"/>
      </rPr>
      <t>Capacity Building</t>
    </r>
    <r>
      <rPr>
        <sz val="14"/>
        <rFont val="DevLys 010"/>
      </rPr>
      <t>½¼3192½</t>
    </r>
  </si>
  <si>
    <r>
      <t>LoPN Hkkjr fe'ku&amp; 'kgjh 2-0 ¼</t>
    </r>
    <r>
      <rPr>
        <sz val="12"/>
        <rFont val="Calibri"/>
        <family val="2"/>
        <scheme val="minor"/>
      </rPr>
      <t>ICE</t>
    </r>
    <r>
      <rPr>
        <sz val="14"/>
        <rFont val="DevLys 010"/>
      </rPr>
      <t>½¼3193½</t>
    </r>
  </si>
  <si>
    <r>
      <t>LoPN Hkkjr fe'ku&amp; 'kgjh 2-0 ¼</t>
    </r>
    <r>
      <rPr>
        <sz val="12"/>
        <rFont val="Calibri"/>
        <family val="2"/>
        <scheme val="minor"/>
      </rPr>
      <t>IIHL,CT/PT,URINALS</t>
    </r>
    <r>
      <rPr>
        <sz val="14"/>
        <rFont val="DevLys 010"/>
      </rPr>
      <t>½¼3191½</t>
    </r>
  </si>
  <si>
    <r>
      <t>LoPN Hkkjr fe'ku&amp; 'kgjh 2-0 ¼</t>
    </r>
    <r>
      <rPr>
        <sz val="12"/>
        <rFont val="Calibri"/>
        <family val="2"/>
        <scheme val="minor"/>
      </rPr>
      <t>SWM</t>
    </r>
    <r>
      <rPr>
        <sz val="14"/>
        <rFont val="DevLys 010"/>
      </rPr>
      <t>½¼3190½</t>
    </r>
  </si>
  <si>
    <t>vtesj LekVZ flVh fyfeVsM&amp;3104</t>
  </si>
  <si>
    <t>vVy uohdj.k ,oa 'kgjh ifjorZu fe'ku ¼ve`r½¼2376½</t>
  </si>
  <si>
    <t>vVy uohdj.k ,oa 'kgjh ifjorZu fe'ku ¼ve`r½ 2-0¼3118½</t>
  </si>
  <si>
    <r>
      <t xml:space="preserve">vVy uohdj.k ,oa 'kgjh ifjorZu fe'ku ¼ve`r½ </t>
    </r>
    <r>
      <rPr>
        <sz val="12"/>
        <rFont val="Calibri"/>
        <family val="2"/>
        <scheme val="minor"/>
      </rPr>
      <t>2.0- GIS BASED MASTER PLAN</t>
    </r>
    <r>
      <rPr>
        <sz val="14"/>
        <rFont val="DevLys 010"/>
      </rPr>
      <t xml:space="preserve"> ¼3194½</t>
    </r>
  </si>
  <si>
    <r>
      <t xml:space="preserve">vVy uohdj.k ,oa 'kgjh ifjorZu fe'ku ¼ve`r½ </t>
    </r>
    <r>
      <rPr>
        <sz val="12"/>
        <rFont val="Calibri"/>
        <family val="2"/>
        <scheme val="minor"/>
      </rPr>
      <t>2.0- REFORMS ETC.</t>
    </r>
    <r>
      <rPr>
        <sz val="14"/>
        <rFont val="DevLys 010"/>
      </rPr>
      <t xml:space="preserve"> ¼3195½</t>
    </r>
  </si>
  <si>
    <t>dksVk LekVZ flVh fyfeVsM&amp;3107</t>
  </si>
  <si>
    <t>t;iqj LekVZ flVh fyfeVsM&amp;3105</t>
  </si>
  <si>
    <t>iz/kkuea=h vkokl ;kstuk&amp;2377</t>
  </si>
  <si>
    <t>mn;iqj fuekZ.k flVh fyfeVsM&amp; 3106</t>
  </si>
  <si>
    <t>,l-,-ih-] xzkeh.k fodkl ,oa iapk;rh jkt foHkkx&amp;218</t>
  </si>
  <si>
    <t>catj Hkwfe ,oa pkjkxkg fodkl cksMZ&amp;3141</t>
  </si>
  <si>
    <t>;ksx% ,l-,-ih-] xzkeh.k fodkl ,oa iapk;rh jkt foHkkx&amp;218</t>
  </si>
  <si>
    <t>lkaHkjysd eSuaasteaasV ,tsalh&amp;3133</t>
  </si>
  <si>
    <t>xzke yS.M moyiesaUV&amp;3222</t>
  </si>
  <si>
    <t>vk;qDrky; [kk| lqj{kk ,oa vkS"kf/k fu;a=.k] jktLFkku] t;iqj&amp;302</t>
  </si>
  <si>
    <t>;ksx% vk;qDrky; [kk| lqj{kk ,oa vkS"kf/k fu;a=.k] jktLFkku] t;iqj&amp;302</t>
  </si>
  <si>
    <t>vkfZFkZd ,oa lkaf[;dh foHkkx ds Hkouksa dk fuekZ.k ,oa lqn`&lt;+hdj.k &amp;3139</t>
  </si>
  <si>
    <t>;kstuk Hkou dk fuekZ.k ,oa vk/kqfudhdj.k&amp;3140</t>
  </si>
  <si>
    <t>lkekftd ,oa fu"iknu vads{k.kll&amp;3185</t>
  </si>
  <si>
    <t>uxjh; fodkl ,oa vkoklu foHkkx] t;iqj ¼85½</t>
  </si>
  <si>
    <t>funs'kd] egkRek xkaq/kh fo|kihB&amp; xka/kh v/;;u dsaUn] t;iqj&amp;304</t>
  </si>
  <si>
    <t>xka/kh n'kZu E;wft;e] t;iqj&amp;3182</t>
  </si>
  <si>
    <t>egkRek xka/kh fo|kihB&amp; xka/kh v/;;u dsaUnz] t;iqj&amp;3181</t>
  </si>
  <si>
    <t>;ksx% funs'kd] egkRek xkaq/kh fo|kihB&amp; xka/kh v/;;u dsaUn] t;iqj&amp;304</t>
  </si>
  <si>
    <t>iath;u ,oa eqnzkad foHkkx] vtesj&amp;92</t>
  </si>
  <si>
    <t>ekWMy mi iath;u dk;kZy;&amp;3167</t>
  </si>
  <si>
    <t>;ksx% iath;u ,oa eqnzkad foHkkx] vtesj&amp;92</t>
  </si>
  <si>
    <t>U;kf;d vkoklh; Hkou&amp;3144</t>
  </si>
  <si>
    <t>U;kf;d dk;kZy; Hkou&amp;3143</t>
  </si>
  <si>
    <t>lkekU; iz'kklu foHkkx] t;iqj&amp;39</t>
  </si>
  <si>
    <t>jktdh; vkoklh; Hkou&amp;248</t>
  </si>
  <si>
    <t>lkekU; iz'kklfud Hkou&amp;784</t>
  </si>
  <si>
    <t>;ksx% lkekU; iz'kklu foHkkx] t;iqj&amp;39</t>
  </si>
  <si>
    <t>dsanzh; MkVk ysc&amp;3221</t>
  </si>
  <si>
    <t>rduhd vk/kkfjr fuxjkuh iz.kkyh&amp;¼3219½</t>
  </si>
  <si>
    <t>jktLFkku lasVj QkWj vkbZ-Vh- MoyiesaV ,.M&amp;xoZusal&amp;¼3224½</t>
  </si>
  <si>
    <t>lwpuk çkS|ksfxdh vkSj lapkj foHkkx &amp; eq[;ky; ¼747½</t>
  </si>
  <si>
    <t>lkbcj flD;ksfjVh lsaVj vkWQ ,dlhysal ¼3145½</t>
  </si>
  <si>
    <t>foKku ,oa çkS|ksfxdh ¼726½</t>
  </si>
  <si>
    <t>fo'odekZ dkexkj dY;k.k ;kstuk ¼3233½</t>
  </si>
  <si>
    <t>vk;&amp;O;; vuqeku 2024&amp;25</t>
  </si>
  <si>
    <t>iz/kkuea]h tutkfr vkfnoklh U;k; egk vfHk;ku ;kstuk&amp;¼3263½</t>
  </si>
  <si>
    <t>funs'kky; cky vf/kdkfjrk foHkkx&amp;¼259½</t>
  </si>
  <si>
    <t>ukWu baLVhV;w'ku ds;j &amp; LikWUljf'ki@QksLVj ds;j@vkQVj ds;j vaMj fe'ku okRlY;&amp; 83252½</t>
  </si>
  <si>
    <t>;ksx% funs'kky; cky vf/kdkfjrk foHkkx&amp;¼259½</t>
  </si>
  <si>
    <t xml:space="preserve"> eRL; ikydksa ds dY;k.k gsrq jk"Vªh; ;kstuk ¼169½</t>
  </si>
  <si>
    <t>iz/kkuea=h fdlku lEeku fuf/k ;kstuk ¼3300½</t>
  </si>
  <si>
    <t>jktLFkku xzkeh.k ifjokj vthfodk _f.k;ksa dks C;kt vuqnku ¼3170½</t>
  </si>
  <si>
    <t>ifjR;Drk isa'ku ;kstuk ¼3296½</t>
  </si>
  <si>
    <t>e/kqe[kh ikyu gsrq mRd`"Vrk dsaUnz ¼3074½</t>
  </si>
  <si>
    <t>cqan&amp;cqan flapkbZ ;kstuk gsrq vfrfjDr vuqnku ¼994½</t>
  </si>
  <si>
    <t>jktLFkku d`"kd leZFku ;kstuk ¼3278½</t>
  </si>
  <si>
    <t>xksiky ØsfMV dkMZ ¼3293½</t>
  </si>
  <si>
    <t>funs'ku vkSj ç'kklu ¼1236½</t>
  </si>
  <si>
    <t>i'kq vLirky vkSj fpfdReky; ¼453½</t>
  </si>
  <si>
    <t>i'kq fpfdRlky; ,oa ftyk dk;kZy;ksa dk fuekZ.k dk;Z ¼2432½</t>
  </si>
  <si>
    <t>i'kq jksx fu;a=.k ;kstuk ¼100 izfr'kr½ 3236</t>
  </si>
  <si>
    <t>i'kq jksx fu;a=.k ;kstuk ¼100 izfr'kr½ 3238</t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</si>
  <si>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pkjk ,oa pkjkxkg fodkl ¼100 izfr'kr½ 3245</t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</si>
  <si>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i'kq ,oa dqDdqV chek ¼50 izfr'kr½ 3246</t>
    </r>
    <r>
      <rPr>
        <sz val="11"/>
        <color theme="1"/>
        <rFont val="Calibri"/>
        <family val="2"/>
        <scheme val="minor"/>
      </rPr>
      <t/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</si>
  <si>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izf'k{k.k ¼100 izfr'kr½ 3243</t>
    </r>
  </si>
  <si>
    <r>
      <t>us'kuy ykbZo LVkWd fe'ku ¼</t>
    </r>
    <r>
      <rPr>
        <sz val="14"/>
        <rFont val="Candara"/>
        <family val="2"/>
      </rPr>
      <t>MLM</t>
    </r>
    <r>
      <rPr>
        <sz val="14"/>
        <rFont val="DevLys 010"/>
      </rPr>
      <t>½ varxZr lsehukj ¼60izfr'kr½ 3244</t>
    </r>
  </si>
  <si>
    <t>i'kq/ku mRiknu losZ{k.k ;kstuk ¼100 izfr'kr½ 3247</t>
  </si>
  <si>
    <t>i'kq/ku ,oa dqDdqV esa uLy lq/kkj ;kstuk ¼60 izfr'kr½ 3240</t>
  </si>
  <si>
    <t>eq[;eaq=h dke/ksuw chek ;kstuk 3197</t>
  </si>
  <si>
    <t>lsDl lksVsZM lheu ySac Lfkkiuk ;kstuk&amp;3242</t>
  </si>
  <si>
    <t>lsDl lksVsZM lheu ls d`f=e xHkkZ/kku ;kstuk&amp;3241</t>
  </si>
  <si>
    <t>i'kq/ku dh x.kuk ¼xtEc e.My ds ek/;e es½460½</t>
  </si>
  <si>
    <t>eq[;ea=h fu'kqYd vUUkiw.kkZ QwM iSdsV ;kstuk 3232</t>
  </si>
  <si>
    <t>Jh vUuiw.kkZ jlksbZ ;kstuk 'kgjh ¼3274½</t>
  </si>
  <si>
    <t>eq[;ea=h fu'kqYd fujksxh jktLFkku ;kstuk¼3166½</t>
  </si>
  <si>
    <t>ftyk [ksy d‚EiysDl ¼94½</t>
  </si>
  <si>
    <t>vk;q"eku Hkkjr iz/kkuea=h tu vkjksX; ;kstuk 3295</t>
  </si>
  <si>
    <t>ua= laxzg.k ,oa ua= izR;kjksi.k 3168</t>
  </si>
  <si>
    <t>tks/kiqj LokLF; foKku fo'ofo|ky; 3204</t>
  </si>
  <si>
    <t xml:space="preserve">VlZjh dSalj ds;j lsaVj¼2607½ </t>
  </si>
  <si>
    <t>LokLF; f'k{kk&amp;Hkou¼1190½</t>
  </si>
  <si>
    <t>lkeqnkf;d LokLF; dsUnz Hknokfl;k tks/kiqj 3188</t>
  </si>
  <si>
    <t xml:space="preserve"> 'kkjhfjd rFkk ekufld ihMhrksa ds {ks= es dk;Zdkjh LoSfPNd vfHkdj.kksa dks vuqnku¼2585½</t>
  </si>
  <si>
    <t>f'k{k.k laLFkkvksa dks lgk;uk¼2955½</t>
  </si>
  <si>
    <t>Vªªkihdy esfMflu ,oa ok;jksyksth laLFkku 2938</t>
  </si>
  <si>
    <t>fHk{kko`fÙk ,oa vU; vokafNr dk;ksaZ esa fyIr O;fä;ksa ds cPpksa ds fy, vkoklh; fo|ky; Hkou%387½</t>
  </si>
  <si>
    <t>u'kk eqfä ¼mUewyu½ dk;ZØe368½</t>
  </si>
  <si>
    <t xml:space="preserve">mRd`"Vrk dk;Zdze ds fy, f'k{kd bUVjQsl 3248 </t>
  </si>
  <si>
    <t>dSail IyslesaV vkSj dSfj;j ekxZn'kZu dk;Zdze 3251</t>
  </si>
  <si>
    <t>izfr;ksxh izd`~fr dh izos'kijh{kkvksa ls gksus okyh vk; ls lapkfyr ;kstuk 3237</t>
  </si>
  <si>
    <t>jktLFkku dkWyst ,T;wds'ku lkslk;Vh 3239</t>
  </si>
  <si>
    <t>jk"Vªh; mPprj f'k{kk vfHk;ku ,e ,e bZ vkj 3289</t>
  </si>
  <si>
    <t>O;kolkf;d izf'k{k.k ,oa dkS'ky fodkl dk;Zdze 3249</t>
  </si>
  <si>
    <t>ladk; fodkl vdkneh dh LFkkiuk 3250</t>
  </si>
  <si>
    <t>jktdh; vfHk;kaf=dh egkfo|ky; 3183</t>
  </si>
  <si>
    <t>ih,eJh ;kstuk&amp;3283</t>
  </si>
  <si>
    <t>lgfj;k {ks= ds tutkfr oxZ ds fo|kfFkZ;ksa dks ch,lVhlh gsrq vkfFkzd lgk;rk&amp;3159</t>
  </si>
  <si>
    <t>chdkusj rduhdh fo'ofo|ky; chdkusj¼2100½</t>
  </si>
  <si>
    <r>
      <t xml:space="preserve">ukckMZ </t>
    </r>
    <r>
      <rPr>
        <sz val="14"/>
        <rFont val="Calibri"/>
        <family val="2"/>
        <scheme val="minor"/>
      </rPr>
      <t>RIDF</t>
    </r>
    <r>
      <rPr>
        <sz val="12"/>
        <rFont val="Calibri"/>
        <family val="2"/>
        <scheme val="minor"/>
      </rPr>
      <t>आर आई डी एफ</t>
    </r>
    <r>
      <rPr>
        <sz val="14"/>
        <rFont val="DevLys 010"/>
      </rPr>
      <t xml:space="preserve"> ds rgr ek/;fed fo|ky;ksa ds fuekZ.k dk;Z 3129</t>
    </r>
  </si>
  <si>
    <r>
      <t xml:space="preserve">ukckMZ </t>
    </r>
    <r>
      <rPr>
        <sz val="14"/>
        <rFont val="Calibri"/>
        <family val="2"/>
        <scheme val="minor"/>
      </rPr>
      <t>RIDF</t>
    </r>
    <r>
      <rPr>
        <sz val="12"/>
        <rFont val="Calibri"/>
        <family val="2"/>
        <scheme val="minor"/>
      </rPr>
      <t>आर आई डी एफ</t>
    </r>
    <r>
      <rPr>
        <sz val="14"/>
        <rFont val="DevLys 010"/>
      </rPr>
      <t xml:space="preserve"> ds rgr dsththch Nk=koklksa dk fuekZ.k dk;Z 3267</t>
    </r>
  </si>
  <si>
    <t>iz/kkuea=h tutkfr vkfnoklh U;k; egk vfHk;ku 3286</t>
  </si>
  <si>
    <t>ek/;fed f'k{kk ds varxZr d{kk 9 ls 12 rd ds Nk=ksa dh Qhl dk iquZHkj.k 3256</t>
  </si>
  <si>
    <t>lSfud Ldwyksa ds Nk=ksa ds fy, Nk=o`fr¼2499½</t>
  </si>
  <si>
    <t>Jh d.kZ ujsUnz d`f"k fo'o|ky] tkscusj d`f"k vuqla/kku gsrq lgk;rk&amp;2157</t>
  </si>
  <si>
    <t>vkfFkZd fiNM+k oxZ ds Nk=ksa ds fy, Nk=kokl Hkou fuekZ.k 3044</t>
  </si>
  <si>
    <t>vkfFkZd fiNM+k oxZ ds Nk=ksa ds fy, mRrj eSVªhd Nk=o`fÙk ;kstuk¼2700½</t>
  </si>
  <si>
    <t>jktLFkku bafLV;V vkWQ ,MokWlLM yfuZx] t;iqj&amp;3121</t>
  </si>
  <si>
    <t>jktho xka/kh ukyst lfoZl ,.M buksos'ku go 3123</t>
  </si>
  <si>
    <t>—f"k vuqla/kku gsrq Lokeh ds'kokuUn jktLFkku —f"k fo'ofo|ky;] chdkusj dks lgk;rk 194</t>
  </si>
  <si>
    <t>—f"k f'k{kk Lokeh ds'kokuUn jktLFkku —f"k fo'ofo|ky;] chdkusj dks lgk;rk 239</t>
  </si>
  <si>
    <t>LVkVZvi foyst ,aVjfiZU;ksjf'ki izksxkse&amp;2994</t>
  </si>
  <si>
    <t>efgyk fdlku l'kfädj.k ifj;kstuk vkbZ ,Q lh 3231</t>
  </si>
  <si>
    <t>ykMyh lqj{kk ;kstuk 3303</t>
  </si>
  <si>
    <t>fpjkyh ;kstuk 2494</t>
  </si>
  <si>
    <t>efgyk l'kfädj.k gsrq gc 3157</t>
  </si>
  <si>
    <t>eq[;ea=h odZ QzkWe gkse tkc odZ ;kstuk 3130</t>
  </si>
  <si>
    <t>ykMks izksRlkgu  ;kstuk 3298</t>
  </si>
  <si>
    <t>ou LV‚i lsaVj¼2493½</t>
  </si>
  <si>
    <t xml:space="preserve"> ;q) fo/kok Nk=kokl ,oa iquokZl dsUæ dk fuekZ.k 890½</t>
  </si>
  <si>
    <t>1- lq{e flapkbZ gsrq vfrfjä vuqnku ¼2780½</t>
  </si>
  <si>
    <t>dksVMk rglhy ftyk mn;iqj es lsbZ ,oa lkcjerh ufn;ksa ij cka/kksa ds fuekZ.k dh ifj;kstuk 3272</t>
  </si>
  <si>
    <t>pEcy&amp;HkhyokM+k is;ty ifj;kstuk &amp; pj.k çFke es cwanh ftys dks fgaMksyh&amp;uSuok is;ty ifj;kstuk¼2831½</t>
  </si>
  <si>
    <t>&gt;qu&gt;quq ftys dh vylhlj iapk;r lfefr dh pq: fclkm ifj;kstuk¼2806½</t>
  </si>
  <si>
    <t>Fkksd ,oa miHkksÙkk ehVj dh vkiwfrZ¼1192½</t>
  </si>
  <si>
    <t>uousjk ty iwfrZ ifj;kstuk ftyk dksVk ,oa cwanh 'kgjh Hkkx 3113</t>
  </si>
  <si>
    <r>
      <t>ukckMZ iksf"kr is;ty ifj;kstuk,¡ ¼</t>
    </r>
    <r>
      <rPr>
        <sz val="14"/>
        <rFont val="Calibri"/>
        <family val="2"/>
        <scheme val="minor"/>
      </rPr>
      <t>RIDF XXVIII</t>
    </r>
    <r>
      <rPr>
        <sz val="14"/>
        <rFont val="DevLys 010"/>
      </rPr>
      <t>½¼3047½</t>
    </r>
  </si>
  <si>
    <t>iquxZfBV 'kgjh is;ty ifj;kstuk] chdkusj¼2816½</t>
  </si>
  <si>
    <t>iwathxr dk;Z jktLFkku ty çnk; ,oa flojst fuxe ds ek/;e ls¼2615½</t>
  </si>
  <si>
    <t>iksdj.k &amp; Qylw.M ¼QykSnh½ ty iwfrZ ifj;kstuk ¼882½</t>
  </si>
  <si>
    <t>jktLFkku ty iznk; ,oa lhojst fuxe dks vuqnku 3270</t>
  </si>
  <si>
    <t>o`gn is;ty ifj;kstukvksa esa jsVªksfQafVx }kjk ty thou fe'ku ds varxZr ,p,QVhlh miyC/k djk;s tkus dk dk;Z 'kgjh Hkkx 3273</t>
  </si>
  <si>
    <t>dkyhrhj ty iznk; ;kstuk 3208</t>
  </si>
  <si>
    <t>eq[;ea=h ty LokoyEcu vfHk;ku 2385</t>
  </si>
  <si>
    <t>dkyh rhj fy¶V flapkbZ ifj;kstuk 3153</t>
  </si>
  <si>
    <r>
      <t xml:space="preserve">bfUnjk xka/kh ugj ifj;kstuk dk foLrkj] vk/kqfudhdj.k vkSj uohuhdj.k f}rh; pj.k¼ukckMZ vkj-vkbZ-Mh-,Q </t>
    </r>
    <r>
      <rPr>
        <sz val="14"/>
        <rFont val="Calibri"/>
        <family val="2"/>
        <scheme val="minor"/>
      </rPr>
      <t>XXVI)2978</t>
    </r>
  </si>
  <si>
    <t>vuqdwyh 'kks/k ,oa e`nk losZ{k.k &amp; bfUnjk xka/kh ugj ifj;kstuk&amp;f}rh; pj.k¼618½</t>
  </si>
  <si>
    <t>Bksl dpjk izac/ku 2342</t>
  </si>
  <si>
    <t>funs'kky; cky vf/kdkfjrk foHkkx 259</t>
  </si>
  <si>
    <t>fe'ku okRlY; ds varxrZ LoPNrk ,D'ku Iyku 3254</t>
  </si>
  <si>
    <t>;ksx%funs'kky; cky vf/kdkfjrk foHkkx 259</t>
  </si>
  <si>
    <t>ih,e lq;ksZn; ;kstuk 3294</t>
  </si>
  <si>
    <t>jlksbZ xSl flys.Mj lfClMh ;kstuk 3275</t>
  </si>
  <si>
    <t>jktLFkku jkT; fo/kqr fu;ked vk;ksx dks lgk;rk¼2926½</t>
  </si>
  <si>
    <t>peZ çf'k{k.k ¼686½</t>
  </si>
  <si>
    <t>eq[;ea=h ;qok m|e  çksRlkgu ;kstuk 3235</t>
  </si>
  <si>
    <t>fjQk;ujh ,fj;k ipinjk  esa ued [kku /kkjdksa dks eqvkotk ,oa {kfriwfrZ 2705</t>
  </si>
  <si>
    <t>nhu n;ky mik/;k; xzkeh.k dkS'ky ;kstuk ¼VhVh;w&amp;thdsokbZ½¼2475½</t>
  </si>
  <si>
    <r>
      <t>ç/kkuea=h lw{e [kk/k Å/ke m;;u ;kstuk ¼</t>
    </r>
    <r>
      <rPr>
        <sz val="14"/>
        <rFont val="CG Times"/>
        <family val="1"/>
      </rPr>
      <t>PMFME)</t>
    </r>
    <r>
      <rPr>
        <sz val="14"/>
        <rFont val="DevLys 010"/>
      </rPr>
      <t>¼2861½</t>
    </r>
  </si>
  <si>
    <t>eq[;ea=h i;ZVu dkS'ky ;kstuk 3301</t>
  </si>
  <si>
    <r>
      <t>H</t>
    </r>
    <r>
      <rPr>
        <b/>
        <sz val="12"/>
        <rFont val="DevLys 010"/>
      </rPr>
      <t xml:space="preserve">kjrh; vUrjk"Vhª; O;kikj esyk </t>
    </r>
    <r>
      <rPr>
        <b/>
        <sz val="12"/>
        <rFont val="Century"/>
        <family val="1"/>
      </rPr>
      <t>IITF-3261</t>
    </r>
    <r>
      <rPr>
        <b/>
        <sz val="12"/>
        <rFont val="DevLys 010"/>
      </rPr>
      <t xml:space="preserve"> </t>
    </r>
  </si>
  <si>
    <t>vlaxfBr Jfed lkekftd lqj{kk vf/kfu;e ds varxZr lqfo/kk ,oa lwpuk dsaæ¼2476½</t>
  </si>
  <si>
    <t>vlaxfBr Jfedks dk jk"Vªh; MsVkcsl bZ Je iksVZy 3262</t>
  </si>
  <si>
    <t>lgdkjh lfefr;ksa ds vPNs _f.k;ksa dks C;kt vuqnku¼506½</t>
  </si>
  <si>
    <t>fo'odekZ ias'ku ;kstuk 3297</t>
  </si>
  <si>
    <t>bafnjk xka/kh 'kgjh dzsfMV dkMZ ;kstuk 2021&amp;3021</t>
  </si>
  <si>
    <t>iz/kkuea=h LVªhV oasMj vkRefuHkZj fuf/k ;kstuk 3290</t>
  </si>
  <si>
    <t>iqjkrRo ,oa laxzkgky; foHkkx t;iqj 185</t>
  </si>
  <si>
    <t>vkeZMZ QksZlZ E;qft;e 3299</t>
  </si>
  <si>
    <t>;ksx% iqjkrRo ,oa laxzkgky; foHkkx t;iqj 185</t>
  </si>
  <si>
    <t>;ksx&amp; uxjh; fodkl ,oa vkoklu foHkkx] t;iqj&amp;85</t>
  </si>
  <si>
    <t>uxjh; fodkl ,oa vkoklu foHkkx] t;iqj&amp;85</t>
  </si>
  <si>
    <t>jk-jk-i-i- fuxe dks ch-th-,Q- ds fy, vuqnku¼2120½</t>
  </si>
  <si>
    <t>vkj-;w-vkbZ-Mh-ih- Qst&amp;prqZFk pj.k 3128</t>
  </si>
  <si>
    <t>jktLFkku fofu;kstu lao/kZu uhfr 7</t>
  </si>
  <si>
    <r>
      <t xml:space="preserve">ukckMZ }kjk iksf"kr vkj-vkbZ-Mh-,Q- </t>
    </r>
    <r>
      <rPr>
        <sz val="14"/>
        <rFont val="CG Times"/>
        <family val="1"/>
      </rPr>
      <t xml:space="preserve">XXIX </t>
    </r>
    <r>
      <rPr>
        <sz val="14"/>
        <rFont val="DevLys 010"/>
      </rPr>
      <t>lM+dsa¼3155½</t>
    </r>
  </si>
  <si>
    <t>jktLFkku jkT;  jktekxZ izkf/kdj. 3282</t>
  </si>
  <si>
    <t>eq[k; ftyk lM~dks dk uohuhdj.k] lqnjfndj.k ,oa pksM+k djuk 709</t>
  </si>
  <si>
    <t>iwatkxr O;;ksa ds fy, dsUnz ljdkj )kjk Lohd`r dk;Z 3287</t>
  </si>
  <si>
    <r>
      <t xml:space="preserve">ukckMZ }kjk iksf"kr vkj-vkbZ-Mh-,Q- </t>
    </r>
    <r>
      <rPr>
        <sz val="14"/>
        <rFont val="CG Times"/>
        <family val="1"/>
      </rPr>
      <t xml:space="preserve">XXx </t>
    </r>
    <r>
      <rPr>
        <sz val="14"/>
        <rFont val="DevLys 010"/>
      </rPr>
      <t>lM+dsa 3277</t>
    </r>
  </si>
  <si>
    <t>CykWdpsu lsaVj vkWQ ,Dlhysal&amp;3086</t>
  </si>
  <si>
    <t>tutkfr dY;k.k fuf/k ds vUrxZr ekMk {ks= es tutkfu esyksa dk vk;kstu¼1574½</t>
  </si>
  <si>
    <t>tutkfr {ks=h; fodkl dh ;kstukvksa ij jkT;ksa dk iz'kklfud O;; 3269</t>
  </si>
  <si>
    <t>ukckMZ }kjk foRr iksf"kr tutkfr fodkl ds fofo/k dk;Zdze &amp;3005</t>
  </si>
  <si>
    <t>iz/kkuea=k tutkfr vkfnoklh U;k; egkvfHk;ku 3307</t>
  </si>
  <si>
    <t>fo'ks"k ;ksX; O;fÙk;ksa ds fy, jsEi ,oa fy¶V vkfn dk fuekZ.k ¼2047½</t>
  </si>
  <si>
    <t>vf/kd lgkjs dks vko';drk okys fo'ks"k ;ksx;tuksa ds fy, ekfld vkfFkZd lgk;rk ;kstuk 3150</t>
  </si>
  <si>
    <r>
      <t>vuqlfpr {ks=ksa esa iapk;r foLrkj ¼</t>
    </r>
    <r>
      <rPr>
        <sz val="14"/>
        <rFont val="Calibri"/>
        <family val="2"/>
        <scheme val="minor"/>
      </rPr>
      <t>PESA</t>
    </r>
    <r>
      <rPr>
        <sz val="14"/>
        <rFont val="DevLys 010"/>
      </rPr>
      <t>½¼3201½</t>
    </r>
  </si>
  <si>
    <t>bfUnjk xka/kh jk"Vªh; fu%'kärk isa'ku ;kstuk 985½</t>
  </si>
  <si>
    <t>jktLFkku vU; fiNM+k oxZ foRr ,oa fodkl lgdkjh fuxe dks _.k ¼vkj-vks-ch-lh-,Q-Mh-lh-eh-½¼1289½</t>
  </si>
  <si>
    <t>jktLFkku vuqlwfpr tkfr  foRr ,oa fodkl vk;ksx dks vuqnku 3257</t>
  </si>
  <si>
    <t>jktLFkku jkT; vU; fiNMk oxZ foRr ,oa fodkl vk;ksx dks vuqnku 3258</t>
  </si>
  <si>
    <t xml:space="preserve">  'kgjh lq/kkj gsrq uxj fidk;ksa dks dtZ 3259</t>
  </si>
  <si>
    <t>iqfyl foHkkx t;iqj 94</t>
  </si>
  <si>
    <t>iqfyl LVkWQ dks fj;k;rh ;k=k&amp; 3268</t>
  </si>
  <si>
    <t>;ksx%iqfyl foHkkx t;iqj</t>
  </si>
  <si>
    <t>Hkz"Vkpkj  fujks/kd C;wjksa t;iqj 104</t>
  </si>
  <si>
    <t>Hkz"Vkpkj  fujks/kd C;wjksa LVkWQ dks fj;k;rh ;k=k&amp; 3265</t>
  </si>
  <si>
    <t>;ksx&amp;Hkz"Vkpkj  fujks/kd C;wjksa t;iqj 104</t>
  </si>
  <si>
    <r>
      <t xml:space="preserve">iz/kkuea=h vkokl ;kstuk 'kgjh </t>
    </r>
    <r>
      <rPr>
        <sz val="12"/>
        <rFont val="Century"/>
        <family val="1"/>
      </rPr>
      <t xml:space="preserve">(75:25)-- 3288 </t>
    </r>
  </si>
  <si>
    <t>dkjkxkj foHkkx t;iqj 101</t>
  </si>
  <si>
    <t>tsy LVkWQ dh fj;k;rh ;k=k 3264</t>
  </si>
  <si>
    <t>;ksx% dkjkxkj foHkkx t;iqj 101</t>
  </si>
  <si>
    <t>de ykxr ds I;kt Hk.Mkj.k gsrq vuqnku 3172</t>
  </si>
  <si>
    <t>ve`rk nsoh Lons'kh laxzgky; 3305</t>
  </si>
  <si>
    <t>bZdks V;wfjTe yodq'k okfVdk 3081</t>
  </si>
  <si>
    <t>jkT; miHkksäk lgk; 1407</t>
  </si>
  <si>
    <t>lkoZtfud  forj.k iz.kkyh esa rduhdh ds ek/;e ls vk/kqfufhdj.k ,oa lq/kkj 3276</t>
  </si>
  <si>
    <t xml:space="preserve">fe'ku okRlY;  ds varxZr fdz,'kuvkWQ dSfiVy vlsLV  3253 </t>
  </si>
  <si>
    <t>fe'ku okRlY;  ds varxZr pkvYM gsYiykbu 3255</t>
  </si>
  <si>
    <t>ftyk ifj"kn iapk;r lfefr Hkouksa dk vk/kqfudhdj.k 543</t>
  </si>
  <si>
    <t>iqfyl vk/kqfudhdj.k ,oa vk/kkjHwkr lajpuk 3302</t>
  </si>
  <si>
    <t>jktLFkku vkS/kkSfxd lqj{kk cy 3097</t>
  </si>
  <si>
    <t>foyEc 'kqYd dk iquZHkj.k 3230</t>
  </si>
  <si>
    <t>uok pkj v/;;u ,oa Roj.k 3306</t>
  </si>
  <si>
    <t>jktLo vklwpuk ,oa vkfFkZd vijk/k funs'kky; 305</t>
  </si>
  <si>
    <t>vkfFkZd vijk/k dh jksdFkke 3260</t>
  </si>
  <si>
    <t>;ksx% jktLo vklwpuk ,oa vkfFkZd vijk/k funs'kky; 305</t>
  </si>
  <si>
    <t>C;wjks v‚Q bUosLVesUV çeks'ku ¼ch-vkbZ-ih½ 674</t>
  </si>
  <si>
    <t>eRL; QkeZ dk fodkl &amp;470</t>
  </si>
  <si>
    <t>iapk;rh jkt foHkkx t;iqj 139</t>
  </si>
  <si>
    <t>vUuiw.kkZ jlksbZ ;kstuk¼3271½</t>
  </si>
  <si>
    <t>;ksx iapk;rh jkt foHkkx t;iqj 139</t>
  </si>
  <si>
    <t>eq[;ea=h fo'ks"k ;ksX;tu lEeku isa'ku ;kstuk¼2419½</t>
  </si>
  <si>
    <t>fHk[kkfj;ksa dk iquokZl ¼1842½</t>
  </si>
  <si>
    <t>eq[;ea=h iquokZl x`g ;kstuk ¼3321½</t>
  </si>
  <si>
    <t>e/kqe[kh ikyu ij vuqnku 3281</t>
  </si>
  <si>
    <t>elkyk cxhpksa ij vuqnku 3279</t>
  </si>
  <si>
    <t xml:space="preserve"> ckxokuh dk fodkl ¼422½</t>
  </si>
  <si>
    <t>ty {ks=ksa ds fuekZ.k ij vuqnku 3280</t>
  </si>
  <si>
    <t>d``f"k okfudh ;kstuk 3344</t>
  </si>
  <si>
    <t>iz/kkuea=h lw{e [kk| m|e mUu;u ;kstuk 3309</t>
  </si>
  <si>
    <t>jktLFkku ,xzhdYpj baQzk fe'ku 3292</t>
  </si>
  <si>
    <t>tSfod ,oa ijEijkxr —f"k  cksMZ 3366</t>
  </si>
  <si>
    <t>fVMMh fu;a=.k ;kstuk 3338</t>
  </si>
  <si>
    <t>ueks Mªksu nhnh ;kstuk 3365</t>
  </si>
  <si>
    <t>ih,e fdlku le`f) ;kstuk 3291</t>
  </si>
  <si>
    <t>jktLFkku d`f"k ,oa m|kfudh fe'ku 3364</t>
  </si>
  <si>
    <t>jktLFkku —f"k fodkl ;kstuk 3363</t>
  </si>
  <si>
    <t>jktLFkku ;qok d`"kd dkS'ky ,oa {kerk lao/kZu fe'ku 3199</t>
  </si>
  <si>
    <t>eq[;ea=h i'kqikyu fodkl ;kstuk 3368</t>
  </si>
  <si>
    <t>eq[;ea=h eaxyk i'kq  chek ;kstuk 3367</t>
  </si>
  <si>
    <t>ih ,e iks"k.k 3341</t>
  </si>
  <si>
    <t>vkaxuckM+h  nqx/k forj.k ;kstuk 3349</t>
  </si>
  <si>
    <t>xksiky dzsfMV dkMZ ;kstuk 3293</t>
  </si>
  <si>
    <t>eq[;ea=h  vk;q"eku vkjksX; ;kstuk 3320</t>
  </si>
  <si>
    <t>eq[;ea=h  vk;q"eku vkjksX; okmpj ;kstuk 3357</t>
  </si>
  <si>
    <t>lqij Lisf'k;fyVh Cwykd 3360</t>
  </si>
  <si>
    <t>eq[;ea=h vk;q"eku nq?kZVuk chek ;kstuk 3340</t>
  </si>
  <si>
    <t>js;j fMtht VªhVesaV ;kstuk 3359</t>
  </si>
  <si>
    <t>lsaVj vkWQ ,Dlhysal QkWj tsusfVDl 3358</t>
  </si>
  <si>
    <t>LVsV vkWQ vkVZ vYVªk fQVusl lsaVj t;iqj 3351</t>
  </si>
  <si>
    <t>LiksVlZ ;wfuoflZVh dh Lfkkiuk 3354</t>
  </si>
  <si>
    <t>fofHkUu [ksydwn dk;ZØe¼102½</t>
  </si>
  <si>
    <t>iksyhVsfud dkystksa dk mUu;u lqn`&lt;hdj.k ,oa uohuhdj.k 3355</t>
  </si>
  <si>
    <t>jktLFkku lsaVj vkWQ ,Moksl Vsdzksyksth 3319</t>
  </si>
  <si>
    <t>lesfdr cky fodkl lasok,sa t;iqj 42</t>
  </si>
  <si>
    <t>1 vkn'kZ vkaxuckMh dsUnz ;kstuk 3324</t>
  </si>
  <si>
    <t xml:space="preserve">;ksx % lesfdr cky fodkl lasok,sa t;iqj </t>
  </si>
  <si>
    <t>Lo;afl)k ls.Vj vkWQ ,fDlyaal 3347</t>
  </si>
  <si>
    <t>iz/kkuea=h thou T;ksfr chek ;kstuk lqj{kk chek ;kstuk vkaxuckMh dk;ZdrkZ,oa lgkf;dk gsrq 3312</t>
  </si>
  <si>
    <t>u'kk fojks/kh ,oa vU; dq&amp;jhfrfjoktksa dh jksdFkke gsrq tutkxj.k] vuqla/kku] çdk'ku rFkk çpkj 369½</t>
  </si>
  <si>
    <t>dsaæh; _.k ls ;wfuVh ekWy dk fuekZ.k 3313</t>
  </si>
  <si>
    <t>ekVh dyk ls.Vj vkWQ ,Dlhysal 3356</t>
  </si>
  <si>
    <t>[ksy foHkkx  dzhMk ifj"kn lfgr t;iqj 130</t>
  </si>
  <si>
    <t>[ksyksa jktLFkku ;wFk xsEl 3353</t>
  </si>
  <si>
    <t>LVsV ;wFk egksRlo 3352</t>
  </si>
  <si>
    <t>;ksx%[ksy foHkkx  dzhMk ifj"kn lfgr t;iqj 130</t>
  </si>
  <si>
    <t>jktLFkku i;ZVu fodkl cksMZ 3362</t>
  </si>
  <si>
    <t>jktLFkku i;Zvu lajpuk ,oa {kerk fodkl 3361</t>
  </si>
  <si>
    <r>
      <t xml:space="preserve">jktLFkku fuos'k çksRlkgu ;kstuk </t>
    </r>
    <r>
      <rPr>
        <sz val="14"/>
        <rFont val="Centaur"/>
        <family val="1"/>
      </rPr>
      <t>RIPS-2022(UDYOG)3266</t>
    </r>
  </si>
  <si>
    <t>avkj ,l vkj Mh lh dks ns; ,U;qVh ,oa ekftZu euh gsrq 3316</t>
  </si>
  <si>
    <t>xksfoUn xq: tutkfr {ks=h; fodkl ;kstuk 3348</t>
  </si>
  <si>
    <t>tutkfr vkoklh; fo|ky;ksa dk fuekZ.k 3337</t>
  </si>
  <si>
    <t>tutkfr {ks=h; fodkl gsrq Ms;jh lEcaf/k xfrfof/k;kW 3329</t>
  </si>
  <si>
    <t>tutkfr {ks=h; fodkl gsrq fpfdRlk ,oa LokLF; lEcaf/k xfrfof/k;kW 3330</t>
  </si>
  <si>
    <t>tutkfr {ks=h; fodkl gsrq i'kqikyu lEcaf/k xfrfof/k;kW 3328</t>
  </si>
  <si>
    <t>tutkfr {ks=h; fodkl gsrq ih ,e dqlqe dEiksusaV ch  grq lgk;rk 3332</t>
  </si>
  <si>
    <t>tutkfr {ks=h; fodkl gsrq ouhdj.k  lEcaf/k xfrfof/k;kW 3333</t>
  </si>
  <si>
    <t>fc[kjh {ks= esa tutkfr  vkoklh; fo|ky;ksa dk lapkyu  3325</t>
  </si>
  <si>
    <t>fc[kjh {ks= esa tutkfr  vkoklh; fo|ky;  3335</t>
  </si>
  <si>
    <t>fc[kjh {ks= esa cgqm)s'kh; Nk=koklksa dk lspkyu 3326</t>
  </si>
  <si>
    <t>ekaMk {ks=ksa es tutkfr vkoklh; fo|ky; 3334</t>
  </si>
  <si>
    <t>lkeqnkf;d Hkouksa dk fuekZ.k 3336</t>
  </si>
  <si>
    <t>tutkfr {ks=h; fodkl gsrq m|kfudh lEcaf/k xfrfof/k;kW 3331</t>
  </si>
  <si>
    <t>tutkfr {ks=h; fodkl gsrq d`f"k lEcaf/k xfrfof/k;kW 3327</t>
  </si>
  <si>
    <t>vEcsMdj vkn'kZk xzke ;kstuk 2453</t>
  </si>
  <si>
    <t>c`t esokr {ks=h; fodkl ;kstuk 3345</t>
  </si>
  <si>
    <t>;kek izlkn eq[kthZ ftyk mRFkku ;kstuk 3346</t>
  </si>
  <si>
    <t>dsUnzh; _.k ls iqfyl esa iwath fuos'k 3315</t>
  </si>
  <si>
    <r>
      <t xml:space="preserve">UIDF </t>
    </r>
    <r>
      <rPr>
        <sz val="14"/>
        <rFont val="DevLys 010 "/>
      </rPr>
      <t xml:space="preserve">ls iksf"kr fodkl dk;Z </t>
    </r>
    <r>
      <rPr>
        <sz val="14"/>
        <rFont val="Centaur"/>
        <family val="1"/>
      </rPr>
      <t>-NHB 3343</t>
    </r>
  </si>
  <si>
    <r>
      <t xml:space="preserve">ih ,e bZ cl lsok </t>
    </r>
    <r>
      <rPr>
        <sz val="14"/>
        <rFont val="Calibri"/>
        <family val="2"/>
        <scheme val="minor"/>
      </rPr>
      <t>BTM Infra. 3317</t>
    </r>
  </si>
  <si>
    <r>
      <t xml:space="preserve">ih ,e bZ cl lsok </t>
    </r>
    <r>
      <rPr>
        <sz val="14"/>
        <rFont val="Calibri"/>
        <family val="2"/>
        <scheme val="minor"/>
      </rPr>
      <t xml:space="preserve"> Infra. structure 3318</t>
    </r>
  </si>
  <si>
    <r>
      <t xml:space="preserve">ih ,e bZ cl lsok </t>
    </r>
    <r>
      <rPr>
        <sz val="14"/>
        <rFont val="Calibri"/>
        <family val="2"/>
        <scheme val="minor"/>
      </rPr>
      <t xml:space="preserve"> operation 3322</t>
    </r>
  </si>
  <si>
    <t>m|ku foHkkx t;iqj 23</t>
  </si>
  <si>
    <t xml:space="preserve"> ;ksx m|ku foHkkx t;iqj 23</t>
  </si>
  <si>
    <t>jktLFkku tyok;q ifjorZu izfrfdz;k ,oa ifjfLFkfrdh ra= lsok lso/kZu ifj;kstuk 3311</t>
  </si>
  <si>
    <t>lsd.M us'kuy T;wfMf'k;y is deh'ku  3323</t>
  </si>
  <si>
    <t>mi 'kklu lfpo foRr ekxksZik; foHkkx  jktLFkku t;iqj 238</t>
  </si>
  <si>
    <t>_.k gVkus gsrq flafdx Q.M esa gLrkarj.k 3342</t>
  </si>
  <si>
    <t>;ksx% mi 'kklu lfpo foRr ekxksZik; foHkkx  jktLFkku t;iqj 238</t>
  </si>
  <si>
    <t>LiksZVl ykbQ ba';ksjsl Ldhe 3350</t>
  </si>
  <si>
    <t>[ksy foHkkx dzhMk ifj"kn lfgr t;iqj 130</t>
  </si>
  <si>
    <t>;ksx [ksy foHkkx dzhMk ifj"kn lfgr t;iqj 130</t>
  </si>
  <si>
    <t>jktLFkku xSj ljdkjh 'kSf{kd laLFkk vf/kdj.k t;iqj 184</t>
  </si>
  <si>
    <t>;ksx jktLFkku xSj ljdkjh 'kSf{kd laLFkk vf/kdj.k t;iqj 184</t>
  </si>
  <si>
    <t>jkT; ifjogu vihy U;k;kf/kdj.k t;iqj 212</t>
  </si>
  <si>
    <t>;ksx jkT; ifjogu vihy U;k;kf/kdj.k t;iqj 212</t>
  </si>
  <si>
    <t>yksdk;qDr lfpoky; t;iqj 118</t>
  </si>
  <si>
    <t>;ksx yksdk;qDr lfpoky; t;iqj 118</t>
  </si>
  <si>
    <t>fo/kh eksVj nkok nq?kZVuk nkok U;k;kf/kdj.k 151</t>
  </si>
  <si>
    <t>;ksx  fo/kh eksVj nkok nq?kZVuk nkok U;k;kf/kdj.k 151</t>
  </si>
  <si>
    <t>ukjdksfVDl fu;a=.k gsrq lgk;rk 3314</t>
  </si>
  <si>
    <t>vuqxzg lsok iznk;xh 3304</t>
  </si>
  <si>
    <t>jktLFkku fo/kkulHkk t;iqj 119</t>
  </si>
  <si>
    <t>us'kuy bZ fo/kku ,Iyhds'ku 3310</t>
  </si>
  <si>
    <t>;ksx jktLFkku fo/kkulHkk t;iqj 119</t>
  </si>
  <si>
    <t>Je  foHkkx t;iqj 134</t>
  </si>
  <si>
    <t>;ksx Je  foHkkx t;iqj 134</t>
  </si>
  <si>
    <t>jkt lgdkj ,i 3339</t>
  </si>
  <si>
    <t>jkT; vkcdkjh Hkou ¼792½</t>
  </si>
  <si>
    <t>jktLFkku ctV esa fofHkUu lrr fodkl y{;ksa ds lEcUèk esa fd;s x, çkoèkku ¼yk[k :i;s½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</si>
</sst>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DevLys 010"/>
    </font>
    <font>
      <b/>
      <sz val="16"/>
      <color theme="1"/>
      <name val="DevLys 010"/>
    </font>
    <font>
      <b/>
      <sz val="14"/>
      <name val="DevLys 010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DevLys 010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4"/>
      <name val="DevLys 010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DevLys 010"/>
    </font>
    <font>
      <sz val="12"/>
      <name val="DevLys 010"/>
    </font>
    <font>
      <b/>
      <sz val="12"/>
      <name val="DevLys 010"/>
    </font>
    <font>
      <sz val="14"/>
      <name val="Calibri"/>
      <family val="2"/>
      <scheme val="minor"/>
    </font>
    <font>
      <sz val="14"/>
      <name val="CG Times"/>
      <family val="1"/>
    </font>
    <font>
      <sz val="14"/>
      <name val="Consolas"/>
      <family val="3"/>
    </font>
    <font>
      <sz val="14"/>
      <name val="Cambria"/>
      <family val="1"/>
      <scheme val="major"/>
    </font>
    <font>
      <b/>
      <sz val="14"/>
      <name val="Calibri"/>
      <family val="2"/>
      <scheme val="minor"/>
    </font>
    <font>
      <sz val="16"/>
      <name val="DevLys 010 "/>
    </font>
    <font>
      <b/>
      <sz val="16"/>
      <name val="DevLys 010 "/>
    </font>
    <font>
      <b/>
      <sz val="11"/>
      <color rgb="FFFF0000"/>
      <name val="Calibri"/>
      <family val="2"/>
      <scheme val="minor"/>
    </font>
    <font>
      <sz val="16"/>
      <name val="DevLys 010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Candara"/>
      <family val="2"/>
    </font>
    <font>
      <sz val="11"/>
      <color rgb="FFFF0000"/>
      <name val="Calibri"/>
      <family val="2"/>
      <scheme val="minor"/>
    </font>
    <font>
      <b/>
      <sz val="12"/>
      <name val="Century"/>
      <family val="1"/>
    </font>
    <font>
      <sz val="14"/>
      <color theme="1"/>
      <name val="DevLys 010"/>
    </font>
    <font>
      <sz val="12"/>
      <name val="Century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entaur"/>
      <family val="1"/>
    </font>
    <font>
      <sz val="14"/>
      <name val="DevLys 010 "/>
    </font>
    <font>
      <b/>
      <sz val="14"/>
      <color rgb="FFFF0000"/>
      <name val="DevLys 010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4" fillId="3" borderId="6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0" fillId="0" borderId="0" xfId="0"/>
    <xf numFmtId="0" fontId="13" fillId="0" borderId="0" xfId="0" applyFont="1"/>
    <xf numFmtId="0" fontId="6" fillId="9" borderId="1" xfId="1" applyNumberFormat="1" applyFont="1" applyFill="1" applyBorder="1" applyAlignment="1">
      <alignment horizontal="center" vertical="center"/>
    </xf>
    <xf numFmtId="0" fontId="7" fillId="9" borderId="2" xfId="1" applyNumberFormat="1" applyFont="1" applyFill="1" applyBorder="1" applyAlignment="1">
      <alignment horizontal="center" vertical="center"/>
    </xf>
    <xf numFmtId="0" fontId="6" fillId="9" borderId="2" xfId="1" applyNumberFormat="1" applyFont="1" applyFill="1" applyBorder="1" applyAlignment="1">
      <alignment horizontal="center" vertical="center"/>
    </xf>
    <xf numFmtId="0" fontId="12" fillId="9" borderId="2" xfId="0" applyFont="1" applyFill="1" applyBorder="1"/>
    <xf numFmtId="0" fontId="7" fillId="9" borderId="1" xfId="1" applyNumberFormat="1" applyFont="1" applyFill="1" applyBorder="1" applyAlignment="1">
      <alignment horizontal="center" vertical="center"/>
    </xf>
    <xf numFmtId="0" fontId="4" fillId="9" borderId="2" xfId="0" applyFont="1" applyFill="1" applyBorder="1"/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7" fillId="9" borderId="1" xfId="1" applyNumberFormat="1" applyFont="1" applyFill="1" applyBorder="1" applyAlignment="1">
      <alignment horizontal="center" vertical="top"/>
    </xf>
    <xf numFmtId="0" fontId="6" fillId="9" borderId="1" xfId="1" applyNumberFormat="1" applyFont="1" applyFill="1" applyBorder="1" applyAlignment="1">
      <alignment horizontal="center" vertical="top"/>
    </xf>
    <xf numFmtId="0" fontId="13" fillId="9" borderId="0" xfId="0" applyFont="1" applyFill="1"/>
    <xf numFmtId="0" fontId="13" fillId="8" borderId="0" xfId="0" applyFont="1" applyFill="1"/>
    <xf numFmtId="0" fontId="13" fillId="8" borderId="1" xfId="0" applyFont="1" applyFill="1" applyBorder="1" applyAlignment="1">
      <alignment horizontal="center"/>
    </xf>
    <xf numFmtId="0" fontId="13" fillId="5" borderId="0" xfId="0" applyFont="1" applyFill="1"/>
    <xf numFmtId="0" fontId="4" fillId="8" borderId="7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4" fillId="9" borderId="0" xfId="0" applyFont="1" applyFill="1"/>
    <xf numFmtId="0" fontId="14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0" fontId="12" fillId="9" borderId="2" xfId="0" quotePrefix="1" applyFont="1" applyFill="1" applyBorder="1"/>
    <xf numFmtId="0" fontId="7" fillId="9" borderId="2" xfId="0" applyFont="1" applyFill="1" applyBorder="1" applyAlignment="1">
      <alignment horizontal="center" vertical="center"/>
    </xf>
    <xf numFmtId="0" fontId="14" fillId="0" borderId="0" xfId="0" applyFont="1"/>
    <xf numFmtId="43" fontId="6" fillId="9" borderId="1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9" borderId="0" xfId="0" applyFont="1" applyFill="1" applyAlignment="1">
      <alignment horizontal="center" vertical="center"/>
    </xf>
    <xf numFmtId="0" fontId="12" fillId="9" borderId="2" xfId="0" applyFont="1" applyFill="1" applyBorder="1" applyAlignment="1">
      <alignment wrapText="1"/>
    </xf>
    <xf numFmtId="0" fontId="4" fillId="9" borderId="2" xfId="0" quotePrefix="1" applyFont="1" applyFill="1" applyBorder="1"/>
    <xf numFmtId="0" fontId="13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wrapText="1"/>
    </xf>
    <xf numFmtId="0" fontId="13" fillId="9" borderId="8" xfId="0" applyFont="1" applyFill="1" applyBorder="1" applyAlignment="1">
      <alignment horizontal="center"/>
    </xf>
    <xf numFmtId="0" fontId="12" fillId="9" borderId="2" xfId="0" applyFont="1" applyFill="1" applyBorder="1" applyAlignment="1">
      <alignment vertical="top" wrapText="1"/>
    </xf>
    <xf numFmtId="0" fontId="12" fillId="9" borderId="2" xfId="0" quotePrefix="1" applyFont="1" applyFill="1" applyBorder="1" applyAlignment="1">
      <alignment wrapText="1"/>
    </xf>
    <xf numFmtId="0" fontId="14" fillId="9" borderId="0" xfId="0" applyFont="1" applyFill="1" applyAlignment="1">
      <alignment vertical="top"/>
    </xf>
    <xf numFmtId="0" fontId="4" fillId="9" borderId="2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3" fillId="9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6" borderId="0" xfId="0" applyFont="1" applyFill="1" applyAlignment="1">
      <alignment vertical="top"/>
    </xf>
    <xf numFmtId="0" fontId="18" fillId="9" borderId="2" xfId="0" applyFont="1" applyFill="1" applyBorder="1"/>
    <xf numFmtId="0" fontId="14" fillId="6" borderId="0" xfId="0" applyFont="1" applyFill="1" applyAlignment="1">
      <alignment vertical="top"/>
    </xf>
    <xf numFmtId="2" fontId="13" fillId="9" borderId="0" xfId="0" applyNumberFormat="1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6" borderId="0" xfId="0" applyFont="1" applyFill="1"/>
    <xf numFmtId="0" fontId="14" fillId="6" borderId="0" xfId="0" applyFont="1" applyFill="1"/>
    <xf numFmtId="0" fontId="13" fillId="9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12" fillId="9" borderId="2" xfId="0" applyFont="1" applyFill="1" applyBorder="1" applyAlignment="1"/>
    <xf numFmtId="0" fontId="12" fillId="9" borderId="0" xfId="0" applyFont="1" applyFill="1"/>
    <xf numFmtId="0" fontId="16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23" fillId="8" borderId="1" xfId="0" applyFont="1" applyFill="1" applyBorder="1"/>
    <xf numFmtId="0" fontId="7" fillId="0" borderId="0" xfId="0" applyFont="1"/>
    <xf numFmtId="0" fontId="17" fillId="9" borderId="2" xfId="0" applyFont="1" applyFill="1" applyBorder="1"/>
    <xf numFmtId="0" fontId="7" fillId="9" borderId="0" xfId="0" applyFont="1" applyFill="1"/>
    <xf numFmtId="0" fontId="14" fillId="10" borderId="0" xfId="0" applyFont="1" applyFill="1"/>
    <xf numFmtId="2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4" fillId="9" borderId="1" xfId="0" applyFont="1" applyFill="1" applyBorder="1"/>
    <xf numFmtId="0" fontId="7" fillId="9" borderId="1" xfId="0" applyFont="1" applyFill="1" applyBorder="1"/>
    <xf numFmtId="0" fontId="15" fillId="1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7" fillId="10" borderId="2" xfId="1" applyNumberFormat="1" applyFont="1" applyFill="1" applyBorder="1" applyAlignment="1">
      <alignment horizontal="center" vertical="center"/>
    </xf>
    <xf numFmtId="2" fontId="7" fillId="10" borderId="2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6" fillId="10" borderId="2" xfId="1" applyNumberFormat="1" applyFont="1" applyFill="1" applyBorder="1" applyAlignment="1">
      <alignment horizontal="center" vertical="center"/>
    </xf>
    <xf numFmtId="0" fontId="7" fillId="10" borderId="2" xfId="1" applyNumberFormat="1" applyFont="1" applyFill="1" applyBorder="1" applyAlignment="1">
      <alignment horizontal="center" vertical="top"/>
    </xf>
    <xf numFmtId="0" fontId="14" fillId="10" borderId="0" xfId="0" applyFont="1" applyFill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24" fillId="10" borderId="1" xfId="0" applyFont="1" applyFill="1" applyBorder="1"/>
    <xf numFmtId="0" fontId="14" fillId="10" borderId="1" xfId="0" applyFont="1" applyFill="1" applyBorder="1"/>
    <xf numFmtId="0" fontId="7" fillId="10" borderId="1" xfId="0" applyFont="1" applyFill="1" applyBorder="1"/>
    <xf numFmtId="0" fontId="16" fillId="10" borderId="1" xfId="0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1" applyNumberFormat="1" applyFont="1" applyFill="1" applyBorder="1" applyAlignment="1">
      <alignment horizontal="center" vertical="center"/>
    </xf>
    <xf numFmtId="0" fontId="6" fillId="10" borderId="1" xfId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top"/>
    </xf>
    <xf numFmtId="0" fontId="26" fillId="8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top"/>
    </xf>
    <xf numFmtId="0" fontId="13" fillId="0" borderId="1" xfId="0" applyFont="1" applyBorder="1"/>
    <xf numFmtId="0" fontId="14" fillId="0" borderId="1" xfId="0" applyFont="1" applyBorder="1"/>
    <xf numFmtId="0" fontId="14" fillId="10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3" fillId="6" borderId="1" xfId="0" applyFont="1" applyFill="1" applyBorder="1"/>
    <xf numFmtId="0" fontId="14" fillId="6" borderId="1" xfId="0" applyFont="1" applyFill="1" applyBorder="1"/>
    <xf numFmtId="0" fontId="13" fillId="9" borderId="2" xfId="0" applyFont="1" applyFill="1" applyBorder="1" applyAlignment="1">
      <alignment horizontal="center"/>
    </xf>
    <xf numFmtId="0" fontId="6" fillId="9" borderId="1" xfId="0" applyFont="1" applyFill="1" applyBorder="1" applyAlignment="1">
      <alignment vertical="center"/>
    </xf>
    <xf numFmtId="0" fontId="12" fillId="9" borderId="2" xfId="0" applyFont="1" applyFill="1" applyBorder="1" applyAlignment="1">
      <alignment vertical="top"/>
    </xf>
    <xf numFmtId="0" fontId="12" fillId="9" borderId="2" xfId="0" applyFont="1" applyFill="1" applyBorder="1" applyAlignment="1">
      <alignment horizontal="left"/>
    </xf>
    <xf numFmtId="0" fontId="4" fillId="6" borderId="2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4" fillId="6" borderId="2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1" applyNumberFormat="1" applyFont="1" applyFill="1" applyBorder="1" applyAlignment="1">
      <alignment horizontal="center" vertical="center"/>
    </xf>
    <xf numFmtId="0" fontId="7" fillId="6" borderId="2" xfId="1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7" fillId="6" borderId="1" xfId="0" applyFont="1" applyFill="1" applyBorder="1"/>
    <xf numFmtId="0" fontId="4" fillId="6" borderId="2" xfId="0" applyFont="1" applyFill="1" applyBorder="1" applyAlignment="1">
      <alignment vertical="top" wrapText="1"/>
    </xf>
    <xf numFmtId="2" fontId="7" fillId="6" borderId="1" xfId="0" applyNumberFormat="1" applyFont="1" applyFill="1" applyBorder="1" applyAlignment="1">
      <alignment horizontal="center" vertical="top"/>
    </xf>
    <xf numFmtId="2" fontId="7" fillId="6" borderId="2" xfId="0" applyNumberFormat="1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7" fillId="6" borderId="1" xfId="1" applyNumberFormat="1" applyFont="1" applyFill="1" applyBorder="1" applyAlignment="1">
      <alignment horizontal="center" vertical="top"/>
    </xf>
    <xf numFmtId="0" fontId="7" fillId="6" borderId="2" xfId="1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vertical="top"/>
    </xf>
    <xf numFmtId="2" fontId="7" fillId="6" borderId="2" xfId="0" applyNumberFormat="1" applyFont="1" applyFill="1" applyBorder="1" applyAlignment="1">
      <alignment horizontal="center" vertical="center"/>
    </xf>
    <xf numFmtId="0" fontId="7" fillId="6" borderId="1" xfId="1" applyNumberFormat="1" applyFont="1" applyFill="1" applyBorder="1" applyAlignment="1">
      <alignment horizontal="center" vertical="center"/>
    </xf>
    <xf numFmtId="0" fontId="4" fillId="6" borderId="2" xfId="0" quotePrefix="1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top"/>
    </xf>
    <xf numFmtId="0" fontId="6" fillId="6" borderId="1" xfId="1" applyNumberFormat="1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vertical="center"/>
    </xf>
    <xf numFmtId="2" fontId="7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/>
    <xf numFmtId="0" fontId="14" fillId="6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7" fillId="6" borderId="2" xfId="0" applyFont="1" applyFill="1" applyBorder="1" applyAlignment="1">
      <alignment vertical="center" wrapText="1"/>
    </xf>
    <xf numFmtId="2" fontId="7" fillId="6" borderId="1" xfId="0" applyNumberFormat="1" applyFont="1" applyFill="1" applyBorder="1" applyAlignment="1">
      <alignment vertical="center"/>
    </xf>
    <xf numFmtId="0" fontId="25" fillId="9" borderId="1" xfId="0" applyFont="1" applyFill="1" applyBorder="1"/>
    <xf numFmtId="0" fontId="27" fillId="9" borderId="6" xfId="0" applyFont="1" applyFill="1" applyBorder="1" applyAlignment="1">
      <alignment horizontal="right" vertical="top" wrapText="1"/>
    </xf>
    <xf numFmtId="2" fontId="28" fillId="9" borderId="6" xfId="0" applyNumberFormat="1" applyFont="1" applyFill="1" applyBorder="1" applyAlignment="1">
      <alignment horizontal="right" vertical="top" shrinkToFit="1"/>
    </xf>
    <xf numFmtId="4" fontId="28" fillId="9" borderId="6" xfId="0" applyNumberFormat="1" applyFont="1" applyFill="1" applyBorder="1" applyAlignment="1">
      <alignment horizontal="right" vertical="top" shrinkToFit="1"/>
    </xf>
    <xf numFmtId="2" fontId="29" fillId="9" borderId="6" xfId="0" applyNumberFormat="1" applyFont="1" applyFill="1" applyBorder="1" applyAlignment="1">
      <alignment horizontal="right" vertical="top" wrapText="1"/>
    </xf>
    <xf numFmtId="0" fontId="29" fillId="9" borderId="6" xfId="0" applyFont="1" applyFill="1" applyBorder="1" applyAlignment="1">
      <alignment horizontal="right" vertical="top" wrapText="1"/>
    </xf>
    <xf numFmtId="0" fontId="6" fillId="9" borderId="1" xfId="0" applyFont="1" applyFill="1" applyBorder="1"/>
    <xf numFmtId="0" fontId="6" fillId="9" borderId="0" xfId="0" applyFont="1" applyFill="1"/>
    <xf numFmtId="0" fontId="6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/>
    </xf>
    <xf numFmtId="4" fontId="30" fillId="9" borderId="1" xfId="0" applyNumberFormat="1" applyFont="1" applyFill="1" applyBorder="1" applyAlignment="1">
      <alignment horizontal="center" vertical="top" shrinkToFit="1"/>
    </xf>
    <xf numFmtId="0" fontId="11" fillId="9" borderId="1" xfId="0" applyFont="1" applyFill="1" applyBorder="1" applyAlignment="1">
      <alignment horizontal="center" vertical="top" wrapText="1"/>
    </xf>
    <xf numFmtId="2" fontId="30" fillId="9" borderId="1" xfId="0" applyNumberFormat="1" applyFont="1" applyFill="1" applyBorder="1" applyAlignment="1">
      <alignment horizontal="center" vertical="top" shrinkToFit="1"/>
    </xf>
    <xf numFmtId="0" fontId="31" fillId="9" borderId="6" xfId="0" applyFont="1" applyFill="1" applyBorder="1" applyAlignment="1">
      <alignment horizontal="right" vertical="top" wrapText="1"/>
    </xf>
    <xf numFmtId="2" fontId="32" fillId="9" borderId="6" xfId="0" applyNumberFormat="1" applyFont="1" applyFill="1" applyBorder="1" applyAlignment="1">
      <alignment horizontal="right" vertical="top" shrinkToFit="1"/>
    </xf>
    <xf numFmtId="4" fontId="32" fillId="9" borderId="6" xfId="0" applyNumberFormat="1" applyFont="1" applyFill="1" applyBorder="1" applyAlignment="1">
      <alignment horizontal="right" vertical="top" shrinkToFit="1"/>
    </xf>
    <xf numFmtId="2" fontId="7" fillId="9" borderId="1" xfId="0" applyNumberFormat="1" applyFont="1" applyFill="1" applyBorder="1"/>
    <xf numFmtId="0" fontId="7" fillId="9" borderId="1" xfId="0" applyFont="1" applyFill="1" applyBorder="1" applyAlignment="1">
      <alignment vertical="top"/>
    </xf>
    <xf numFmtId="4" fontId="6" fillId="9" borderId="1" xfId="0" applyNumberFormat="1" applyFont="1" applyFill="1" applyBorder="1"/>
    <xf numFmtId="0" fontId="7" fillId="6" borderId="1" xfId="0" applyFont="1" applyFill="1" applyBorder="1" applyAlignment="1">
      <alignment vertical="top"/>
    </xf>
    <xf numFmtId="0" fontId="6" fillId="9" borderId="1" xfId="0" applyFont="1" applyFill="1" applyBorder="1" applyAlignment="1">
      <alignment vertical="top"/>
    </xf>
    <xf numFmtId="2" fontId="13" fillId="9" borderId="1" xfId="0" applyNumberFormat="1" applyFont="1" applyFill="1" applyBorder="1"/>
    <xf numFmtId="0" fontId="13" fillId="11" borderId="0" xfId="0" applyFont="1" applyFill="1"/>
    <xf numFmtId="0" fontId="4" fillId="11" borderId="2" xfId="0" applyFont="1" applyFill="1" applyBorder="1" applyAlignment="1">
      <alignment wrapText="1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2" fillId="10" borderId="2" xfId="0" applyFont="1" applyFill="1" applyBorder="1"/>
    <xf numFmtId="0" fontId="36" fillId="9" borderId="2" xfId="0" applyFont="1" applyFill="1" applyBorder="1"/>
    <xf numFmtId="0" fontId="16" fillId="9" borderId="2" xfId="0" applyFont="1" applyFill="1" applyBorder="1"/>
    <xf numFmtId="2" fontId="7" fillId="9" borderId="1" xfId="0" applyNumberFormat="1" applyFont="1" applyFill="1" applyBorder="1" applyAlignment="1">
      <alignment horizontal="center"/>
    </xf>
    <xf numFmtId="2" fontId="32" fillId="9" borderId="1" xfId="0" applyNumberFormat="1" applyFont="1" applyFill="1" applyBorder="1" applyAlignment="1">
      <alignment horizontal="center" vertical="top" shrinkToFit="1"/>
    </xf>
    <xf numFmtId="4" fontId="32" fillId="9" borderId="1" xfId="0" applyNumberFormat="1" applyFont="1" applyFill="1" applyBorder="1" applyAlignment="1">
      <alignment horizontal="center" vertical="top" shrinkToFit="1"/>
    </xf>
    <xf numFmtId="2" fontId="38" fillId="9" borderId="1" xfId="0" applyNumberFormat="1" applyFont="1" applyFill="1" applyBorder="1" applyAlignment="1">
      <alignment horizontal="center" vertical="top" shrinkToFit="1"/>
    </xf>
    <xf numFmtId="4" fontId="38" fillId="9" borderId="1" xfId="0" applyNumberFormat="1" applyFont="1" applyFill="1" applyBorder="1" applyAlignment="1">
      <alignment horizontal="center" vertical="top" shrinkToFit="1"/>
    </xf>
    <xf numFmtId="0" fontId="31" fillId="9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2" fontId="14" fillId="10" borderId="1" xfId="0" applyNumberFormat="1" applyFont="1" applyFill="1" applyBorder="1"/>
    <xf numFmtId="0" fontId="34" fillId="9" borderId="0" xfId="0" applyFont="1" applyFill="1"/>
    <xf numFmtId="0" fontId="2" fillId="9" borderId="2" xfId="0" applyFont="1" applyFill="1" applyBorder="1"/>
    <xf numFmtId="0" fontId="40" fillId="9" borderId="1" xfId="0" applyFont="1" applyFill="1" applyBorder="1"/>
    <xf numFmtId="0" fontId="39" fillId="10" borderId="1" xfId="0" applyFont="1" applyFill="1" applyBorder="1"/>
    <xf numFmtId="0" fontId="13" fillId="10" borderId="1" xfId="0" applyFont="1" applyFill="1" applyBorder="1"/>
    <xf numFmtId="0" fontId="13" fillId="10" borderId="2" xfId="0" applyFont="1" applyFill="1" applyBorder="1" applyAlignment="1">
      <alignment horizontal="center"/>
    </xf>
    <xf numFmtId="0" fontId="25" fillId="7" borderId="0" xfId="0" applyFont="1" applyFill="1"/>
    <xf numFmtId="0" fontId="44" fillId="7" borderId="4" xfId="0" applyFont="1" applyFill="1" applyBorder="1" applyAlignment="1">
      <alignment horizontal="right"/>
    </xf>
    <xf numFmtId="2" fontId="41" fillId="7" borderId="2" xfId="0" applyNumberFormat="1" applyFont="1" applyFill="1" applyBorder="1" applyAlignment="1">
      <alignment horizontal="center" vertical="center"/>
    </xf>
    <xf numFmtId="2" fontId="25" fillId="7" borderId="1" xfId="0" applyNumberFormat="1" applyFont="1" applyFill="1" applyBorder="1"/>
    <xf numFmtId="0" fontId="0" fillId="12" borderId="0" xfId="0" applyFont="1" applyFill="1"/>
    <xf numFmtId="0" fontId="2" fillId="12" borderId="2" xfId="0" applyFont="1" applyFill="1" applyBorder="1" applyAlignment="1">
      <alignment wrapText="1"/>
    </xf>
    <xf numFmtId="2" fontId="40" fillId="12" borderId="1" xfId="0" applyNumberFormat="1" applyFont="1" applyFill="1" applyBorder="1" applyAlignment="1">
      <alignment horizontal="center" vertical="center"/>
    </xf>
    <xf numFmtId="2" fontId="40" fillId="12" borderId="2" xfId="0" applyNumberFormat="1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vertical="center"/>
    </xf>
    <xf numFmtId="0" fontId="39" fillId="9" borderId="0" xfId="0" applyFont="1" applyFill="1"/>
    <xf numFmtId="0" fontId="5" fillId="9" borderId="1" xfId="0" applyFont="1" applyFill="1" applyBorder="1" applyAlignment="1">
      <alignment horizontal="center" vertical="center"/>
    </xf>
    <xf numFmtId="0" fontId="40" fillId="10" borderId="1" xfId="0" applyFont="1" applyFill="1" applyBorder="1" applyAlignment="1">
      <alignment horizontal="center" vertical="center"/>
    </xf>
    <xf numFmtId="0" fontId="5" fillId="9" borderId="1" xfId="1" applyNumberFormat="1" applyFont="1" applyFill="1" applyBorder="1" applyAlignment="1">
      <alignment horizontal="center" vertical="center"/>
    </xf>
    <xf numFmtId="0" fontId="40" fillId="10" borderId="2" xfId="1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39" fillId="10" borderId="2" xfId="0" applyFont="1" applyFill="1" applyBorder="1" applyAlignment="1">
      <alignment horizontal="center"/>
    </xf>
    <xf numFmtId="0" fontId="5" fillId="9" borderId="1" xfId="0" applyFont="1" applyFill="1" applyBorder="1"/>
    <xf numFmtId="0" fontId="0" fillId="0" borderId="0" xfId="0" applyFont="1"/>
    <xf numFmtId="0" fontId="0" fillId="9" borderId="0" xfId="0" applyFont="1" applyFill="1"/>
    <xf numFmtId="0" fontId="40" fillId="6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horizontal="center"/>
    </xf>
    <xf numFmtId="0" fontId="23" fillId="8" borderId="10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4" fillId="8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xe@uxjikfydk@uxj%20ifj%22knksa%20dks%20lgk;rk&#188;2895&#1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selection activeCell="A3" sqref="A3"/>
    </sheetView>
  </sheetViews>
  <sheetFormatPr defaultRowHeight="15"/>
  <cols>
    <col min="1" max="1" width="119.85546875" customWidth="1"/>
    <col min="2" max="3" width="13.5703125" bestFit="1" customWidth="1"/>
    <col min="4" max="4" width="14.85546875" bestFit="1" customWidth="1"/>
    <col min="5" max="5" width="14.42578125" bestFit="1" customWidth="1"/>
    <col min="6" max="6" width="18.7109375" bestFit="1" customWidth="1"/>
    <col min="7" max="7" width="12" bestFit="1" customWidth="1"/>
    <col min="8" max="8" width="18" customWidth="1"/>
    <col min="9" max="9" width="18.7109375" bestFit="1" customWidth="1"/>
    <col min="10" max="10" width="17.140625" customWidth="1"/>
  </cols>
  <sheetData>
    <row r="1" spans="1:10" ht="20.25">
      <c r="A1" s="81" t="s">
        <v>2033</v>
      </c>
      <c r="B1" s="233" t="s">
        <v>2034</v>
      </c>
      <c r="C1" s="233"/>
      <c r="D1" s="233"/>
      <c r="E1" s="233" t="s">
        <v>2035</v>
      </c>
      <c r="F1" s="233"/>
      <c r="G1" s="233"/>
      <c r="H1" s="233" t="s">
        <v>2036</v>
      </c>
      <c r="I1" s="233"/>
      <c r="J1" s="233"/>
    </row>
    <row r="2" spans="1:10" ht="40.5">
      <c r="A2" s="81" t="s">
        <v>2037</v>
      </c>
      <c r="B2" s="3" t="s">
        <v>223</v>
      </c>
      <c r="C2" s="4" t="s">
        <v>224</v>
      </c>
      <c r="D2" s="3" t="s">
        <v>0</v>
      </c>
      <c r="E2" s="3" t="s">
        <v>241</v>
      </c>
      <c r="F2" s="3" t="s">
        <v>242</v>
      </c>
      <c r="G2" s="3" t="s">
        <v>0</v>
      </c>
      <c r="H2" s="3" t="s">
        <v>241</v>
      </c>
      <c r="I2" s="3" t="s">
        <v>242</v>
      </c>
      <c r="J2" s="3" t="s">
        <v>0</v>
      </c>
    </row>
    <row r="3" spans="1:10" ht="18.75">
      <c r="A3" s="5" t="s">
        <v>1</v>
      </c>
      <c r="B3" s="6">
        <v>970825.89</v>
      </c>
      <c r="C3" s="6">
        <v>554648.86</v>
      </c>
      <c r="D3" s="6">
        <v>1525474.75</v>
      </c>
      <c r="E3" s="6">
        <v>1237696.28</v>
      </c>
      <c r="F3" s="6">
        <v>679408.86</v>
      </c>
      <c r="G3" s="6">
        <f t="shared" ref="G3:G20" si="0">E3+F3</f>
        <v>1917105.1400000001</v>
      </c>
      <c r="H3" s="6">
        <v>1584750.05</v>
      </c>
      <c r="I3" s="6">
        <v>1175210.49</v>
      </c>
      <c r="J3" s="6">
        <f t="shared" ref="J3:J20" si="1">H3+I3</f>
        <v>2759960.54</v>
      </c>
    </row>
    <row r="4" spans="1:10" ht="18.75">
      <c r="A4" s="7" t="s">
        <v>225</v>
      </c>
      <c r="B4" s="8">
        <v>485807.25</v>
      </c>
      <c r="C4" s="8">
        <v>172258.55</v>
      </c>
      <c r="D4" s="8">
        <v>658065.80000000005</v>
      </c>
      <c r="E4" s="6">
        <v>575243.62</v>
      </c>
      <c r="F4" s="6">
        <v>193203.17</v>
      </c>
      <c r="G4" s="6">
        <f t="shared" si="0"/>
        <v>768446.79</v>
      </c>
      <c r="H4" s="6">
        <v>789925.63</v>
      </c>
      <c r="I4" s="6">
        <v>218061.31</v>
      </c>
      <c r="J4" s="6">
        <f t="shared" si="1"/>
        <v>1007986.94</v>
      </c>
    </row>
    <row r="5" spans="1:10" ht="18.75">
      <c r="A5" s="7" t="s">
        <v>227</v>
      </c>
      <c r="B5" s="8">
        <v>962549.09</v>
      </c>
      <c r="C5" s="8">
        <v>231974.24</v>
      </c>
      <c r="D5" s="8">
        <v>1194523.33</v>
      </c>
      <c r="E5" s="6">
        <v>1239779.69</v>
      </c>
      <c r="F5" s="6">
        <v>242969.01</v>
      </c>
      <c r="G5" s="6">
        <f t="shared" si="0"/>
        <v>1482748.7</v>
      </c>
      <c r="H5" s="6">
        <v>1420027.26</v>
      </c>
      <c r="I5" s="6">
        <v>441234.77</v>
      </c>
      <c r="J5" s="6">
        <f t="shared" si="1"/>
        <v>1861262.03</v>
      </c>
    </row>
    <row r="6" spans="1:10" ht="18.75">
      <c r="A6" s="7" t="s">
        <v>229</v>
      </c>
      <c r="B6" s="8">
        <v>1928506.4</v>
      </c>
      <c r="C6" s="8">
        <v>456485.1</v>
      </c>
      <c r="D6" s="8">
        <v>2384991.5</v>
      </c>
      <c r="E6" s="6">
        <v>2412895.19</v>
      </c>
      <c r="F6" s="6">
        <v>483619.36</v>
      </c>
      <c r="G6" s="6">
        <f t="shared" si="0"/>
        <v>2896514.55</v>
      </c>
      <c r="H6" s="6">
        <v>2796901.29</v>
      </c>
      <c r="I6" s="6">
        <v>518112.07</v>
      </c>
      <c r="J6" s="6">
        <f t="shared" si="1"/>
        <v>3315013.36</v>
      </c>
    </row>
    <row r="7" spans="1:10" ht="18.75">
      <c r="A7" s="7" t="s">
        <v>230</v>
      </c>
      <c r="B7" s="8">
        <v>126853.73</v>
      </c>
      <c r="C7" s="8">
        <v>18693.23</v>
      </c>
      <c r="D7" s="8">
        <v>145546.96</v>
      </c>
      <c r="E7" s="6">
        <v>137816.85</v>
      </c>
      <c r="F7" s="6">
        <v>18658.86</v>
      </c>
      <c r="G7" s="6">
        <f t="shared" si="0"/>
        <v>156475.71000000002</v>
      </c>
      <c r="H7" s="6">
        <v>186463.81</v>
      </c>
      <c r="I7" s="6">
        <v>23093.19</v>
      </c>
      <c r="J7" s="6">
        <f t="shared" si="1"/>
        <v>209557</v>
      </c>
    </row>
    <row r="8" spans="1:10" ht="18.75">
      <c r="A8" s="9" t="s">
        <v>231</v>
      </c>
      <c r="B8" s="8">
        <v>977887.48</v>
      </c>
      <c r="C8" s="8">
        <v>201991.11</v>
      </c>
      <c r="D8" s="8">
        <v>1179878.5900000001</v>
      </c>
      <c r="E8" s="6">
        <v>1045303.46</v>
      </c>
      <c r="F8" s="6">
        <v>320099.42</v>
      </c>
      <c r="G8" s="6">
        <f t="shared" si="0"/>
        <v>1365402.88</v>
      </c>
      <c r="H8" s="6">
        <v>1571573.3</v>
      </c>
      <c r="I8" s="6">
        <v>146149.56</v>
      </c>
      <c r="J8" s="6">
        <f t="shared" si="1"/>
        <v>1717722.86</v>
      </c>
    </row>
    <row r="9" spans="1:10" ht="18.75">
      <c r="A9" s="7" t="s">
        <v>233</v>
      </c>
      <c r="B9" s="8">
        <v>1849148.48</v>
      </c>
      <c r="C9" s="8"/>
      <c r="D9" s="8">
        <v>1849148.48</v>
      </c>
      <c r="E9" s="6">
        <v>1912920.81</v>
      </c>
      <c r="F9" s="6">
        <v>0</v>
      </c>
      <c r="G9" s="6">
        <f t="shared" si="0"/>
        <v>1912920.81</v>
      </c>
      <c r="H9" s="6">
        <v>2543652.8199999998</v>
      </c>
      <c r="I9" s="6">
        <v>0</v>
      </c>
      <c r="J9" s="6">
        <f t="shared" si="1"/>
        <v>2543652.8199999998</v>
      </c>
    </row>
    <row r="10" spans="1:10" ht="18.75">
      <c r="A10" s="7" t="s">
        <v>234</v>
      </c>
      <c r="B10" s="8">
        <v>167432.4</v>
      </c>
      <c r="C10" s="10">
        <v>8920.35</v>
      </c>
      <c r="D10" s="8">
        <v>176352.75</v>
      </c>
      <c r="E10" s="6">
        <v>295648.71999999997</v>
      </c>
      <c r="F10" s="6">
        <v>16747.11</v>
      </c>
      <c r="G10" s="6">
        <f t="shared" si="0"/>
        <v>312395.82999999996</v>
      </c>
      <c r="H10" s="6">
        <v>335486.2</v>
      </c>
      <c r="I10" s="6">
        <v>31634.799999999999</v>
      </c>
      <c r="J10" s="6">
        <f t="shared" si="1"/>
        <v>367121</v>
      </c>
    </row>
    <row r="11" spans="1:10" ht="18.75">
      <c r="A11" s="7" t="s">
        <v>235</v>
      </c>
      <c r="B11" s="8">
        <v>702353.92000000004</v>
      </c>
      <c r="C11" s="8">
        <v>160402.06</v>
      </c>
      <c r="D11" s="8">
        <v>862755.98</v>
      </c>
      <c r="E11" s="6">
        <v>828784.35</v>
      </c>
      <c r="F11" s="6">
        <v>173052.71</v>
      </c>
      <c r="G11" s="6">
        <f t="shared" si="0"/>
        <v>1001837.0599999999</v>
      </c>
      <c r="H11" s="6">
        <v>1249073.27</v>
      </c>
      <c r="I11" s="6">
        <v>173553.01</v>
      </c>
      <c r="J11" s="6">
        <f t="shared" si="1"/>
        <v>1422626.28</v>
      </c>
    </row>
    <row r="12" spans="1:10" ht="18.75">
      <c r="A12" s="7" t="s">
        <v>2</v>
      </c>
      <c r="B12" s="8">
        <v>64287.09</v>
      </c>
      <c r="C12" s="8">
        <v>63951.86</v>
      </c>
      <c r="D12" s="8">
        <v>128238.95</v>
      </c>
      <c r="E12" s="6">
        <v>75997.64</v>
      </c>
      <c r="F12" s="6">
        <v>64341.98</v>
      </c>
      <c r="G12" s="6">
        <f t="shared" si="0"/>
        <v>140339.62</v>
      </c>
      <c r="H12" s="6">
        <v>101427.05</v>
      </c>
      <c r="I12" s="6">
        <v>66916.009999999995</v>
      </c>
      <c r="J12" s="6">
        <f t="shared" si="1"/>
        <v>168343.06</v>
      </c>
    </row>
    <row r="13" spans="1:10" ht="18.75">
      <c r="A13" s="7" t="s">
        <v>236</v>
      </c>
      <c r="B13" s="8">
        <v>387468</v>
      </c>
      <c r="C13" s="8">
        <v>159990.20000000001</v>
      </c>
      <c r="D13" s="8">
        <v>547458.19999999995</v>
      </c>
      <c r="E13" s="6">
        <v>507493.41</v>
      </c>
      <c r="F13" s="6">
        <v>193395.89</v>
      </c>
      <c r="G13" s="6">
        <f t="shared" si="0"/>
        <v>700889.3</v>
      </c>
      <c r="H13" s="6">
        <v>524314.37</v>
      </c>
      <c r="I13" s="6">
        <v>194695.3</v>
      </c>
      <c r="J13" s="6">
        <f t="shared" si="1"/>
        <v>719009.66999999993</v>
      </c>
    </row>
    <row r="14" spans="1:10" ht="18.75">
      <c r="A14" s="7" t="s">
        <v>237</v>
      </c>
      <c r="B14" s="10">
        <v>7718</v>
      </c>
      <c r="C14" s="8"/>
      <c r="D14" s="10">
        <v>7718</v>
      </c>
      <c r="E14" s="6">
        <v>8194.11</v>
      </c>
      <c r="F14" s="6">
        <v>0</v>
      </c>
      <c r="G14" s="6">
        <f t="shared" si="0"/>
        <v>8194.11</v>
      </c>
      <c r="H14" s="6">
        <v>6988.48</v>
      </c>
      <c r="I14" s="6">
        <v>0</v>
      </c>
      <c r="J14" s="6">
        <f t="shared" si="1"/>
        <v>6988.48</v>
      </c>
    </row>
    <row r="15" spans="1:10" ht="18.75">
      <c r="A15" s="7" t="s">
        <v>238</v>
      </c>
      <c r="B15" s="8">
        <v>35619.54</v>
      </c>
      <c r="C15" s="8">
        <v>100542.03</v>
      </c>
      <c r="D15" s="8">
        <v>136161.57</v>
      </c>
      <c r="E15" s="6">
        <v>50980.92</v>
      </c>
      <c r="F15" s="6">
        <v>148100.04</v>
      </c>
      <c r="G15" s="6">
        <f t="shared" si="0"/>
        <v>199080.96000000002</v>
      </c>
      <c r="H15" s="6">
        <v>53097.11</v>
      </c>
      <c r="I15" s="6">
        <v>155621</v>
      </c>
      <c r="J15" s="6">
        <f t="shared" si="1"/>
        <v>208718.11</v>
      </c>
    </row>
    <row r="16" spans="1:10" s="12" customFormat="1" ht="37.5">
      <c r="A16" s="11" t="s">
        <v>246</v>
      </c>
      <c r="B16" s="8">
        <v>0</v>
      </c>
      <c r="C16" s="8">
        <v>0</v>
      </c>
      <c r="D16" s="8"/>
      <c r="E16" s="6"/>
      <c r="F16" s="6"/>
      <c r="G16" s="6"/>
      <c r="H16" s="6">
        <v>0.04</v>
      </c>
      <c r="I16" s="6">
        <v>0.05</v>
      </c>
      <c r="J16" s="6">
        <f t="shared" si="1"/>
        <v>0.09</v>
      </c>
    </row>
    <row r="17" spans="1:10" ht="56.25">
      <c r="A17" s="11" t="s">
        <v>239</v>
      </c>
      <c r="B17" s="8">
        <v>15090.38</v>
      </c>
      <c r="C17" s="10">
        <v>2260.23</v>
      </c>
      <c r="D17" s="8">
        <v>17350.61</v>
      </c>
      <c r="E17" s="6">
        <v>36107.01</v>
      </c>
      <c r="F17" s="6">
        <v>3585.77</v>
      </c>
      <c r="G17" s="6">
        <f t="shared" si="0"/>
        <v>39692.78</v>
      </c>
      <c r="H17" s="6">
        <v>54077.65</v>
      </c>
      <c r="I17" s="6">
        <v>3980.73</v>
      </c>
      <c r="J17" s="6">
        <f t="shared" si="1"/>
        <v>58058.380000000005</v>
      </c>
    </row>
    <row r="18" spans="1:10" ht="18.75">
      <c r="A18" s="11" t="s">
        <v>243</v>
      </c>
      <c r="B18" s="8">
        <v>138510.07</v>
      </c>
      <c r="C18" s="8">
        <v>22376.47</v>
      </c>
      <c r="D18" s="8">
        <v>160886.54</v>
      </c>
      <c r="E18" s="6">
        <v>163624.4</v>
      </c>
      <c r="F18" s="6">
        <v>20200.560000000001</v>
      </c>
      <c r="G18" s="6">
        <f t="shared" si="0"/>
        <v>183824.96</v>
      </c>
      <c r="H18" s="6">
        <v>221831.05</v>
      </c>
      <c r="I18" s="6">
        <v>34165.25</v>
      </c>
      <c r="J18" s="6">
        <f t="shared" si="1"/>
        <v>255996.3</v>
      </c>
    </row>
    <row r="19" spans="1:10" ht="18.75">
      <c r="A19" s="7" t="s">
        <v>240</v>
      </c>
      <c r="B19" s="8">
        <v>21376.59</v>
      </c>
      <c r="C19" s="10">
        <v>2549.35</v>
      </c>
      <c r="D19" s="8">
        <v>23925.94</v>
      </c>
      <c r="E19" s="6">
        <v>20876.28</v>
      </c>
      <c r="F19" s="6">
        <v>222.23</v>
      </c>
      <c r="G19" s="6">
        <f t="shared" si="0"/>
        <v>21098.51</v>
      </c>
      <c r="H19" s="6">
        <v>32384.65</v>
      </c>
      <c r="I19" s="6">
        <v>201.83</v>
      </c>
      <c r="J19" s="6">
        <f t="shared" si="1"/>
        <v>32586.480000000003</v>
      </c>
    </row>
    <row r="20" spans="1:10" ht="18.75">
      <c r="A20" s="7" t="s">
        <v>244</v>
      </c>
      <c r="B20" s="8">
        <v>15852.61</v>
      </c>
      <c r="C20" s="10">
        <v>5751.25</v>
      </c>
      <c r="D20" s="8">
        <v>21603.86</v>
      </c>
      <c r="E20" s="6">
        <v>111023.64</v>
      </c>
      <c r="F20" s="6">
        <v>7144.06</v>
      </c>
      <c r="G20" s="6">
        <f t="shared" si="0"/>
        <v>118167.7</v>
      </c>
      <c r="H20" s="6">
        <v>299820.03000000003</v>
      </c>
      <c r="I20" s="6">
        <v>11132.01</v>
      </c>
      <c r="J20" s="6">
        <f t="shared" si="1"/>
        <v>310952.04000000004</v>
      </c>
    </row>
    <row r="21" spans="1:10" ht="18.75">
      <c r="A21" s="1" t="s">
        <v>245</v>
      </c>
      <c r="B21" s="2">
        <v>8857286.9199999999</v>
      </c>
      <c r="C21" s="2">
        <v>2162794.89</v>
      </c>
      <c r="D21" s="2">
        <v>11020081.810000001</v>
      </c>
      <c r="E21" s="2">
        <f t="shared" ref="E21:J21" si="2">SUM(E3:E20)</f>
        <v>10660386.379999999</v>
      </c>
      <c r="F21" s="2">
        <f t="shared" si="2"/>
        <v>2564749.0300000003</v>
      </c>
      <c r="G21" s="2">
        <f t="shared" si="2"/>
        <v>13225135.41</v>
      </c>
      <c r="H21" s="2">
        <f t="shared" si="2"/>
        <v>13771794.059999999</v>
      </c>
      <c r="I21" s="2">
        <f t="shared" si="2"/>
        <v>3193761.3799999994</v>
      </c>
      <c r="J21" s="2">
        <f t="shared" si="2"/>
        <v>16965555.440000001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2717"/>
  <sheetViews>
    <sheetView tabSelected="1" workbookViewId="0">
      <pane xSplit="2" ySplit="5" topLeftCell="P28" activePane="bottomRight" state="frozen"/>
      <selection pane="topRight" activeCell="C1" sqref="C1"/>
      <selection pane="bottomLeft" activeCell="A6" sqref="A6"/>
      <selection pane="bottomRight" activeCell="T38" sqref="T38"/>
    </sheetView>
  </sheetViews>
  <sheetFormatPr defaultRowHeight="15.75"/>
  <cols>
    <col min="1" max="1" width="4.85546875" style="13" customWidth="1"/>
    <col min="2" max="2" width="92" style="80" customWidth="1"/>
    <col min="3" max="3" width="12.42578125" style="76" customWidth="1"/>
    <col min="4" max="4" width="14" style="76" bestFit="1" customWidth="1"/>
    <col min="5" max="5" width="11" style="107" customWidth="1"/>
    <col min="6" max="6" width="10.85546875" style="77" customWidth="1"/>
    <col min="7" max="7" width="11.7109375" style="77" customWidth="1"/>
    <col min="8" max="8" width="10" style="96" customWidth="1"/>
    <col min="9" max="9" width="11.28515625" style="78" customWidth="1"/>
    <col min="10" max="10" width="11.5703125" style="78" customWidth="1"/>
    <col min="11" max="11" width="15.140625" style="117" customWidth="1"/>
    <col min="12" max="12" width="12.42578125" style="119" customWidth="1"/>
    <col min="13" max="13" width="10.42578125" style="119" customWidth="1"/>
    <col min="14" max="14" width="11.7109375" style="103" customWidth="1"/>
    <col min="15" max="15" width="14.7109375" style="119" customWidth="1"/>
    <col min="16" max="16" width="15.42578125" style="119" customWidth="1"/>
    <col min="17" max="17" width="17.42578125" style="103" customWidth="1"/>
    <col min="18" max="18" width="14.7109375" style="119" customWidth="1"/>
    <col min="19" max="19" width="15.42578125" style="119" customWidth="1"/>
    <col min="20" max="20" width="17.42578125" style="103" customWidth="1"/>
    <col min="21" max="16384" width="9.140625" style="13"/>
  </cols>
  <sheetData>
    <row r="1" spans="1:20" s="28" customFormat="1" ht="99.75" customHeight="1">
      <c r="A1" s="26"/>
      <c r="B1" s="239" t="s">
        <v>2038</v>
      </c>
      <c r="C1" s="239"/>
      <c r="D1" s="239"/>
      <c r="E1" s="239"/>
      <c r="F1" s="239"/>
      <c r="G1" s="239"/>
      <c r="H1" s="239"/>
      <c r="I1" s="27"/>
      <c r="J1" s="27"/>
      <c r="K1" s="116"/>
      <c r="L1" s="27"/>
      <c r="M1" s="27"/>
      <c r="N1" s="27"/>
      <c r="O1" s="27"/>
      <c r="P1" s="27"/>
      <c r="Q1" s="205"/>
      <c r="R1" s="27"/>
      <c r="S1" s="27"/>
      <c r="T1" s="205"/>
    </row>
    <row r="2" spans="1:20" s="28" customFormat="1" ht="18.75">
      <c r="A2" s="26"/>
      <c r="B2" s="235" t="s">
        <v>2487</v>
      </c>
      <c r="C2" s="235"/>
      <c r="D2" s="235"/>
      <c r="E2" s="235"/>
      <c r="F2" s="235"/>
      <c r="G2" s="235"/>
      <c r="H2" s="235"/>
      <c r="I2" s="27"/>
      <c r="J2" s="27"/>
      <c r="K2" s="116"/>
      <c r="L2" s="27"/>
      <c r="M2" s="27"/>
      <c r="N2" s="27"/>
      <c r="O2" s="27"/>
      <c r="P2" s="27"/>
      <c r="Q2" s="205"/>
      <c r="R2" s="27"/>
      <c r="S2" s="27"/>
      <c r="T2" s="205"/>
    </row>
    <row r="3" spans="1:20" s="28" customFormat="1" ht="20.25">
      <c r="A3" s="26"/>
      <c r="B3" s="29" t="s">
        <v>2037</v>
      </c>
      <c r="C3" s="234" t="s">
        <v>2034</v>
      </c>
      <c r="D3" s="234"/>
      <c r="E3" s="234"/>
      <c r="F3" s="234" t="s">
        <v>2035</v>
      </c>
      <c r="G3" s="234"/>
      <c r="H3" s="234"/>
      <c r="I3" s="234" t="s">
        <v>2036</v>
      </c>
      <c r="J3" s="234"/>
      <c r="K3" s="234"/>
      <c r="L3" s="236" t="s">
        <v>2039</v>
      </c>
      <c r="M3" s="237"/>
      <c r="N3" s="238"/>
      <c r="O3" s="236" t="s">
        <v>2221</v>
      </c>
      <c r="P3" s="237"/>
      <c r="Q3" s="238"/>
      <c r="R3" s="236" t="s">
        <v>2221</v>
      </c>
      <c r="S3" s="237"/>
      <c r="T3" s="238"/>
    </row>
    <row r="4" spans="1:20" s="115" customFormat="1" ht="40.5">
      <c r="A4" s="114"/>
      <c r="B4" s="113"/>
      <c r="C4" s="111" t="s">
        <v>223</v>
      </c>
      <c r="D4" s="112" t="s">
        <v>224</v>
      </c>
      <c r="E4" s="100" t="s">
        <v>0</v>
      </c>
      <c r="F4" s="111" t="s">
        <v>223</v>
      </c>
      <c r="G4" s="112" t="s">
        <v>224</v>
      </c>
      <c r="H4" s="92" t="s">
        <v>0</v>
      </c>
      <c r="I4" s="111" t="s">
        <v>223</v>
      </c>
      <c r="J4" s="112" t="s">
        <v>224</v>
      </c>
      <c r="K4" s="92" t="s">
        <v>0</v>
      </c>
      <c r="L4" s="111" t="s">
        <v>223</v>
      </c>
      <c r="M4" s="112" t="s">
        <v>224</v>
      </c>
      <c r="N4" s="100" t="s">
        <v>0</v>
      </c>
      <c r="O4" s="111" t="s">
        <v>223</v>
      </c>
      <c r="P4" s="112" t="s">
        <v>224</v>
      </c>
      <c r="Q4" s="100" t="s">
        <v>0</v>
      </c>
      <c r="R4" s="111" t="s">
        <v>223</v>
      </c>
      <c r="S4" s="112" t="s">
        <v>224</v>
      </c>
      <c r="T4" s="100" t="s">
        <v>0</v>
      </c>
    </row>
    <row r="5" spans="1:20" s="28" customFormat="1" ht="20.25">
      <c r="A5" s="26"/>
      <c r="B5" s="33"/>
      <c r="C5" s="32"/>
      <c r="D5" s="34"/>
      <c r="E5" s="92"/>
      <c r="F5" s="32"/>
      <c r="G5" s="34"/>
      <c r="H5" s="92"/>
      <c r="I5" s="30"/>
      <c r="J5" s="31"/>
      <c r="K5" s="92"/>
      <c r="L5" s="82"/>
      <c r="M5" s="82"/>
      <c r="N5" s="102"/>
      <c r="O5" s="82"/>
      <c r="P5" s="82"/>
      <c r="Q5" s="102"/>
      <c r="R5" s="82"/>
      <c r="S5" s="82"/>
      <c r="T5" s="102"/>
    </row>
    <row r="6" spans="1:20" s="68" customFormat="1" ht="18.75">
      <c r="A6" s="69">
        <v>1</v>
      </c>
      <c r="B6" s="130" t="s">
        <v>249</v>
      </c>
      <c r="C6" s="130"/>
      <c r="D6" s="130"/>
      <c r="E6" s="130"/>
      <c r="F6" s="130"/>
      <c r="G6" s="130"/>
      <c r="H6" s="130"/>
      <c r="I6" s="153"/>
      <c r="J6" s="153"/>
      <c r="K6" s="139"/>
      <c r="L6" s="124"/>
      <c r="M6" s="124"/>
      <c r="N6" s="125"/>
      <c r="O6" s="124"/>
      <c r="P6" s="124"/>
      <c r="Q6" s="125"/>
      <c r="R6" s="124"/>
      <c r="S6" s="124"/>
      <c r="T6" s="125"/>
    </row>
    <row r="7" spans="1:20" ht="18.75">
      <c r="A7" s="35">
        <v>1</v>
      </c>
      <c r="B7" s="19" t="s">
        <v>250</v>
      </c>
      <c r="C7" s="37"/>
      <c r="D7" s="37"/>
      <c r="E7" s="105"/>
      <c r="F7" s="37"/>
      <c r="G7" s="37"/>
      <c r="H7" s="93"/>
      <c r="I7" s="22"/>
      <c r="J7" s="22"/>
      <c r="L7" s="89"/>
      <c r="M7" s="89"/>
      <c r="O7" s="89"/>
      <c r="P7" s="89"/>
      <c r="R7" s="89"/>
      <c r="S7" s="89"/>
    </row>
    <row r="8" spans="1:20" ht="18.75">
      <c r="A8" s="25">
        <v>1</v>
      </c>
      <c r="B8" s="17" t="s">
        <v>251</v>
      </c>
      <c r="C8" s="38">
        <v>200</v>
      </c>
      <c r="D8" s="38">
        <v>0</v>
      </c>
      <c r="E8" s="87">
        <f>SUM(C8:D8)</f>
        <v>200</v>
      </c>
      <c r="F8" s="14">
        <v>200</v>
      </c>
      <c r="G8" s="14">
        <v>0</v>
      </c>
      <c r="H8" s="94">
        <f>F8+G8</f>
        <v>200</v>
      </c>
      <c r="I8" s="22">
        <v>200</v>
      </c>
      <c r="J8" s="22">
        <v>0</v>
      </c>
      <c r="K8" s="117">
        <f>SUM(I8:J8)</f>
        <v>200</v>
      </c>
      <c r="L8" s="89">
        <v>300</v>
      </c>
      <c r="M8" s="89">
        <v>0</v>
      </c>
      <c r="N8" s="103">
        <f>SUM(L8:M8)</f>
        <v>300</v>
      </c>
      <c r="O8" s="89">
        <v>300</v>
      </c>
      <c r="P8" s="89">
        <v>0</v>
      </c>
      <c r="Q8" s="103">
        <f>SUM(O8:P8)</f>
        <v>300</v>
      </c>
      <c r="R8" s="89">
        <v>300</v>
      </c>
      <c r="S8" s="89">
        <v>0</v>
      </c>
      <c r="T8" s="103">
        <f>SUM(R8:S8)</f>
        <v>300</v>
      </c>
    </row>
    <row r="9" spans="1:20" ht="18.75">
      <c r="A9" s="25">
        <v>2</v>
      </c>
      <c r="B9" s="17" t="s">
        <v>252</v>
      </c>
      <c r="C9" s="38"/>
      <c r="D9" s="38"/>
      <c r="E9" s="87"/>
      <c r="F9" s="14">
        <v>0.01</v>
      </c>
      <c r="G9" s="14">
        <v>0</v>
      </c>
      <c r="H9" s="94">
        <f>F9+G9</f>
        <v>0.01</v>
      </c>
      <c r="I9" s="22">
        <v>0.01</v>
      </c>
      <c r="J9" s="22">
        <v>0</v>
      </c>
      <c r="K9" s="117">
        <f>SUM(I9:J9)</f>
        <v>0.01</v>
      </c>
      <c r="L9" s="89">
        <v>100</v>
      </c>
      <c r="M9" s="89">
        <v>0</v>
      </c>
      <c r="N9" s="103">
        <f>SUM(L9:M9)</f>
        <v>100</v>
      </c>
      <c r="O9" s="89">
        <v>100</v>
      </c>
      <c r="P9" s="89"/>
      <c r="Q9" s="103">
        <f>SUM(O9:P9)</f>
        <v>100</v>
      </c>
      <c r="R9" s="89">
        <v>100</v>
      </c>
      <c r="S9" s="89">
        <v>0</v>
      </c>
      <c r="T9" s="103">
        <f>SUM(R9:S9)</f>
        <v>100</v>
      </c>
    </row>
    <row r="10" spans="1:20" ht="18.75">
      <c r="A10" s="25"/>
      <c r="B10" s="19" t="s">
        <v>4</v>
      </c>
      <c r="C10" s="39">
        <f t="shared" ref="C10:K10" si="0">SUM(C8:C9)</f>
        <v>200</v>
      </c>
      <c r="D10" s="39">
        <f t="shared" si="0"/>
        <v>0</v>
      </c>
      <c r="E10" s="87">
        <f t="shared" si="0"/>
        <v>200</v>
      </c>
      <c r="F10" s="39">
        <f t="shared" si="0"/>
        <v>200.01</v>
      </c>
      <c r="G10" s="39">
        <f t="shared" si="0"/>
        <v>0</v>
      </c>
      <c r="H10" s="95">
        <f t="shared" si="0"/>
        <v>200.01</v>
      </c>
      <c r="I10" s="39">
        <f t="shared" si="0"/>
        <v>200.01</v>
      </c>
      <c r="J10" s="39">
        <f>SUM(J8:J9)</f>
        <v>0</v>
      </c>
      <c r="K10" s="95">
        <f t="shared" si="0"/>
        <v>200.01</v>
      </c>
      <c r="L10" s="91">
        <f t="shared" ref="L10:N10" si="1">SUM(L8:L9)</f>
        <v>400</v>
      </c>
      <c r="M10" s="91">
        <f t="shared" si="1"/>
        <v>0</v>
      </c>
      <c r="N10" s="104">
        <f t="shared" si="1"/>
        <v>400</v>
      </c>
      <c r="O10" s="91">
        <f>SUM(O8:O9)</f>
        <v>400</v>
      </c>
      <c r="P10" s="91">
        <f>SUM(P8:P9)</f>
        <v>0</v>
      </c>
      <c r="Q10" s="104">
        <f>SUM(O10:P10)</f>
        <v>400</v>
      </c>
      <c r="R10" s="91">
        <f>SUM(R8:R9)</f>
        <v>400</v>
      </c>
      <c r="S10" s="91">
        <f>SUM(S8:S9)</f>
        <v>0</v>
      </c>
      <c r="T10" s="104">
        <f>SUM(R10:S10)</f>
        <v>400</v>
      </c>
    </row>
    <row r="11" spans="1:20" ht="18.75">
      <c r="A11" s="35">
        <v>2</v>
      </c>
      <c r="B11" s="19" t="s">
        <v>253</v>
      </c>
      <c r="C11" s="20"/>
      <c r="D11" s="20"/>
      <c r="E11" s="88"/>
      <c r="F11" s="14"/>
      <c r="G11" s="14"/>
      <c r="H11" s="94"/>
      <c r="I11" s="22"/>
      <c r="J11" s="22"/>
      <c r="L11" s="89"/>
      <c r="M11" s="89"/>
      <c r="O11" s="89"/>
      <c r="P11" s="89"/>
      <c r="R11" s="89"/>
      <c r="S11" s="89"/>
    </row>
    <row r="12" spans="1:20" ht="18.75">
      <c r="A12" s="25">
        <v>1</v>
      </c>
      <c r="B12" s="17" t="s">
        <v>2041</v>
      </c>
      <c r="C12" s="20"/>
      <c r="D12" s="20"/>
      <c r="E12" s="88"/>
      <c r="F12" s="14"/>
      <c r="G12" s="14"/>
      <c r="H12" s="94"/>
      <c r="I12" s="22"/>
      <c r="J12" s="22"/>
      <c r="L12" s="89">
        <v>0.02</v>
      </c>
      <c r="M12" s="89"/>
      <c r="N12" s="103">
        <f>SUM(L12:M12)</f>
        <v>0.02</v>
      </c>
      <c r="O12" s="89"/>
      <c r="P12" s="89">
        <v>68250</v>
      </c>
      <c r="Q12" s="103">
        <f>SUM(O12:P12)</f>
        <v>68250</v>
      </c>
      <c r="R12" s="89"/>
      <c r="S12" s="89">
        <v>68250</v>
      </c>
      <c r="T12" s="103">
        <f>SUM(R12:S12)</f>
        <v>68250</v>
      </c>
    </row>
    <row r="13" spans="1:20" ht="18.75">
      <c r="A13" s="25">
        <v>2</v>
      </c>
      <c r="B13" s="17" t="s">
        <v>2040</v>
      </c>
      <c r="C13" s="20"/>
      <c r="D13" s="20"/>
      <c r="E13" s="88"/>
      <c r="F13" s="14"/>
      <c r="G13" s="14"/>
      <c r="H13" s="94"/>
      <c r="I13" s="22"/>
      <c r="J13" s="22"/>
      <c r="L13" s="89">
        <v>67500</v>
      </c>
      <c r="M13" s="89"/>
      <c r="N13" s="103">
        <f t="shared" ref="N13:N14" si="2">SUM(L13:M13)</f>
        <v>67500</v>
      </c>
      <c r="O13" s="89">
        <v>56750</v>
      </c>
      <c r="P13" s="89"/>
      <c r="Q13" s="103">
        <f>SUM(O13:P13)</f>
        <v>56750</v>
      </c>
      <c r="R13" s="89">
        <v>6100</v>
      </c>
      <c r="S13" s="89">
        <v>0</v>
      </c>
      <c r="T13" s="103">
        <f>SUM(R13:S13)</f>
        <v>6100</v>
      </c>
    </row>
    <row r="14" spans="1:20" ht="18.75">
      <c r="A14" s="25">
        <v>3</v>
      </c>
      <c r="B14" s="17" t="s">
        <v>254</v>
      </c>
      <c r="C14" s="38">
        <v>37500</v>
      </c>
      <c r="D14" s="38">
        <v>161351.32999999999</v>
      </c>
      <c r="E14" s="87">
        <f>SUM(C14:D14)</f>
        <v>198851.33</v>
      </c>
      <c r="F14" s="14">
        <v>63944.17</v>
      </c>
      <c r="G14" s="14">
        <v>190000</v>
      </c>
      <c r="H14" s="94">
        <f>F14+G14</f>
        <v>253944.16999999998</v>
      </c>
      <c r="I14" s="22">
        <v>93669.67</v>
      </c>
      <c r="J14" s="22">
        <v>297000.01</v>
      </c>
      <c r="K14" s="117">
        <f>SUM(I14:J14)</f>
        <v>390669.68</v>
      </c>
      <c r="L14" s="89">
        <v>149146.81</v>
      </c>
      <c r="M14" s="89">
        <v>324000.01</v>
      </c>
      <c r="N14" s="103">
        <f t="shared" si="2"/>
        <v>473146.82</v>
      </c>
      <c r="O14" s="89">
        <v>161646.29</v>
      </c>
      <c r="P14" s="89">
        <v>340200</v>
      </c>
      <c r="Q14" s="103">
        <f>SUM(O14:P14)</f>
        <v>501846.29000000004</v>
      </c>
      <c r="R14" s="89">
        <v>161646.29</v>
      </c>
      <c r="S14" s="89">
        <v>340200</v>
      </c>
      <c r="T14" s="103">
        <f>SUM(R14:S14)</f>
        <v>501846.29000000004</v>
      </c>
    </row>
    <row r="15" spans="1:20" ht="18.75">
      <c r="A15" s="25"/>
      <c r="B15" s="19" t="s">
        <v>5</v>
      </c>
      <c r="C15" s="39">
        <f t="shared" ref="C15:L15" si="3">SUM(C12:C14)</f>
        <v>37500</v>
      </c>
      <c r="D15" s="39">
        <f t="shared" si="3"/>
        <v>161351.32999999999</v>
      </c>
      <c r="E15" s="87">
        <f t="shared" si="3"/>
        <v>198851.33</v>
      </c>
      <c r="F15" s="39">
        <f t="shared" si="3"/>
        <v>63944.17</v>
      </c>
      <c r="G15" s="39">
        <f t="shared" si="3"/>
        <v>190000</v>
      </c>
      <c r="H15" s="87">
        <f t="shared" si="3"/>
        <v>253944.16999999998</v>
      </c>
      <c r="I15" s="39">
        <f t="shared" si="3"/>
        <v>93669.67</v>
      </c>
      <c r="J15" s="39">
        <f t="shared" si="3"/>
        <v>297000.01</v>
      </c>
      <c r="K15" s="95">
        <f t="shared" si="3"/>
        <v>390669.68</v>
      </c>
      <c r="L15" s="39">
        <f t="shared" si="3"/>
        <v>216646.83000000002</v>
      </c>
      <c r="M15" s="39">
        <f>SUM(M12:M14)</f>
        <v>324000.01</v>
      </c>
      <c r="N15" s="39">
        <f t="shared" ref="N15:Q15" si="4">SUM(N12:N14)</f>
        <v>540646.84</v>
      </c>
      <c r="O15" s="39">
        <f>SUM(O12:O14)</f>
        <v>218396.29</v>
      </c>
      <c r="P15" s="39">
        <f t="shared" si="4"/>
        <v>408450</v>
      </c>
      <c r="Q15" s="39">
        <f t="shared" si="4"/>
        <v>626846.29</v>
      </c>
      <c r="R15" s="39">
        <f>SUM(R12:R14)</f>
        <v>167746.29</v>
      </c>
      <c r="S15" s="39">
        <f t="shared" ref="S15" si="5">SUM(S12:S14)</f>
        <v>408450</v>
      </c>
      <c r="T15" s="39">
        <f>SUM(T12:T14)</f>
        <v>576196.29</v>
      </c>
    </row>
    <row r="16" spans="1:20" ht="18.75">
      <c r="A16" s="35">
        <v>3</v>
      </c>
      <c r="B16" s="19" t="s">
        <v>255</v>
      </c>
      <c r="C16" s="20"/>
      <c r="D16" s="20"/>
      <c r="E16" s="88"/>
      <c r="F16" s="14"/>
      <c r="G16" s="14"/>
      <c r="H16" s="94"/>
      <c r="I16" s="22"/>
      <c r="J16" s="22"/>
      <c r="L16" s="89"/>
      <c r="M16" s="89"/>
      <c r="O16" s="89"/>
      <c r="P16" s="89"/>
      <c r="R16" s="89"/>
      <c r="S16" s="89"/>
    </row>
    <row r="17" spans="1:20" ht="18.75">
      <c r="A17" s="25">
        <v>1</v>
      </c>
      <c r="B17" s="17" t="s">
        <v>2044</v>
      </c>
      <c r="C17" s="20">
        <v>28.8</v>
      </c>
      <c r="D17" s="20"/>
      <c r="E17" s="88">
        <f>SUM(C17:D17)</f>
        <v>28.8</v>
      </c>
      <c r="F17" s="14">
        <v>20.6</v>
      </c>
      <c r="G17" s="14">
        <v>0</v>
      </c>
      <c r="H17" s="94">
        <f>F17+G17</f>
        <v>20.6</v>
      </c>
      <c r="I17" s="22">
        <v>23.51</v>
      </c>
      <c r="J17" s="22">
        <v>0</v>
      </c>
      <c r="K17" s="117">
        <f>SUM(I17:J17)</f>
        <v>23.51</v>
      </c>
      <c r="L17" s="89">
        <v>66.510000000000005</v>
      </c>
      <c r="M17" s="89">
        <v>0</v>
      </c>
      <c r="N17" s="103">
        <f>SUM(L17:M17)</f>
        <v>66.510000000000005</v>
      </c>
      <c r="O17" s="89">
        <v>66</v>
      </c>
      <c r="P17" s="89"/>
      <c r="Q17" s="103">
        <v>66</v>
      </c>
      <c r="R17" s="89">
        <v>66</v>
      </c>
      <c r="S17" s="89"/>
      <c r="T17" s="103">
        <v>66</v>
      </c>
    </row>
    <row r="18" spans="1:20" ht="18.75">
      <c r="A18" s="25">
        <v>2</v>
      </c>
      <c r="B18" s="17" t="s">
        <v>2042</v>
      </c>
      <c r="C18" s="20">
        <v>20</v>
      </c>
      <c r="D18" s="20"/>
      <c r="E18" s="88">
        <f>SUM(C18:D18)</f>
        <v>20</v>
      </c>
      <c r="F18" s="14">
        <v>20</v>
      </c>
      <c r="G18" s="14">
        <v>0</v>
      </c>
      <c r="H18" s="94">
        <f>F18+G18</f>
        <v>20</v>
      </c>
      <c r="I18" s="22">
        <v>20</v>
      </c>
      <c r="J18" s="22">
        <v>0</v>
      </c>
      <c r="K18" s="117">
        <f>SUM(I18:J18)</f>
        <v>20</v>
      </c>
      <c r="L18" s="89">
        <v>30</v>
      </c>
      <c r="M18" s="89">
        <v>0</v>
      </c>
      <c r="N18" s="103">
        <f>SUM(L18:M18)</f>
        <v>30</v>
      </c>
      <c r="O18" s="89">
        <v>40</v>
      </c>
      <c r="P18" s="89"/>
      <c r="Q18" s="103">
        <v>40</v>
      </c>
      <c r="R18" s="89">
        <v>40</v>
      </c>
      <c r="S18" s="89"/>
      <c r="T18" s="103">
        <v>40</v>
      </c>
    </row>
    <row r="19" spans="1:20" ht="18.75">
      <c r="A19" s="25">
        <v>3</v>
      </c>
      <c r="B19" s="17" t="s">
        <v>2220</v>
      </c>
      <c r="C19" s="20"/>
      <c r="D19" s="20"/>
      <c r="E19" s="88"/>
      <c r="F19" s="14"/>
      <c r="G19" s="14"/>
      <c r="H19" s="94"/>
      <c r="I19" s="22"/>
      <c r="J19" s="22"/>
      <c r="L19" s="89"/>
      <c r="M19" s="89"/>
      <c r="O19" s="89">
        <v>0.03</v>
      </c>
      <c r="P19" s="89"/>
      <c r="Q19" s="103">
        <v>0.03</v>
      </c>
      <c r="R19" s="89">
        <v>0.03</v>
      </c>
      <c r="S19" s="89"/>
      <c r="T19" s="103">
        <v>0.03</v>
      </c>
    </row>
    <row r="20" spans="1:20" ht="18.75">
      <c r="A20" s="25">
        <v>4</v>
      </c>
      <c r="B20" s="41" t="s">
        <v>2043</v>
      </c>
      <c r="C20" s="20">
        <v>0.03</v>
      </c>
      <c r="D20" s="20"/>
      <c r="E20" s="88">
        <f>SUM(C20:D20)</f>
        <v>0.03</v>
      </c>
      <c r="F20" s="14">
        <v>0.03</v>
      </c>
      <c r="G20" s="14">
        <v>0</v>
      </c>
      <c r="H20" s="94">
        <f>F20+G20</f>
        <v>0.03</v>
      </c>
      <c r="I20" s="22">
        <v>100.03</v>
      </c>
      <c r="J20" s="22">
        <v>0</v>
      </c>
      <c r="K20" s="117">
        <f>SUM(I20:J20)</f>
        <v>100.03</v>
      </c>
      <c r="L20" s="89">
        <v>450.03</v>
      </c>
      <c r="M20" s="89">
        <v>0</v>
      </c>
      <c r="N20" s="103">
        <f>SUM(L20:M20)</f>
        <v>450.03</v>
      </c>
      <c r="O20" s="89">
        <v>0.06</v>
      </c>
      <c r="P20" s="89"/>
      <c r="Q20" s="103">
        <v>0.06</v>
      </c>
      <c r="R20" s="89">
        <v>0.06</v>
      </c>
      <c r="S20" s="89"/>
      <c r="T20" s="103">
        <v>0.06</v>
      </c>
    </row>
    <row r="21" spans="1:20" s="83" customFormat="1">
      <c r="A21" s="85"/>
      <c r="B21" s="84" t="s">
        <v>2045</v>
      </c>
      <c r="C21" s="21">
        <f>SUM(C17:C20)</f>
        <v>48.83</v>
      </c>
      <c r="D21" s="21">
        <f t="shared" ref="D21:Q21" si="6">SUM(D17:D20)</f>
        <v>0</v>
      </c>
      <c r="E21" s="88">
        <f t="shared" si="6"/>
        <v>48.83</v>
      </c>
      <c r="F21" s="21">
        <f t="shared" si="6"/>
        <v>40.630000000000003</v>
      </c>
      <c r="G21" s="21">
        <f t="shared" si="6"/>
        <v>0</v>
      </c>
      <c r="H21" s="96">
        <f t="shared" si="6"/>
        <v>40.630000000000003</v>
      </c>
      <c r="I21" s="21">
        <f t="shared" si="6"/>
        <v>143.54000000000002</v>
      </c>
      <c r="J21" s="21">
        <f t="shared" si="6"/>
        <v>0</v>
      </c>
      <c r="K21" s="96">
        <f t="shared" si="6"/>
        <v>143.54000000000002</v>
      </c>
      <c r="L21" s="21">
        <f t="shared" si="6"/>
        <v>546.54</v>
      </c>
      <c r="M21" s="21">
        <f t="shared" si="6"/>
        <v>0</v>
      </c>
      <c r="N21" s="21">
        <f t="shared" si="6"/>
        <v>546.54</v>
      </c>
      <c r="O21" s="21">
        <f>SUM(O17:O20)</f>
        <v>106.09</v>
      </c>
      <c r="P21" s="21">
        <f t="shared" si="6"/>
        <v>0</v>
      </c>
      <c r="Q21" s="21">
        <f t="shared" si="6"/>
        <v>106.09</v>
      </c>
      <c r="R21" s="21">
        <f>SUM(R17:R20)</f>
        <v>106.09</v>
      </c>
      <c r="S21" s="21">
        <f t="shared" ref="S21:T21" si="7">SUM(S17:S20)</f>
        <v>0</v>
      </c>
      <c r="T21" s="21">
        <f t="shared" si="7"/>
        <v>106.09</v>
      </c>
    </row>
    <row r="22" spans="1:20" ht="18.75">
      <c r="A22" s="35">
        <v>4</v>
      </c>
      <c r="B22" s="19" t="s">
        <v>256</v>
      </c>
      <c r="C22" s="21"/>
      <c r="D22" s="21"/>
      <c r="E22" s="88"/>
      <c r="F22" s="21"/>
      <c r="G22" s="21"/>
      <c r="I22" s="21"/>
      <c r="J22" s="21"/>
      <c r="K22" s="96"/>
      <c r="L22" s="89"/>
      <c r="M22" s="89"/>
      <c r="O22" s="89"/>
      <c r="P22" s="89"/>
      <c r="R22" s="89"/>
      <c r="S22" s="89"/>
    </row>
    <row r="23" spans="1:20" ht="18.75">
      <c r="A23" s="25">
        <v>1</v>
      </c>
      <c r="B23" s="17" t="s">
        <v>257</v>
      </c>
      <c r="C23" s="21"/>
      <c r="D23" s="21"/>
      <c r="E23" s="88"/>
      <c r="F23" s="21"/>
      <c r="G23" s="21"/>
      <c r="I23" s="20">
        <v>20000</v>
      </c>
      <c r="J23" s="20">
        <v>0</v>
      </c>
      <c r="K23" s="96">
        <f>SUM(I23:J23)</f>
        <v>20000</v>
      </c>
      <c r="L23" s="89">
        <v>0</v>
      </c>
      <c r="M23" s="89">
        <v>0</v>
      </c>
      <c r="N23" s="103">
        <f>SUM(L23:M23)</f>
        <v>0</v>
      </c>
      <c r="O23" s="89"/>
      <c r="P23" s="89"/>
      <c r="Q23" s="103">
        <v>0</v>
      </c>
      <c r="R23" s="89"/>
      <c r="S23" s="89"/>
      <c r="T23" s="103">
        <v>0</v>
      </c>
    </row>
    <row r="24" spans="1:20" s="43" customFormat="1" ht="18.75">
      <c r="A24" s="35"/>
      <c r="B24" s="19" t="s">
        <v>247</v>
      </c>
      <c r="C24" s="21"/>
      <c r="D24" s="21"/>
      <c r="E24" s="88"/>
      <c r="F24" s="21"/>
      <c r="G24" s="21"/>
      <c r="H24" s="96"/>
      <c r="I24" s="21">
        <f>SUM(I23)</f>
        <v>20000</v>
      </c>
      <c r="J24" s="21">
        <f>SUM(J23)</f>
        <v>0</v>
      </c>
      <c r="K24" s="96">
        <f>SUM(I24:J24)</f>
        <v>20000</v>
      </c>
      <c r="L24" s="90">
        <f>SUM(L23)</f>
        <v>0</v>
      </c>
      <c r="M24" s="90">
        <f>SUM(M23)</f>
        <v>0</v>
      </c>
      <c r="N24" s="103">
        <f>SUM(L24:M24)</f>
        <v>0</v>
      </c>
      <c r="O24" s="90">
        <v>0</v>
      </c>
      <c r="P24" s="90">
        <v>0</v>
      </c>
      <c r="Q24" s="103">
        <v>0</v>
      </c>
      <c r="R24" s="90">
        <v>0</v>
      </c>
      <c r="S24" s="90">
        <v>0</v>
      </c>
      <c r="T24" s="103">
        <v>0</v>
      </c>
    </row>
    <row r="25" spans="1:20" ht="18.75">
      <c r="A25" s="35">
        <v>5</v>
      </c>
      <c r="B25" s="19" t="s">
        <v>258</v>
      </c>
      <c r="C25" s="20"/>
      <c r="D25" s="20"/>
      <c r="E25" s="88"/>
      <c r="F25" s="14"/>
      <c r="G25" s="14"/>
      <c r="H25" s="94"/>
      <c r="I25" s="22"/>
      <c r="J25" s="22"/>
      <c r="L25" s="89"/>
      <c r="M25" s="89"/>
      <c r="O25" s="89"/>
      <c r="P25" s="89"/>
      <c r="R25" s="89"/>
      <c r="S25" s="89"/>
    </row>
    <row r="26" spans="1:20" ht="18.75">
      <c r="A26" s="25">
        <v>1</v>
      </c>
      <c r="B26" s="17" t="s">
        <v>259</v>
      </c>
      <c r="C26" s="38">
        <v>9900</v>
      </c>
      <c r="D26" s="38">
        <v>12000</v>
      </c>
      <c r="E26" s="87">
        <f>SUM(C26:D26)</f>
        <v>21900</v>
      </c>
      <c r="F26" s="14">
        <v>8800</v>
      </c>
      <c r="G26" s="14">
        <v>13200</v>
      </c>
      <c r="H26" s="94">
        <f>F26+G26</f>
        <v>22000</v>
      </c>
      <c r="I26" s="22">
        <v>29520</v>
      </c>
      <c r="J26" s="22">
        <v>44280</v>
      </c>
      <c r="K26" s="117">
        <f>SUM(I26:J26)</f>
        <v>73800</v>
      </c>
      <c r="L26" s="89">
        <v>29520</v>
      </c>
      <c r="M26" s="89">
        <v>44280</v>
      </c>
      <c r="N26" s="103">
        <f>SUM(L26:M26)</f>
        <v>73800</v>
      </c>
      <c r="O26" s="89">
        <v>24734</v>
      </c>
      <c r="P26" s="89">
        <v>37101</v>
      </c>
      <c r="Q26" s="103">
        <v>61835</v>
      </c>
      <c r="R26" s="89">
        <v>24734</v>
      </c>
      <c r="S26" s="89">
        <v>37101</v>
      </c>
      <c r="T26" s="103">
        <v>61835</v>
      </c>
    </row>
    <row r="27" spans="1:20" ht="18.75">
      <c r="A27" s="25"/>
      <c r="B27" s="19" t="s">
        <v>7</v>
      </c>
      <c r="C27" s="39">
        <f t="shared" ref="C27:J27" si="8">SUM(C26)</f>
        <v>9900</v>
      </c>
      <c r="D27" s="39">
        <f t="shared" si="8"/>
        <v>12000</v>
      </c>
      <c r="E27" s="87">
        <f t="shared" si="8"/>
        <v>21900</v>
      </c>
      <c r="F27" s="39">
        <f t="shared" si="8"/>
        <v>8800</v>
      </c>
      <c r="G27" s="39">
        <f t="shared" si="8"/>
        <v>13200</v>
      </c>
      <c r="H27" s="95">
        <f t="shared" si="8"/>
        <v>22000</v>
      </c>
      <c r="I27" s="39">
        <f t="shared" si="8"/>
        <v>29520</v>
      </c>
      <c r="J27" s="39">
        <f t="shared" si="8"/>
        <v>44280</v>
      </c>
      <c r="K27" s="95">
        <f>SUM(I27:J27)</f>
        <v>73800</v>
      </c>
      <c r="L27" s="90">
        <f>SUM(L26)</f>
        <v>29520</v>
      </c>
      <c r="M27" s="90">
        <f t="shared" ref="M27:Q27" si="9">SUM(M26)</f>
        <v>44280</v>
      </c>
      <c r="N27" s="90">
        <f t="shared" si="9"/>
        <v>73800</v>
      </c>
      <c r="O27" s="90">
        <f t="shared" si="9"/>
        <v>24734</v>
      </c>
      <c r="P27" s="90">
        <f t="shared" si="9"/>
        <v>37101</v>
      </c>
      <c r="Q27" s="90">
        <f t="shared" si="9"/>
        <v>61835</v>
      </c>
      <c r="R27" s="90">
        <f t="shared" ref="R27:T27" si="10">SUM(R26)</f>
        <v>24734</v>
      </c>
      <c r="S27" s="90">
        <f t="shared" si="10"/>
        <v>37101</v>
      </c>
      <c r="T27" s="90">
        <f t="shared" si="10"/>
        <v>61835</v>
      </c>
    </row>
    <row r="28" spans="1:20" ht="18.75">
      <c r="A28" s="25">
        <v>6</v>
      </c>
      <c r="B28" s="19" t="s">
        <v>2046</v>
      </c>
      <c r="C28" s="39"/>
      <c r="D28" s="39"/>
      <c r="E28" s="87"/>
      <c r="F28" s="39"/>
      <c r="G28" s="39"/>
      <c r="H28" s="95"/>
      <c r="I28" s="39"/>
      <c r="J28" s="39"/>
      <c r="K28" s="95"/>
      <c r="L28" s="90"/>
      <c r="M28" s="90"/>
      <c r="O28" s="89"/>
      <c r="P28" s="89"/>
      <c r="R28" s="89"/>
      <c r="S28" s="89"/>
    </row>
    <row r="29" spans="1:20" ht="18.75">
      <c r="A29" s="25">
        <v>1</v>
      </c>
      <c r="B29" s="17" t="s">
        <v>2047</v>
      </c>
      <c r="C29" s="39"/>
      <c r="D29" s="39"/>
      <c r="E29" s="87"/>
      <c r="F29" s="39"/>
      <c r="G29" s="39"/>
      <c r="H29" s="95"/>
      <c r="I29" s="39"/>
      <c r="J29" s="39"/>
      <c r="K29" s="95"/>
      <c r="L29" s="89">
        <v>0.03</v>
      </c>
      <c r="M29" s="89"/>
      <c r="N29" s="103">
        <f>SUM(L29:M29)</f>
        <v>0.03</v>
      </c>
      <c r="O29" s="90">
        <v>0.01</v>
      </c>
      <c r="P29" s="90"/>
      <c r="Q29" s="103">
        <v>0.01</v>
      </c>
      <c r="R29" s="90">
        <v>0.01</v>
      </c>
      <c r="S29" s="90">
        <v>0</v>
      </c>
      <c r="T29" s="103">
        <v>0.01</v>
      </c>
    </row>
    <row r="30" spans="1:20" ht="18.75">
      <c r="A30" s="25"/>
      <c r="B30" s="19" t="s">
        <v>2048</v>
      </c>
      <c r="C30" s="39"/>
      <c r="D30" s="39"/>
      <c r="E30" s="87"/>
      <c r="F30" s="39"/>
      <c r="G30" s="39"/>
      <c r="H30" s="95"/>
      <c r="I30" s="39"/>
      <c r="J30" s="39"/>
      <c r="K30" s="95"/>
      <c r="L30" s="90">
        <f>SUM(L29)</f>
        <v>0.03</v>
      </c>
      <c r="M30" s="90">
        <f t="shared" ref="M30:Q30" si="11">SUM(M29)</f>
        <v>0</v>
      </c>
      <c r="N30" s="90">
        <f t="shared" si="11"/>
        <v>0.03</v>
      </c>
      <c r="O30" s="90">
        <f t="shared" si="11"/>
        <v>0.01</v>
      </c>
      <c r="P30" s="90">
        <f t="shared" si="11"/>
        <v>0</v>
      </c>
      <c r="Q30" s="90">
        <f t="shared" si="11"/>
        <v>0.01</v>
      </c>
      <c r="R30" s="90">
        <f t="shared" ref="R30:T30" si="12">SUM(R29)</f>
        <v>0.01</v>
      </c>
      <c r="S30" s="90">
        <f t="shared" si="12"/>
        <v>0</v>
      </c>
      <c r="T30" s="90">
        <f t="shared" si="12"/>
        <v>0.01</v>
      </c>
    </row>
    <row r="31" spans="1:20" ht="18.75">
      <c r="A31" s="35">
        <v>6</v>
      </c>
      <c r="B31" s="19" t="s">
        <v>260</v>
      </c>
      <c r="C31" s="39"/>
      <c r="D31" s="39"/>
      <c r="E31" s="87"/>
      <c r="F31" s="39"/>
      <c r="G31" s="39"/>
      <c r="H31" s="95"/>
      <c r="I31" s="39"/>
      <c r="J31" s="39"/>
      <c r="K31" s="95"/>
      <c r="L31" s="89"/>
      <c r="M31" s="89"/>
      <c r="O31" s="89"/>
      <c r="P31" s="89"/>
      <c r="R31" s="89"/>
      <c r="S31" s="89"/>
    </row>
    <row r="32" spans="1:20" ht="18.75">
      <c r="A32" s="25">
        <v>1</v>
      </c>
      <c r="B32" s="17" t="s">
        <v>261</v>
      </c>
      <c r="C32" s="39"/>
      <c r="D32" s="39"/>
      <c r="E32" s="87"/>
      <c r="F32" s="39"/>
      <c r="G32" s="39"/>
      <c r="H32" s="95"/>
      <c r="I32" s="38">
        <v>10000</v>
      </c>
      <c r="J32" s="38">
        <v>0</v>
      </c>
      <c r="K32" s="95">
        <f>SUM(I32:J32)</f>
        <v>10000</v>
      </c>
      <c r="L32" s="89">
        <v>0.03</v>
      </c>
      <c r="M32" s="89">
        <v>0</v>
      </c>
      <c r="N32" s="103">
        <f>SUM(L32:M32)</f>
        <v>0.03</v>
      </c>
      <c r="O32" s="90">
        <v>0.03</v>
      </c>
      <c r="P32" s="90"/>
      <c r="Q32" s="103">
        <v>0.03</v>
      </c>
      <c r="R32" s="90">
        <v>0.03</v>
      </c>
      <c r="S32" s="90">
        <v>0</v>
      </c>
      <c r="T32" s="103">
        <v>0.03</v>
      </c>
    </row>
    <row r="33" spans="1:20" ht="18.75">
      <c r="A33" s="25"/>
      <c r="B33" s="19" t="s">
        <v>248</v>
      </c>
      <c r="C33" s="39"/>
      <c r="D33" s="39"/>
      <c r="E33" s="87"/>
      <c r="F33" s="39"/>
      <c r="G33" s="39"/>
      <c r="H33" s="95"/>
      <c r="I33" s="39">
        <f>SUM(I32)</f>
        <v>10000</v>
      </c>
      <c r="J33" s="39">
        <f>SUM(J32)</f>
        <v>0</v>
      </c>
      <c r="K33" s="95">
        <f>SUM(I33:J33)</f>
        <v>10000</v>
      </c>
      <c r="L33" s="90">
        <f>SUM(L32)</f>
        <v>0.03</v>
      </c>
      <c r="M33" s="90">
        <f t="shared" ref="M33:Q33" si="13">SUM(M32)</f>
        <v>0</v>
      </c>
      <c r="N33" s="90">
        <f t="shared" si="13"/>
        <v>0.03</v>
      </c>
      <c r="O33" s="90">
        <f t="shared" si="13"/>
        <v>0.03</v>
      </c>
      <c r="P33" s="90">
        <f t="shared" si="13"/>
        <v>0</v>
      </c>
      <c r="Q33" s="90">
        <f t="shared" si="13"/>
        <v>0.03</v>
      </c>
      <c r="R33" s="90">
        <f t="shared" ref="R33:T33" si="14">SUM(R32)</f>
        <v>0.03</v>
      </c>
      <c r="S33" s="90">
        <f t="shared" si="14"/>
        <v>0</v>
      </c>
      <c r="T33" s="90">
        <f t="shared" si="14"/>
        <v>0.03</v>
      </c>
    </row>
    <row r="34" spans="1:20" ht="18.75">
      <c r="A34" s="35">
        <v>7</v>
      </c>
      <c r="B34" s="19" t="s">
        <v>262</v>
      </c>
      <c r="C34" s="20"/>
      <c r="D34" s="20"/>
      <c r="E34" s="88"/>
      <c r="F34" s="14"/>
      <c r="G34" s="14"/>
      <c r="H34" s="94"/>
      <c r="I34" s="22"/>
      <c r="J34" s="22"/>
      <c r="L34" s="89"/>
      <c r="M34" s="89"/>
      <c r="O34" s="89"/>
      <c r="P34" s="89"/>
      <c r="R34" s="89"/>
      <c r="S34" s="89"/>
    </row>
    <row r="35" spans="1:20" ht="18.75">
      <c r="A35" s="25">
        <v>1</v>
      </c>
      <c r="B35" s="17" t="s">
        <v>263</v>
      </c>
      <c r="C35" s="20">
        <v>1372.1</v>
      </c>
      <c r="D35" s="20">
        <v>1258.3599999999999</v>
      </c>
      <c r="E35" s="88">
        <f>SUM(C35:D35)</f>
        <v>2630.46</v>
      </c>
      <c r="F35" s="14">
        <v>1431.54</v>
      </c>
      <c r="G35" s="14">
        <v>1266.04</v>
      </c>
      <c r="H35" s="94">
        <f>F35+G35</f>
        <v>2697.58</v>
      </c>
      <c r="I35" s="22">
        <v>3187.58</v>
      </c>
      <c r="J35" s="22">
        <v>0</v>
      </c>
      <c r="K35" s="117">
        <f>SUM(I35:J35)</f>
        <v>3187.58</v>
      </c>
      <c r="L35" s="89">
        <v>0.4</v>
      </c>
      <c r="M35" s="89"/>
      <c r="N35" s="103">
        <f>SUM(L35:M35)</f>
        <v>0.4</v>
      </c>
      <c r="O35" s="89">
        <v>4855.76</v>
      </c>
      <c r="P35" s="90"/>
      <c r="Q35" s="103">
        <v>4855.76</v>
      </c>
      <c r="R35" s="89">
        <v>4855.76</v>
      </c>
      <c r="S35" s="90">
        <v>0</v>
      </c>
      <c r="T35" s="103">
        <v>4855.76</v>
      </c>
    </row>
    <row r="36" spans="1:20" ht="18.75">
      <c r="A36" s="25"/>
      <c r="B36" s="19" t="s">
        <v>8</v>
      </c>
      <c r="C36" s="21">
        <f t="shared" ref="C36:J36" si="15">SUM(C35)</f>
        <v>1372.1</v>
      </c>
      <c r="D36" s="21">
        <f t="shared" si="15"/>
        <v>1258.3599999999999</v>
      </c>
      <c r="E36" s="88">
        <f t="shared" si="15"/>
        <v>2630.46</v>
      </c>
      <c r="F36" s="21">
        <f t="shared" si="15"/>
        <v>1431.54</v>
      </c>
      <c r="G36" s="21">
        <f t="shared" si="15"/>
        <v>1266.04</v>
      </c>
      <c r="H36" s="96">
        <f t="shared" si="15"/>
        <v>2697.58</v>
      </c>
      <c r="I36" s="21">
        <f t="shared" si="15"/>
        <v>3187.58</v>
      </c>
      <c r="J36" s="21">
        <f t="shared" si="15"/>
        <v>0</v>
      </c>
      <c r="K36" s="96">
        <f>SUM(I36:J36)</f>
        <v>3187.58</v>
      </c>
      <c r="L36" s="90">
        <f t="shared" ref="L36:Q36" si="16">SUM(L35)</f>
        <v>0.4</v>
      </c>
      <c r="M36" s="90">
        <f t="shared" si="16"/>
        <v>0</v>
      </c>
      <c r="N36" s="90">
        <f t="shared" si="16"/>
        <v>0.4</v>
      </c>
      <c r="O36" s="90">
        <f t="shared" si="16"/>
        <v>4855.76</v>
      </c>
      <c r="P36" s="90">
        <f t="shared" si="16"/>
        <v>0</v>
      </c>
      <c r="Q36" s="90">
        <f t="shared" si="16"/>
        <v>4855.76</v>
      </c>
      <c r="R36" s="90">
        <f t="shared" ref="R36:T36" si="17">SUM(R35)</f>
        <v>4855.76</v>
      </c>
      <c r="S36" s="90">
        <f t="shared" si="17"/>
        <v>0</v>
      </c>
      <c r="T36" s="90">
        <f t="shared" si="17"/>
        <v>4855.76</v>
      </c>
    </row>
    <row r="37" spans="1:20" ht="18.75">
      <c r="A37" s="35">
        <v>8</v>
      </c>
      <c r="B37" s="19" t="s">
        <v>264</v>
      </c>
      <c r="C37" s="20"/>
      <c r="D37" s="20"/>
      <c r="E37" s="88"/>
      <c r="F37" s="14"/>
      <c r="G37" s="14"/>
      <c r="H37" s="94"/>
      <c r="I37" s="22"/>
      <c r="J37" s="22"/>
      <c r="L37" s="89"/>
      <c r="M37" s="89"/>
      <c r="O37" s="89"/>
      <c r="P37" s="89"/>
      <c r="R37" s="89"/>
      <c r="S37" s="89"/>
    </row>
    <row r="38" spans="1:20" ht="18.75">
      <c r="A38" s="25">
        <v>1</v>
      </c>
      <c r="B38" s="17" t="s">
        <v>265</v>
      </c>
      <c r="C38" s="38">
        <v>102600</v>
      </c>
      <c r="D38" s="38">
        <v>153900</v>
      </c>
      <c r="E38" s="87">
        <f>SUM(C38:D38)</f>
        <v>256500</v>
      </c>
      <c r="F38" s="14">
        <v>210000</v>
      </c>
      <c r="G38" s="14">
        <v>160000</v>
      </c>
      <c r="H38" s="94">
        <f>F38+G38</f>
        <v>370000</v>
      </c>
      <c r="I38" s="22">
        <v>285844.32</v>
      </c>
      <c r="J38" s="22">
        <v>428766.48</v>
      </c>
      <c r="K38" s="117">
        <f>SUM(I38:J38)</f>
        <v>714610.8</v>
      </c>
      <c r="L38" s="89">
        <v>40000</v>
      </c>
      <c r="M38" s="89">
        <v>60000</v>
      </c>
      <c r="N38" s="103">
        <f>SUM(L38:M38)</f>
        <v>100000</v>
      </c>
      <c r="O38" s="90">
        <v>0.04</v>
      </c>
      <c r="P38" s="90">
        <v>0.04</v>
      </c>
      <c r="Q38" s="103">
        <v>0.08</v>
      </c>
      <c r="R38" s="90">
        <v>513.36</v>
      </c>
      <c r="S38" s="90">
        <v>770.03</v>
      </c>
      <c r="T38" s="103">
        <f>SUM(R38:S38)</f>
        <v>1283.3899999999999</v>
      </c>
    </row>
    <row r="39" spans="1:20" ht="18.75">
      <c r="A39" s="25">
        <v>2</v>
      </c>
      <c r="B39" s="17" t="s">
        <v>2222</v>
      </c>
      <c r="C39" s="38"/>
      <c r="D39" s="38"/>
      <c r="E39" s="87"/>
      <c r="F39" s="14"/>
      <c r="G39" s="14"/>
      <c r="H39" s="94"/>
      <c r="I39" s="22"/>
      <c r="J39" s="22"/>
      <c r="L39" s="89"/>
      <c r="M39" s="89"/>
      <c r="O39" s="89">
        <v>4000</v>
      </c>
      <c r="P39" s="89">
        <v>6000</v>
      </c>
      <c r="Q39" s="103">
        <v>10000</v>
      </c>
      <c r="R39" s="89">
        <v>4000</v>
      </c>
      <c r="S39" s="89">
        <v>6000</v>
      </c>
      <c r="T39" s="103">
        <f>SUM(R39:S39)</f>
        <v>10000</v>
      </c>
    </row>
    <row r="40" spans="1:20" ht="18.75">
      <c r="A40" s="25"/>
      <c r="B40" s="19" t="s">
        <v>9</v>
      </c>
      <c r="C40" s="39">
        <f t="shared" ref="C40:J40" si="18">SUM(C38)</f>
        <v>102600</v>
      </c>
      <c r="D40" s="39">
        <f t="shared" si="18"/>
        <v>153900</v>
      </c>
      <c r="E40" s="87">
        <f t="shared" si="18"/>
        <v>256500</v>
      </c>
      <c r="F40" s="39">
        <f t="shared" si="18"/>
        <v>210000</v>
      </c>
      <c r="G40" s="39">
        <f t="shared" si="18"/>
        <v>160000</v>
      </c>
      <c r="H40" s="95">
        <f t="shared" si="18"/>
        <v>370000</v>
      </c>
      <c r="I40" s="39">
        <f t="shared" si="18"/>
        <v>285844.32</v>
      </c>
      <c r="J40" s="39">
        <f t="shared" si="18"/>
        <v>428766.48</v>
      </c>
      <c r="K40" s="95">
        <f>SUM(I40:J40)</f>
        <v>714610.8</v>
      </c>
      <c r="L40" s="90">
        <f>SUM(L38:L39)</f>
        <v>40000</v>
      </c>
      <c r="M40" s="90">
        <f t="shared" ref="M40:Q40" si="19">SUM(M38:M39)</f>
        <v>60000</v>
      </c>
      <c r="N40" s="90">
        <f t="shared" si="19"/>
        <v>100000</v>
      </c>
      <c r="O40" s="90">
        <f t="shared" si="19"/>
        <v>4000.04</v>
      </c>
      <c r="P40" s="90">
        <f t="shared" si="19"/>
        <v>6000.04</v>
      </c>
      <c r="Q40" s="90">
        <f t="shared" si="19"/>
        <v>10000.08</v>
      </c>
      <c r="R40" s="90">
        <f t="shared" ref="R40:T40" si="20">SUM(R38:R39)</f>
        <v>4513.3599999999997</v>
      </c>
      <c r="S40" s="90">
        <f t="shared" si="20"/>
        <v>6770.03</v>
      </c>
      <c r="T40" s="90">
        <f t="shared" si="20"/>
        <v>11283.39</v>
      </c>
    </row>
    <row r="41" spans="1:20" ht="18.75">
      <c r="A41" s="25">
        <v>9</v>
      </c>
      <c r="B41" s="19" t="s">
        <v>2223</v>
      </c>
      <c r="C41" s="39"/>
      <c r="D41" s="39"/>
      <c r="E41" s="87"/>
      <c r="F41" s="39"/>
      <c r="G41" s="39"/>
      <c r="H41" s="95"/>
      <c r="I41" s="39"/>
      <c r="J41" s="39"/>
      <c r="K41" s="95"/>
      <c r="L41" s="90"/>
      <c r="M41" s="90"/>
      <c r="O41" s="90"/>
      <c r="P41" s="90"/>
      <c r="R41" s="90"/>
      <c r="S41" s="90"/>
    </row>
    <row r="42" spans="1:20" ht="18.75">
      <c r="A42" s="25">
        <v>1</v>
      </c>
      <c r="B42" s="17" t="s">
        <v>2224</v>
      </c>
      <c r="C42" s="39"/>
      <c r="D42" s="39"/>
      <c r="E42" s="87"/>
      <c r="F42" s="39"/>
      <c r="G42" s="39"/>
      <c r="H42" s="95"/>
      <c r="I42" s="39"/>
      <c r="J42" s="39"/>
      <c r="K42" s="95"/>
      <c r="L42" s="90"/>
      <c r="M42" s="90"/>
      <c r="O42" s="89">
        <v>148.01</v>
      </c>
      <c r="P42" s="89">
        <v>222.01</v>
      </c>
      <c r="Q42" s="103">
        <v>370.02</v>
      </c>
      <c r="R42" s="89">
        <v>148.01</v>
      </c>
      <c r="S42" s="89">
        <v>222.01</v>
      </c>
      <c r="T42" s="103">
        <v>370.02</v>
      </c>
    </row>
    <row r="43" spans="1:20" s="43" customFormat="1" ht="18.75">
      <c r="A43" s="35"/>
      <c r="B43" s="19" t="s">
        <v>2225</v>
      </c>
      <c r="C43" s="39"/>
      <c r="D43" s="39"/>
      <c r="E43" s="87"/>
      <c r="F43" s="39"/>
      <c r="G43" s="39"/>
      <c r="H43" s="95"/>
      <c r="I43" s="39"/>
      <c r="J43" s="39"/>
      <c r="K43" s="95"/>
      <c r="L43" s="90"/>
      <c r="M43" s="90"/>
      <c r="N43" s="103"/>
      <c r="O43" s="90">
        <f>SUM(O42)</f>
        <v>148.01</v>
      </c>
      <c r="P43" s="90">
        <f t="shared" ref="P43:Q43" si="21">SUM(P42)</f>
        <v>222.01</v>
      </c>
      <c r="Q43" s="90">
        <f t="shared" si="21"/>
        <v>370.02</v>
      </c>
      <c r="R43" s="90">
        <f>SUM(R42)</f>
        <v>148.01</v>
      </c>
      <c r="S43" s="90">
        <f t="shared" ref="S43:T43" si="22">SUM(S42)</f>
        <v>222.01</v>
      </c>
      <c r="T43" s="90">
        <f t="shared" si="22"/>
        <v>370.02</v>
      </c>
    </row>
    <row r="44" spans="1:20" ht="18.75">
      <c r="A44" s="35">
        <v>10</v>
      </c>
      <c r="B44" s="19" t="s">
        <v>266</v>
      </c>
      <c r="C44" s="20"/>
      <c r="D44" s="20"/>
      <c r="E44" s="88"/>
      <c r="F44" s="14"/>
      <c r="G44" s="14"/>
      <c r="H44" s="94"/>
      <c r="I44" s="22"/>
      <c r="J44" s="22"/>
      <c r="L44" s="89"/>
      <c r="M44" s="89"/>
      <c r="O44" s="89"/>
      <c r="P44" s="89"/>
      <c r="R44" s="89"/>
      <c r="S44" s="89"/>
    </row>
    <row r="45" spans="1:20" ht="18.75">
      <c r="A45" s="25">
        <v>1</v>
      </c>
      <c r="B45" s="17" t="s">
        <v>267</v>
      </c>
      <c r="C45" s="20">
        <v>4.5</v>
      </c>
      <c r="D45" s="20"/>
      <c r="E45" s="88">
        <f>SUM(C45:D45)</f>
        <v>4.5</v>
      </c>
      <c r="F45" s="14">
        <v>0.5</v>
      </c>
      <c r="G45" s="14">
        <v>0</v>
      </c>
      <c r="H45" s="94">
        <f>F45+G45</f>
        <v>0.5</v>
      </c>
      <c r="I45" s="22">
        <v>1</v>
      </c>
      <c r="J45" s="22">
        <v>0</v>
      </c>
      <c r="K45" s="117">
        <f>SUM(I45:J45)</f>
        <v>1</v>
      </c>
      <c r="L45" s="89">
        <v>1</v>
      </c>
      <c r="M45" s="89">
        <v>0</v>
      </c>
      <c r="N45" s="103">
        <f>SUM(L45:M45)</f>
        <v>1</v>
      </c>
      <c r="O45" s="90">
        <v>2</v>
      </c>
      <c r="P45" s="90"/>
      <c r="Q45" s="103">
        <v>2</v>
      </c>
      <c r="R45" s="90">
        <v>2</v>
      </c>
      <c r="S45" s="90">
        <v>0</v>
      </c>
      <c r="T45" s="103">
        <v>2</v>
      </c>
    </row>
    <row r="46" spans="1:20" ht="18.75">
      <c r="A46" s="25">
        <v>2</v>
      </c>
      <c r="B46" s="17" t="s">
        <v>268</v>
      </c>
      <c r="C46" s="20">
        <v>500.01</v>
      </c>
      <c r="D46" s="20"/>
      <c r="E46" s="88">
        <f>SUM(C46:D46)</f>
        <v>500.01</v>
      </c>
      <c r="F46" s="14">
        <v>500.01</v>
      </c>
      <c r="G46" s="14">
        <v>0</v>
      </c>
      <c r="H46" s="94">
        <f>F46+G46</f>
        <v>500.01</v>
      </c>
      <c r="I46" s="22">
        <v>500.01</v>
      </c>
      <c r="J46" s="22">
        <v>0</v>
      </c>
      <c r="K46" s="117">
        <f>SUM(I46:J46)</f>
        <v>500.01</v>
      </c>
      <c r="L46" s="89">
        <v>500.01</v>
      </c>
      <c r="M46" s="89">
        <v>0</v>
      </c>
      <c r="N46" s="103">
        <f>SUM(L46:M46)</f>
        <v>500.01</v>
      </c>
      <c r="O46" s="89">
        <v>500.01</v>
      </c>
      <c r="P46" s="89"/>
      <c r="Q46" s="103">
        <v>500.01</v>
      </c>
      <c r="R46" s="89">
        <v>500.01</v>
      </c>
      <c r="S46" s="89">
        <v>0</v>
      </c>
      <c r="T46" s="103">
        <v>500.01</v>
      </c>
    </row>
    <row r="47" spans="1:20" s="43" customFormat="1" ht="18.75">
      <c r="A47" s="35"/>
      <c r="B47" s="19" t="s">
        <v>10</v>
      </c>
      <c r="C47" s="21">
        <f t="shared" ref="C47:J47" si="23">SUM(C45:C46)</f>
        <v>504.51</v>
      </c>
      <c r="D47" s="21">
        <f t="shared" si="23"/>
        <v>0</v>
      </c>
      <c r="E47" s="88">
        <f t="shared" si="23"/>
        <v>504.51</v>
      </c>
      <c r="F47" s="21">
        <f t="shared" si="23"/>
        <v>500.51</v>
      </c>
      <c r="G47" s="21">
        <f t="shared" si="23"/>
        <v>0</v>
      </c>
      <c r="H47" s="96">
        <f t="shared" si="23"/>
        <v>500.51</v>
      </c>
      <c r="I47" s="36">
        <f t="shared" si="23"/>
        <v>501.01</v>
      </c>
      <c r="J47" s="36">
        <f t="shared" si="23"/>
        <v>0</v>
      </c>
      <c r="K47" s="117">
        <f>SUM(I47:J47)</f>
        <v>501.01</v>
      </c>
      <c r="L47" s="90">
        <f t="shared" ref="L47:Q47" si="24">SUM(L45:L46)</f>
        <v>501.01</v>
      </c>
      <c r="M47" s="90">
        <f t="shared" si="24"/>
        <v>0</v>
      </c>
      <c r="N47" s="90">
        <f t="shared" si="24"/>
        <v>501.01</v>
      </c>
      <c r="O47" s="90">
        <f t="shared" si="24"/>
        <v>502.01</v>
      </c>
      <c r="P47" s="90">
        <f t="shared" si="24"/>
        <v>0</v>
      </c>
      <c r="Q47" s="90">
        <f t="shared" si="24"/>
        <v>502.01</v>
      </c>
      <c r="R47" s="90">
        <f t="shared" ref="R47:T47" si="25">SUM(R45:R46)</f>
        <v>502.01</v>
      </c>
      <c r="S47" s="90">
        <f t="shared" si="25"/>
        <v>0</v>
      </c>
      <c r="T47" s="90">
        <f t="shared" si="25"/>
        <v>502.01</v>
      </c>
    </row>
    <row r="48" spans="1:20" ht="18.75">
      <c r="A48" s="35">
        <v>11</v>
      </c>
      <c r="B48" s="19" t="s">
        <v>269</v>
      </c>
      <c r="C48" s="21"/>
      <c r="D48" s="21"/>
      <c r="E48" s="88"/>
      <c r="F48" s="14"/>
      <c r="G48" s="14"/>
      <c r="H48" s="94"/>
      <c r="I48" s="22"/>
      <c r="J48" s="22"/>
      <c r="L48" s="89"/>
      <c r="M48" s="89"/>
      <c r="O48" s="89"/>
      <c r="P48" s="89"/>
      <c r="R48" s="89"/>
      <c r="S48" s="89"/>
    </row>
    <row r="49" spans="1:20" ht="18.75">
      <c r="A49" s="25">
        <v>1</v>
      </c>
      <c r="B49" s="17" t="s">
        <v>270</v>
      </c>
      <c r="C49" s="20"/>
      <c r="D49" s="20">
        <v>0.03</v>
      </c>
      <c r="E49" s="88">
        <f t="shared" ref="E49:E54" si="26">SUM(C49:D49)</f>
        <v>0.03</v>
      </c>
      <c r="F49" s="14">
        <v>0</v>
      </c>
      <c r="G49" s="14">
        <v>0.03</v>
      </c>
      <c r="H49" s="94">
        <f t="shared" ref="H49:H54" si="27">F49+G49</f>
        <v>0.03</v>
      </c>
      <c r="I49" s="22">
        <v>0</v>
      </c>
      <c r="J49" s="22">
        <v>79347</v>
      </c>
      <c r="K49" s="117">
        <f t="shared" ref="K49:K55" si="28">SUM(I49:J49)</f>
        <v>79347</v>
      </c>
      <c r="L49" s="89">
        <v>0</v>
      </c>
      <c r="M49" s="89">
        <v>0.03</v>
      </c>
      <c r="N49" s="103">
        <f t="shared" ref="N49:N54" si="29">SUM(L49:M49)</f>
        <v>0.03</v>
      </c>
      <c r="O49" s="89"/>
      <c r="P49" s="89"/>
      <c r="R49" s="89">
        <v>0</v>
      </c>
      <c r="S49" s="89">
        <v>0</v>
      </c>
      <c r="T49" s="103">
        <f>SUM(R49:S49)</f>
        <v>0</v>
      </c>
    </row>
    <row r="50" spans="1:20" s="43" customFormat="1" ht="18.75">
      <c r="A50" s="25">
        <v>2</v>
      </c>
      <c r="B50" s="17" t="s">
        <v>271</v>
      </c>
      <c r="C50" s="20"/>
      <c r="D50" s="20">
        <v>0.03</v>
      </c>
      <c r="E50" s="88">
        <f t="shared" si="26"/>
        <v>0.03</v>
      </c>
      <c r="F50" s="14">
        <v>0</v>
      </c>
      <c r="G50" s="14">
        <v>0.03</v>
      </c>
      <c r="H50" s="94">
        <f t="shared" si="27"/>
        <v>0.03</v>
      </c>
      <c r="I50" s="36">
        <v>0</v>
      </c>
      <c r="J50" s="36">
        <v>0.03</v>
      </c>
      <c r="K50" s="117">
        <f t="shared" si="28"/>
        <v>0.03</v>
      </c>
      <c r="L50" s="89">
        <v>0</v>
      </c>
      <c r="M50" s="89">
        <v>0.03</v>
      </c>
      <c r="N50" s="103">
        <f t="shared" si="29"/>
        <v>0.03</v>
      </c>
      <c r="O50" s="89"/>
      <c r="P50" s="89"/>
      <c r="Q50" s="103"/>
      <c r="R50" s="89">
        <v>0</v>
      </c>
      <c r="S50" s="89">
        <v>0</v>
      </c>
      <c r="T50" s="103">
        <f t="shared" ref="T50:T54" si="30">SUM(R50:S50)</f>
        <v>0</v>
      </c>
    </row>
    <row r="51" spans="1:20" ht="18.75">
      <c r="A51" s="25">
        <v>3</v>
      </c>
      <c r="B51" s="17" t="s">
        <v>272</v>
      </c>
      <c r="C51" s="20"/>
      <c r="D51" s="20">
        <v>0.09</v>
      </c>
      <c r="E51" s="88">
        <f t="shared" si="26"/>
        <v>0.09</v>
      </c>
      <c r="F51" s="14">
        <v>0</v>
      </c>
      <c r="G51" s="14">
        <v>171240</v>
      </c>
      <c r="H51" s="94">
        <f t="shared" si="27"/>
        <v>171240</v>
      </c>
      <c r="I51" s="22">
        <v>0</v>
      </c>
      <c r="J51" s="22">
        <v>0.09</v>
      </c>
      <c r="K51" s="117">
        <f t="shared" si="28"/>
        <v>0.09</v>
      </c>
      <c r="L51" s="89">
        <v>0</v>
      </c>
      <c r="M51" s="89">
        <v>179339.91</v>
      </c>
      <c r="N51" s="103">
        <f t="shared" si="29"/>
        <v>179339.91</v>
      </c>
      <c r="O51" s="89"/>
      <c r="P51" s="89"/>
      <c r="R51" s="89">
        <v>0</v>
      </c>
      <c r="S51" s="89">
        <v>0</v>
      </c>
      <c r="T51" s="103">
        <f t="shared" si="30"/>
        <v>0</v>
      </c>
    </row>
    <row r="52" spans="1:20" ht="18.75">
      <c r="A52" s="25">
        <v>4</v>
      </c>
      <c r="B52" s="17" t="s">
        <v>273</v>
      </c>
      <c r="C52" s="20"/>
      <c r="D52" s="20">
        <v>200000</v>
      </c>
      <c r="E52" s="88">
        <f t="shared" si="26"/>
        <v>200000</v>
      </c>
      <c r="F52" s="14">
        <v>0</v>
      </c>
      <c r="G52" s="14">
        <v>114160</v>
      </c>
      <c r="H52" s="94">
        <f t="shared" si="27"/>
        <v>114160</v>
      </c>
      <c r="I52" s="22">
        <v>0</v>
      </c>
      <c r="J52" s="22">
        <v>295700.02</v>
      </c>
      <c r="K52" s="117">
        <f t="shared" si="28"/>
        <v>295700.02</v>
      </c>
      <c r="L52" s="89">
        <v>0</v>
      </c>
      <c r="M52" s="89">
        <v>119560.09</v>
      </c>
      <c r="N52" s="103">
        <f t="shared" si="29"/>
        <v>119560.09</v>
      </c>
      <c r="O52" s="89"/>
      <c r="P52" s="89">
        <v>410000</v>
      </c>
      <c r="Q52" s="103">
        <v>410000</v>
      </c>
      <c r="R52" s="89">
        <v>0</v>
      </c>
      <c r="S52" s="89">
        <v>410000</v>
      </c>
      <c r="T52" s="103">
        <f t="shared" si="30"/>
        <v>410000</v>
      </c>
    </row>
    <row r="53" spans="1:20" ht="18.75">
      <c r="A53" s="25">
        <v>5</v>
      </c>
      <c r="B53" s="17" t="s">
        <v>1942</v>
      </c>
      <c r="C53" s="20">
        <v>42088</v>
      </c>
      <c r="D53" s="20"/>
      <c r="E53" s="88">
        <f t="shared" si="26"/>
        <v>42088</v>
      </c>
      <c r="F53" s="14">
        <v>40625</v>
      </c>
      <c r="G53" s="14">
        <v>0</v>
      </c>
      <c r="H53" s="94">
        <f>F53+G53</f>
        <v>40625</v>
      </c>
      <c r="I53" s="22">
        <v>36238</v>
      </c>
      <c r="J53" s="22">
        <v>0</v>
      </c>
      <c r="K53" s="117">
        <f t="shared" si="28"/>
        <v>36238</v>
      </c>
      <c r="L53" s="89">
        <v>34148</v>
      </c>
      <c r="M53" s="89">
        <v>0</v>
      </c>
      <c r="N53" s="103">
        <f t="shared" si="29"/>
        <v>34148</v>
      </c>
      <c r="O53" s="89">
        <v>31677</v>
      </c>
      <c r="P53" s="89"/>
      <c r="Q53" s="103">
        <v>31677</v>
      </c>
      <c r="R53" s="89">
        <v>31677</v>
      </c>
      <c r="S53" s="89">
        <v>0</v>
      </c>
      <c r="T53" s="103">
        <f t="shared" si="30"/>
        <v>31677</v>
      </c>
    </row>
    <row r="54" spans="1:20" ht="18.75">
      <c r="A54" s="25">
        <v>6</v>
      </c>
      <c r="B54" s="17" t="s">
        <v>274</v>
      </c>
      <c r="C54" s="20">
        <v>226793</v>
      </c>
      <c r="D54" s="20"/>
      <c r="E54" s="88">
        <f t="shared" si="26"/>
        <v>226793</v>
      </c>
      <c r="F54" s="14">
        <v>294200</v>
      </c>
      <c r="G54" s="14">
        <v>0</v>
      </c>
      <c r="H54" s="94">
        <f t="shared" si="27"/>
        <v>294200</v>
      </c>
      <c r="I54" s="22">
        <v>711300</v>
      </c>
      <c r="J54" s="22">
        <v>0</v>
      </c>
      <c r="K54" s="117">
        <f t="shared" si="28"/>
        <v>711300</v>
      </c>
      <c r="L54" s="89">
        <v>500000</v>
      </c>
      <c r="M54" s="89">
        <v>0</v>
      </c>
      <c r="N54" s="103">
        <f t="shared" si="29"/>
        <v>500000</v>
      </c>
      <c r="O54" s="89">
        <v>400000</v>
      </c>
      <c r="P54" s="89"/>
      <c r="Q54" s="103">
        <v>400000</v>
      </c>
      <c r="R54" s="89">
        <v>400000</v>
      </c>
      <c r="S54" s="89">
        <v>0</v>
      </c>
      <c r="T54" s="103">
        <f t="shared" si="30"/>
        <v>400000</v>
      </c>
    </row>
    <row r="55" spans="1:20" s="43" customFormat="1" ht="18.75">
      <c r="A55" s="35"/>
      <c r="B55" s="19" t="s">
        <v>11</v>
      </c>
      <c r="C55" s="21">
        <f t="shared" ref="C55:J55" si="31">SUM(C49:C54)</f>
        <v>268881</v>
      </c>
      <c r="D55" s="21">
        <f t="shared" si="31"/>
        <v>200000.15</v>
      </c>
      <c r="E55" s="88">
        <f t="shared" si="31"/>
        <v>468881.15</v>
      </c>
      <c r="F55" s="21">
        <f t="shared" si="31"/>
        <v>334825</v>
      </c>
      <c r="G55" s="21">
        <f t="shared" si="31"/>
        <v>285400.06</v>
      </c>
      <c r="H55" s="96">
        <f t="shared" si="31"/>
        <v>620225.06000000006</v>
      </c>
      <c r="I55" s="36">
        <f t="shared" si="31"/>
        <v>747538</v>
      </c>
      <c r="J55" s="36">
        <f t="shared" si="31"/>
        <v>375047.14</v>
      </c>
      <c r="K55" s="117">
        <f t="shared" si="28"/>
        <v>1122585.1400000001</v>
      </c>
      <c r="L55" s="90">
        <f>SUM(L49:L54)</f>
        <v>534148</v>
      </c>
      <c r="M55" s="90">
        <f t="shared" ref="M55:Q55" si="32">SUM(M49:M54)</f>
        <v>298900.06</v>
      </c>
      <c r="N55" s="90">
        <f t="shared" si="32"/>
        <v>833048.06</v>
      </c>
      <c r="O55" s="90">
        <f>SUM(O49:O54)</f>
        <v>431677</v>
      </c>
      <c r="P55" s="90">
        <f t="shared" si="32"/>
        <v>410000</v>
      </c>
      <c r="Q55" s="90">
        <f t="shared" si="32"/>
        <v>841677</v>
      </c>
      <c r="R55" s="90">
        <f>SUM(R49:R54)</f>
        <v>431677</v>
      </c>
      <c r="S55" s="90">
        <f t="shared" ref="S55:T55" si="33">SUM(S49:S54)</f>
        <v>410000</v>
      </c>
      <c r="T55" s="90">
        <f t="shared" si="33"/>
        <v>841677</v>
      </c>
    </row>
    <row r="56" spans="1:20" ht="18.75">
      <c r="A56" s="35">
        <v>12</v>
      </c>
      <c r="B56" s="19" t="s">
        <v>275</v>
      </c>
      <c r="C56" s="21"/>
      <c r="D56" s="21"/>
      <c r="E56" s="88"/>
      <c r="F56" s="14"/>
      <c r="G56" s="14"/>
      <c r="H56" s="94"/>
      <c r="I56" s="22"/>
      <c r="J56" s="22"/>
      <c r="L56" s="89"/>
      <c r="M56" s="89"/>
      <c r="O56" s="90"/>
      <c r="P56" s="90"/>
      <c r="R56" s="90"/>
      <c r="S56" s="90"/>
    </row>
    <row r="57" spans="1:20" ht="18.75">
      <c r="A57" s="25">
        <v>1</v>
      </c>
      <c r="B57" s="17" t="s">
        <v>2226</v>
      </c>
      <c r="C57" s="20">
        <v>12</v>
      </c>
      <c r="D57" s="20">
        <v>12.02</v>
      </c>
      <c r="E57" s="88">
        <f>SUM(C57:D57)</f>
        <v>24.02</v>
      </c>
      <c r="F57" s="14">
        <v>12</v>
      </c>
      <c r="G57" s="14">
        <v>12.02</v>
      </c>
      <c r="H57" s="94">
        <f>F57+G57</f>
        <v>24.02</v>
      </c>
      <c r="I57" s="22">
        <v>0.02</v>
      </c>
      <c r="J57" s="22">
        <v>0.03</v>
      </c>
      <c r="K57" s="117">
        <f>SUM(I57:J57)</f>
        <v>0.05</v>
      </c>
      <c r="L57" s="89">
        <v>0.01</v>
      </c>
      <c r="M57" s="89">
        <v>0.02</v>
      </c>
      <c r="N57" s="103">
        <f>SUM(L57:M57)</f>
        <v>0.03</v>
      </c>
      <c r="O57" s="89">
        <v>0.01</v>
      </c>
      <c r="P57" s="89">
        <v>0.02</v>
      </c>
      <c r="Q57" s="103">
        <f>SUM(O57:P57)</f>
        <v>0.03</v>
      </c>
      <c r="R57" s="89">
        <v>0.01</v>
      </c>
      <c r="S57" s="89">
        <v>0.02</v>
      </c>
      <c r="T57" s="103">
        <f>SUM(R57:S57)</f>
        <v>0.03</v>
      </c>
    </row>
    <row r="58" spans="1:20" s="43" customFormat="1" ht="18.75">
      <c r="A58" s="25">
        <v>2</v>
      </c>
      <c r="B58" s="17" t="s">
        <v>276</v>
      </c>
      <c r="C58" s="20">
        <v>0.3</v>
      </c>
      <c r="D58" s="20"/>
      <c r="E58" s="88">
        <f>SUM(C58:D58)</f>
        <v>0.3</v>
      </c>
      <c r="F58" s="14">
        <v>0.3</v>
      </c>
      <c r="G58" s="14">
        <v>0</v>
      </c>
      <c r="H58" s="94">
        <f>F58+G58</f>
        <v>0.3</v>
      </c>
      <c r="I58" s="22">
        <v>1.5</v>
      </c>
      <c r="J58" s="22">
        <v>0</v>
      </c>
      <c r="K58" s="117">
        <f>SUM(I58:J58)</f>
        <v>1.5</v>
      </c>
      <c r="L58" s="89">
        <v>1.75</v>
      </c>
      <c r="M58" s="89"/>
      <c r="N58" s="103">
        <f>SUM(L58:M58)</f>
        <v>1.75</v>
      </c>
      <c r="O58" s="89">
        <v>1.85</v>
      </c>
      <c r="P58" s="89">
        <v>0</v>
      </c>
      <c r="Q58" s="103">
        <f>SUM(O58:P58)</f>
        <v>1.85</v>
      </c>
      <c r="R58" s="89">
        <v>1.85</v>
      </c>
      <c r="S58" s="89">
        <v>0</v>
      </c>
      <c r="T58" s="103">
        <f>SUM(R58:S58)</f>
        <v>1.85</v>
      </c>
    </row>
    <row r="59" spans="1:20" ht="18.75">
      <c r="A59" s="25"/>
      <c r="B59" s="19" t="s">
        <v>12</v>
      </c>
      <c r="C59" s="21">
        <f t="shared" ref="C59:J59" si="34">SUM(C57:C58)</f>
        <v>12.3</v>
      </c>
      <c r="D59" s="21">
        <f t="shared" si="34"/>
        <v>12.02</v>
      </c>
      <c r="E59" s="88">
        <f t="shared" si="34"/>
        <v>24.32</v>
      </c>
      <c r="F59" s="21">
        <f t="shared" si="34"/>
        <v>12.3</v>
      </c>
      <c r="G59" s="21">
        <f t="shared" si="34"/>
        <v>12.02</v>
      </c>
      <c r="H59" s="96">
        <f t="shared" si="34"/>
        <v>24.32</v>
      </c>
      <c r="I59" s="36">
        <f t="shared" si="34"/>
        <v>1.52</v>
      </c>
      <c r="J59" s="36">
        <f t="shared" si="34"/>
        <v>0.03</v>
      </c>
      <c r="K59" s="117">
        <f>SUM(I59:J59)</f>
        <v>1.55</v>
      </c>
      <c r="L59" s="90">
        <f>SUM(L57:L58)</f>
        <v>1.76</v>
      </c>
      <c r="M59" s="90">
        <f t="shared" ref="M59:Q59" si="35">SUM(M57:M58)</f>
        <v>0.02</v>
      </c>
      <c r="N59" s="90">
        <f t="shared" si="35"/>
        <v>1.78</v>
      </c>
      <c r="O59" s="90">
        <f t="shared" si="35"/>
        <v>1.86</v>
      </c>
      <c r="P59" s="90">
        <f t="shared" si="35"/>
        <v>0.02</v>
      </c>
      <c r="Q59" s="90">
        <f t="shared" si="35"/>
        <v>1.8800000000000001</v>
      </c>
      <c r="R59" s="90">
        <f t="shared" ref="R59:T59" si="36">SUM(R57:R58)</f>
        <v>1.86</v>
      </c>
      <c r="S59" s="90">
        <f t="shared" si="36"/>
        <v>0.02</v>
      </c>
      <c r="T59" s="90">
        <f t="shared" si="36"/>
        <v>1.8800000000000001</v>
      </c>
    </row>
    <row r="60" spans="1:20" ht="18.75">
      <c r="A60" s="35">
        <v>13</v>
      </c>
      <c r="B60" s="19" t="s">
        <v>277</v>
      </c>
      <c r="C60" s="21"/>
      <c r="D60" s="21"/>
      <c r="E60" s="88"/>
      <c r="F60" s="14"/>
      <c r="G60" s="14"/>
      <c r="H60" s="94"/>
      <c r="I60" s="22"/>
      <c r="J60" s="22"/>
      <c r="L60" s="89"/>
      <c r="M60" s="89"/>
      <c r="O60" s="89"/>
      <c r="P60" s="89"/>
      <c r="R60" s="89"/>
      <c r="S60" s="89"/>
    </row>
    <row r="61" spans="1:20" ht="18.75">
      <c r="A61" s="35">
        <v>1</v>
      </c>
      <c r="B61" s="17" t="s">
        <v>2049</v>
      </c>
      <c r="C61" s="21"/>
      <c r="D61" s="21"/>
      <c r="E61" s="88"/>
      <c r="F61" s="14"/>
      <c r="G61" s="14"/>
      <c r="H61" s="94"/>
      <c r="I61" s="22"/>
      <c r="J61" s="22"/>
      <c r="L61" s="89">
        <v>2500</v>
      </c>
      <c r="M61" s="89"/>
      <c r="N61" s="103">
        <f>SUM(L61:M61)</f>
        <v>2500</v>
      </c>
      <c r="O61" s="89">
        <v>25</v>
      </c>
      <c r="P61" s="89"/>
      <c r="Q61" s="103">
        <f>SUM(O61:P61)</f>
        <v>25</v>
      </c>
      <c r="R61" s="89">
        <v>25.03</v>
      </c>
      <c r="S61" s="89">
        <v>0</v>
      </c>
      <c r="T61" s="103">
        <f>SUM(R61:S61)</f>
        <v>25.03</v>
      </c>
    </row>
    <row r="62" spans="1:20" s="43" customFormat="1" ht="18.75">
      <c r="A62" s="25">
        <v>2</v>
      </c>
      <c r="B62" s="17" t="s">
        <v>278</v>
      </c>
      <c r="C62" s="38">
        <v>417300</v>
      </c>
      <c r="D62" s="38"/>
      <c r="E62" s="106">
        <f>SUM(C62:D62)</f>
        <v>417300</v>
      </c>
      <c r="F62" s="14">
        <v>40000</v>
      </c>
      <c r="G62" s="14">
        <v>0</v>
      </c>
      <c r="H62" s="94">
        <f>F62+G62</f>
        <v>40000</v>
      </c>
      <c r="I62" s="22">
        <v>47500</v>
      </c>
      <c r="J62" s="22">
        <v>0</v>
      </c>
      <c r="K62" s="117">
        <f>SUM(I62:J62)</f>
        <v>47500</v>
      </c>
      <c r="L62" s="89">
        <v>62500</v>
      </c>
      <c r="M62" s="90">
        <v>0</v>
      </c>
      <c r="N62" s="103">
        <f t="shared" ref="N62:N68" si="37">SUM(L62:M62)</f>
        <v>62500</v>
      </c>
      <c r="O62" s="89">
        <v>72000</v>
      </c>
      <c r="P62" s="90"/>
      <c r="Q62" s="103">
        <f t="shared" ref="Q62:Q63" si="38">SUM(O62:P62)</f>
        <v>72000</v>
      </c>
      <c r="R62" s="89">
        <v>72000</v>
      </c>
      <c r="S62" s="90">
        <v>0</v>
      </c>
      <c r="T62" s="103">
        <f t="shared" ref="T62:T63" si="39">SUM(R62:S62)</f>
        <v>72000</v>
      </c>
    </row>
    <row r="63" spans="1:20" s="43" customFormat="1" ht="18.75">
      <c r="A63" s="25">
        <v>3</v>
      </c>
      <c r="B63" s="17" t="s">
        <v>2050</v>
      </c>
      <c r="C63" s="38"/>
      <c r="D63" s="38"/>
      <c r="E63" s="106"/>
      <c r="F63" s="14"/>
      <c r="G63" s="14"/>
      <c r="H63" s="94"/>
      <c r="I63" s="22"/>
      <c r="J63" s="22"/>
      <c r="K63" s="117"/>
      <c r="L63" s="89">
        <v>2000</v>
      </c>
      <c r="M63" s="90"/>
      <c r="N63" s="103">
        <f t="shared" si="37"/>
        <v>2000</v>
      </c>
      <c r="O63" s="89">
        <v>0.03</v>
      </c>
      <c r="P63" s="90"/>
      <c r="Q63" s="103">
        <f t="shared" si="38"/>
        <v>0.03</v>
      </c>
      <c r="R63" s="89">
        <v>0.03</v>
      </c>
      <c r="S63" s="90">
        <v>0</v>
      </c>
      <c r="T63" s="103">
        <f t="shared" si="39"/>
        <v>0.03</v>
      </c>
    </row>
    <row r="64" spans="1:20" ht="18.75">
      <c r="A64" s="25"/>
      <c r="B64" s="19" t="s">
        <v>13</v>
      </c>
      <c r="C64" s="39">
        <f t="shared" ref="C64:H64" si="40">SUM(C62)</f>
        <v>417300</v>
      </c>
      <c r="D64" s="39">
        <f t="shared" si="40"/>
        <v>0</v>
      </c>
      <c r="E64" s="87">
        <f t="shared" si="40"/>
        <v>417300</v>
      </c>
      <c r="F64" s="39">
        <f t="shared" si="40"/>
        <v>40000</v>
      </c>
      <c r="G64" s="39">
        <f t="shared" si="40"/>
        <v>0</v>
      </c>
      <c r="H64" s="95">
        <f t="shared" si="40"/>
        <v>40000</v>
      </c>
      <c r="I64" s="36">
        <v>47500</v>
      </c>
      <c r="J64" s="36">
        <v>0</v>
      </c>
      <c r="K64" s="117">
        <f>SUM(I64:J64)</f>
        <v>47500</v>
      </c>
      <c r="L64" s="90">
        <f>SUM(L61:L63)</f>
        <v>67000</v>
      </c>
      <c r="M64" s="90">
        <f t="shared" ref="M64:Q64" si="41">SUM(M61:M63)</f>
        <v>0</v>
      </c>
      <c r="N64" s="90">
        <f t="shared" si="41"/>
        <v>67000</v>
      </c>
      <c r="O64" s="90">
        <f t="shared" si="41"/>
        <v>72025.03</v>
      </c>
      <c r="P64" s="90">
        <f t="shared" si="41"/>
        <v>0</v>
      </c>
      <c r="Q64" s="90">
        <f t="shared" si="41"/>
        <v>72025.03</v>
      </c>
      <c r="R64" s="90">
        <f t="shared" ref="R64:T64" si="42">SUM(R61:R63)</f>
        <v>72025.06</v>
      </c>
      <c r="S64" s="90">
        <f t="shared" si="42"/>
        <v>0</v>
      </c>
      <c r="T64" s="90">
        <f t="shared" si="42"/>
        <v>72025.06</v>
      </c>
    </row>
    <row r="65" spans="1:20" ht="18.75">
      <c r="A65" s="35">
        <v>14</v>
      </c>
      <c r="B65" s="19" t="s">
        <v>279</v>
      </c>
      <c r="C65" s="20"/>
      <c r="D65" s="20"/>
      <c r="E65" s="88"/>
      <c r="F65" s="14"/>
      <c r="G65" s="14"/>
      <c r="H65" s="94"/>
      <c r="I65" s="22"/>
      <c r="J65" s="22"/>
      <c r="L65" s="89"/>
      <c r="M65" s="89"/>
      <c r="O65" s="89"/>
      <c r="P65" s="89"/>
      <c r="R65" s="89"/>
      <c r="S65" s="89"/>
    </row>
    <row r="66" spans="1:20" s="43" customFormat="1" ht="18.75">
      <c r="A66" s="25">
        <v>1</v>
      </c>
      <c r="B66" s="17" t="s">
        <v>280</v>
      </c>
      <c r="C66" s="38">
        <v>68268</v>
      </c>
      <c r="D66" s="38"/>
      <c r="E66" s="87">
        <f>SUM(C66:D66)</f>
        <v>68268</v>
      </c>
      <c r="F66" s="14">
        <v>320000</v>
      </c>
      <c r="G66" s="14">
        <v>0</v>
      </c>
      <c r="H66" s="94">
        <f t="shared" ref="H66:H90" si="43">F66+G66</f>
        <v>320000</v>
      </c>
      <c r="I66" s="22">
        <v>100000</v>
      </c>
      <c r="J66" s="22">
        <v>0</v>
      </c>
      <c r="K66" s="117">
        <f>SUM(I66:J66)</f>
        <v>100000</v>
      </c>
      <c r="L66" s="89">
        <v>3881</v>
      </c>
      <c r="M66" s="90">
        <v>0</v>
      </c>
      <c r="N66" s="103">
        <f t="shared" si="37"/>
        <v>3881</v>
      </c>
      <c r="O66" s="89">
        <v>0.03</v>
      </c>
      <c r="P66" s="90"/>
      <c r="Q66" s="103">
        <f>SUM(O66:P66)</f>
        <v>0.03</v>
      </c>
      <c r="R66" s="89">
        <v>0.03</v>
      </c>
      <c r="S66" s="90">
        <v>0</v>
      </c>
      <c r="T66" s="103">
        <f>SUM(R66:S66)</f>
        <v>0.03</v>
      </c>
    </row>
    <row r="67" spans="1:20" s="43" customFormat="1" ht="18.75">
      <c r="A67" s="25">
        <v>2</v>
      </c>
      <c r="B67" s="17" t="s">
        <v>2227</v>
      </c>
      <c r="C67" s="38"/>
      <c r="D67" s="38"/>
      <c r="E67" s="87"/>
      <c r="F67" s="14"/>
      <c r="G67" s="14"/>
      <c r="H67" s="94"/>
      <c r="I67" s="22"/>
      <c r="J67" s="22"/>
      <c r="K67" s="117"/>
      <c r="L67" s="89"/>
      <c r="M67" s="90"/>
      <c r="N67" s="103"/>
      <c r="O67" s="89">
        <v>120000</v>
      </c>
      <c r="P67" s="167"/>
      <c r="Q67" s="103">
        <f>SUM(O67:P67)</f>
        <v>120000</v>
      </c>
      <c r="R67" s="89">
        <v>140000</v>
      </c>
      <c r="S67" s="167">
        <v>0</v>
      </c>
      <c r="T67" s="103">
        <f>SUM(R67:S67)</f>
        <v>140000</v>
      </c>
    </row>
    <row r="68" spans="1:20" s="43" customFormat="1" ht="18.75">
      <c r="A68" s="25">
        <v>3</v>
      </c>
      <c r="B68" s="17" t="s">
        <v>2228</v>
      </c>
      <c r="C68" s="38"/>
      <c r="D68" s="38"/>
      <c r="E68" s="87"/>
      <c r="F68" s="14"/>
      <c r="G68" s="14"/>
      <c r="H68" s="94"/>
      <c r="I68" s="22"/>
      <c r="J68" s="22"/>
      <c r="K68" s="117"/>
      <c r="L68" s="89">
        <v>5000</v>
      </c>
      <c r="M68" s="167"/>
      <c r="N68" s="103">
        <f t="shared" si="37"/>
        <v>5000</v>
      </c>
      <c r="O68" s="89">
        <v>5000</v>
      </c>
      <c r="P68" s="90"/>
      <c r="Q68" s="103">
        <f t="shared" ref="Q68" si="44">SUM(O68:P68)</f>
        <v>5000</v>
      </c>
      <c r="R68" s="89">
        <v>2000</v>
      </c>
      <c r="S68" s="90">
        <v>0</v>
      </c>
      <c r="T68" s="103">
        <f t="shared" ref="T68" si="45">SUM(R68:S68)</f>
        <v>2000</v>
      </c>
    </row>
    <row r="69" spans="1:20" ht="18.75">
      <c r="A69" s="25"/>
      <c r="B69" s="19" t="s">
        <v>14</v>
      </c>
      <c r="C69" s="39">
        <f t="shared" ref="C69:J69" si="46">SUM(C66)</f>
        <v>68268</v>
      </c>
      <c r="D69" s="39">
        <f t="shared" si="46"/>
        <v>0</v>
      </c>
      <c r="E69" s="87">
        <f t="shared" si="46"/>
        <v>68268</v>
      </c>
      <c r="F69" s="39">
        <f t="shared" si="46"/>
        <v>320000</v>
      </c>
      <c r="G69" s="39">
        <f t="shared" si="46"/>
        <v>0</v>
      </c>
      <c r="H69" s="95">
        <f t="shared" si="46"/>
        <v>320000</v>
      </c>
      <c r="I69" s="36">
        <f t="shared" si="46"/>
        <v>100000</v>
      </c>
      <c r="J69" s="36">
        <f t="shared" si="46"/>
        <v>0</v>
      </c>
      <c r="K69" s="117">
        <f>SUM(I69:J69)</f>
        <v>100000</v>
      </c>
      <c r="L69" s="90">
        <f>SUM(L66:L68)</f>
        <v>8881</v>
      </c>
      <c r="M69" s="90">
        <f t="shared" ref="M69:Q69" si="47">SUM(M66:M68)</f>
        <v>0</v>
      </c>
      <c r="N69" s="90">
        <f t="shared" si="47"/>
        <v>8881</v>
      </c>
      <c r="O69" s="90">
        <f t="shared" si="47"/>
        <v>125000.03</v>
      </c>
      <c r="P69" s="90">
        <f t="shared" si="47"/>
        <v>0</v>
      </c>
      <c r="Q69" s="90">
        <f t="shared" si="47"/>
        <v>125000.03</v>
      </c>
      <c r="R69" s="90">
        <f t="shared" ref="R69:T69" si="48">SUM(R66:R68)</f>
        <v>142000.03</v>
      </c>
      <c r="S69" s="90">
        <f t="shared" si="48"/>
        <v>0</v>
      </c>
      <c r="T69" s="90">
        <f t="shared" si="48"/>
        <v>142000.03</v>
      </c>
    </row>
    <row r="70" spans="1:20" ht="18.75">
      <c r="A70" s="35">
        <v>15</v>
      </c>
      <c r="B70" s="19" t="s">
        <v>281</v>
      </c>
      <c r="C70" s="20"/>
      <c r="D70" s="20"/>
      <c r="F70" s="14"/>
      <c r="G70" s="14"/>
      <c r="H70" s="94"/>
      <c r="I70" s="22"/>
      <c r="J70" s="22"/>
      <c r="L70" s="89"/>
      <c r="M70" s="89"/>
      <c r="O70" s="168"/>
      <c r="P70" s="168"/>
      <c r="R70" s="168"/>
      <c r="S70" s="168"/>
    </row>
    <row r="71" spans="1:20" ht="18.75">
      <c r="A71" s="25">
        <v>1</v>
      </c>
      <c r="B71" s="17" t="s">
        <v>282</v>
      </c>
      <c r="C71" s="38">
        <v>2</v>
      </c>
      <c r="D71" s="38"/>
      <c r="E71" s="87">
        <f t="shared" ref="E71:E81" si="49">SUM(C71:D71)</f>
        <v>2</v>
      </c>
      <c r="F71" s="14">
        <v>91000</v>
      </c>
      <c r="G71" s="14">
        <v>0</v>
      </c>
      <c r="H71" s="94">
        <f t="shared" si="43"/>
        <v>91000</v>
      </c>
      <c r="I71" s="22">
        <v>109100</v>
      </c>
      <c r="J71" s="22">
        <v>0</v>
      </c>
      <c r="K71" s="117">
        <f t="shared" ref="K71:K84" si="50">SUM(I71:J71)</f>
        <v>109100</v>
      </c>
      <c r="L71" s="168">
        <v>93800</v>
      </c>
      <c r="M71" s="168"/>
      <c r="N71" s="103">
        <f>SUM(L71:M71)</f>
        <v>93800</v>
      </c>
      <c r="O71" s="169">
        <v>137300</v>
      </c>
      <c r="P71" s="168"/>
      <c r="Q71" s="103">
        <f>SUM(O71:P71)</f>
        <v>137300</v>
      </c>
      <c r="R71" s="169">
        <v>137300</v>
      </c>
      <c r="S71" s="168">
        <v>0</v>
      </c>
      <c r="T71" s="103">
        <f>SUM(R71:S71)</f>
        <v>137300</v>
      </c>
    </row>
    <row r="72" spans="1:20" s="43" customFormat="1" ht="18.75">
      <c r="A72" s="25">
        <v>2</v>
      </c>
      <c r="B72" s="17" t="s">
        <v>283</v>
      </c>
      <c r="C72" s="38">
        <v>373.14</v>
      </c>
      <c r="D72" s="38"/>
      <c r="E72" s="87">
        <f t="shared" si="49"/>
        <v>373.14</v>
      </c>
      <c r="F72" s="14">
        <v>60000</v>
      </c>
      <c r="G72" s="14">
        <v>0</v>
      </c>
      <c r="H72" s="94">
        <f t="shared" si="43"/>
        <v>60000</v>
      </c>
      <c r="I72" s="22">
        <v>0.03</v>
      </c>
      <c r="J72" s="22">
        <v>0</v>
      </c>
      <c r="K72" s="117">
        <f t="shared" si="50"/>
        <v>0.03</v>
      </c>
      <c r="L72" s="169">
        <v>0.03</v>
      </c>
      <c r="M72" s="168"/>
      <c r="N72" s="103">
        <f t="shared" ref="N72:N83" si="51">SUM(L72:M72)</f>
        <v>0.03</v>
      </c>
      <c r="O72" s="169">
        <v>200</v>
      </c>
      <c r="P72" s="168"/>
      <c r="Q72" s="103">
        <f t="shared" ref="Q72:Q82" si="52">SUM(O72:P72)</f>
        <v>200</v>
      </c>
      <c r="R72" s="169">
        <v>550</v>
      </c>
      <c r="S72" s="168">
        <v>0</v>
      </c>
      <c r="T72" s="103">
        <f t="shared" ref="T72:T82" si="53">SUM(R72:S72)</f>
        <v>550</v>
      </c>
    </row>
    <row r="73" spans="1:20" ht="18.75">
      <c r="A73" s="25">
        <v>3</v>
      </c>
      <c r="B73" s="17" t="s">
        <v>1943</v>
      </c>
      <c r="C73" s="38">
        <v>26000</v>
      </c>
      <c r="D73" s="38"/>
      <c r="E73" s="87">
        <f t="shared" si="49"/>
        <v>26000</v>
      </c>
      <c r="F73" s="14">
        <v>5</v>
      </c>
      <c r="G73" s="14">
        <v>0</v>
      </c>
      <c r="H73" s="94">
        <f t="shared" si="43"/>
        <v>5</v>
      </c>
      <c r="I73" s="22">
        <v>5</v>
      </c>
      <c r="J73" s="22">
        <v>0</v>
      </c>
      <c r="K73" s="117">
        <f t="shared" si="50"/>
        <v>5</v>
      </c>
      <c r="L73" s="169">
        <v>5</v>
      </c>
      <c r="M73" s="168"/>
      <c r="N73" s="103">
        <f t="shared" si="51"/>
        <v>5</v>
      </c>
      <c r="O73" s="170">
        <v>5</v>
      </c>
      <c r="P73" s="168"/>
      <c r="Q73" s="103">
        <f t="shared" si="52"/>
        <v>5</v>
      </c>
      <c r="R73" s="170">
        <v>5</v>
      </c>
      <c r="S73" s="168">
        <v>0</v>
      </c>
      <c r="T73" s="103">
        <f t="shared" si="53"/>
        <v>5</v>
      </c>
    </row>
    <row r="74" spans="1:20" ht="18.75">
      <c r="A74" s="25">
        <v>4</v>
      </c>
      <c r="B74" s="17" t="s">
        <v>284</v>
      </c>
      <c r="C74" s="38">
        <v>0.01</v>
      </c>
      <c r="D74" s="38">
        <v>2527</v>
      </c>
      <c r="E74" s="87">
        <f t="shared" si="49"/>
        <v>2527.0100000000002</v>
      </c>
      <c r="F74" s="14">
        <v>529.38</v>
      </c>
      <c r="G74" s="14">
        <v>0</v>
      </c>
      <c r="H74" s="94">
        <f t="shared" si="43"/>
        <v>529.38</v>
      </c>
      <c r="I74" s="22">
        <v>1729.36</v>
      </c>
      <c r="J74" s="22">
        <v>0</v>
      </c>
      <c r="K74" s="117">
        <f t="shared" si="50"/>
        <v>1729.36</v>
      </c>
      <c r="L74" s="170">
        <v>1731.36</v>
      </c>
      <c r="M74" s="168"/>
      <c r="N74" s="103">
        <f t="shared" si="51"/>
        <v>1731.36</v>
      </c>
      <c r="O74" s="168">
        <v>1988.32</v>
      </c>
      <c r="P74" s="168"/>
      <c r="Q74" s="103">
        <f t="shared" si="52"/>
        <v>1988.32</v>
      </c>
      <c r="R74" s="168">
        <v>1988.32</v>
      </c>
      <c r="S74" s="168">
        <v>0</v>
      </c>
      <c r="T74" s="103">
        <f t="shared" si="53"/>
        <v>1988.32</v>
      </c>
    </row>
    <row r="75" spans="1:20" ht="18.75">
      <c r="A75" s="25">
        <v>5</v>
      </c>
      <c r="B75" s="17" t="s">
        <v>2229</v>
      </c>
      <c r="C75" s="38"/>
      <c r="D75" s="38"/>
      <c r="E75" s="87"/>
      <c r="F75" s="14"/>
      <c r="G75" s="14"/>
      <c r="H75" s="94"/>
      <c r="I75" s="22"/>
      <c r="J75" s="22"/>
      <c r="L75" s="170"/>
      <c r="M75" s="168"/>
      <c r="O75" s="168">
        <v>5000</v>
      </c>
      <c r="P75" s="170"/>
      <c r="Q75" s="103">
        <f t="shared" si="52"/>
        <v>5000</v>
      </c>
      <c r="R75" s="168">
        <v>5000</v>
      </c>
      <c r="S75" s="170">
        <v>0</v>
      </c>
      <c r="T75" s="103">
        <f t="shared" si="53"/>
        <v>5000</v>
      </c>
    </row>
    <row r="76" spans="1:20" ht="18.75">
      <c r="A76" s="25">
        <v>6</v>
      </c>
      <c r="B76" s="17" t="s">
        <v>285</v>
      </c>
      <c r="C76" s="38">
        <v>0.03</v>
      </c>
      <c r="D76" s="38"/>
      <c r="E76" s="87">
        <f t="shared" si="49"/>
        <v>0.03</v>
      </c>
      <c r="F76" s="14">
        <v>55000</v>
      </c>
      <c r="G76" s="14">
        <v>0</v>
      </c>
      <c r="H76" s="94">
        <f t="shared" si="43"/>
        <v>55000</v>
      </c>
      <c r="I76" s="22">
        <v>58000</v>
      </c>
      <c r="J76" s="22">
        <v>0</v>
      </c>
      <c r="K76" s="117">
        <f t="shared" si="50"/>
        <v>58000</v>
      </c>
      <c r="L76" s="168">
        <v>75450</v>
      </c>
      <c r="M76" s="168"/>
      <c r="N76" s="103">
        <f t="shared" si="51"/>
        <v>75450</v>
      </c>
      <c r="O76" s="170">
        <v>111000</v>
      </c>
      <c r="P76" s="168"/>
      <c r="Q76" s="103">
        <f t="shared" si="52"/>
        <v>111000</v>
      </c>
      <c r="R76" s="170">
        <v>111000</v>
      </c>
      <c r="S76" s="168">
        <v>0</v>
      </c>
      <c r="T76" s="103">
        <f t="shared" si="53"/>
        <v>111000</v>
      </c>
    </row>
    <row r="77" spans="1:20" ht="18.75">
      <c r="A77" s="25">
        <v>7</v>
      </c>
      <c r="B77" s="17" t="s">
        <v>286</v>
      </c>
      <c r="C77" s="38">
        <v>5</v>
      </c>
      <c r="D77" s="38"/>
      <c r="E77" s="87">
        <f t="shared" si="49"/>
        <v>5</v>
      </c>
      <c r="F77" s="14">
        <v>0</v>
      </c>
      <c r="G77" s="14">
        <v>5925.01</v>
      </c>
      <c r="H77" s="94">
        <f t="shared" si="43"/>
        <v>5925.01</v>
      </c>
      <c r="I77" s="22">
        <v>0</v>
      </c>
      <c r="J77" s="22">
        <v>6516.5</v>
      </c>
      <c r="K77" s="117">
        <f t="shared" si="50"/>
        <v>6516.5</v>
      </c>
      <c r="L77" s="168"/>
      <c r="M77" s="170">
        <v>7008.01</v>
      </c>
      <c r="N77" s="103">
        <f t="shared" si="51"/>
        <v>7008.01</v>
      </c>
      <c r="O77" s="168"/>
      <c r="P77" s="168">
        <v>7008.01</v>
      </c>
      <c r="Q77" s="103">
        <f t="shared" si="52"/>
        <v>7008.01</v>
      </c>
      <c r="R77" s="168">
        <v>0</v>
      </c>
      <c r="S77" s="168">
        <v>7008.01</v>
      </c>
      <c r="T77" s="103">
        <f t="shared" si="53"/>
        <v>7008.01</v>
      </c>
    </row>
    <row r="78" spans="1:20" ht="18.75">
      <c r="A78" s="25">
        <v>8</v>
      </c>
      <c r="B78" s="17" t="s">
        <v>2390</v>
      </c>
      <c r="C78" s="38">
        <v>32254</v>
      </c>
      <c r="D78" s="38"/>
      <c r="E78" s="87">
        <f t="shared" si="49"/>
        <v>32254</v>
      </c>
      <c r="F78" s="14">
        <v>10</v>
      </c>
      <c r="G78" s="14">
        <v>0</v>
      </c>
      <c r="H78" s="94">
        <f t="shared" si="43"/>
        <v>10</v>
      </c>
      <c r="I78" s="22">
        <v>10</v>
      </c>
      <c r="J78" s="22">
        <v>0</v>
      </c>
      <c r="K78" s="117">
        <f t="shared" si="50"/>
        <v>10</v>
      </c>
      <c r="L78" s="170">
        <v>200</v>
      </c>
      <c r="M78" s="168"/>
      <c r="N78" s="103">
        <f t="shared" si="51"/>
        <v>200</v>
      </c>
      <c r="O78" s="169">
        <v>110</v>
      </c>
      <c r="P78" s="168"/>
      <c r="Q78" s="103">
        <f t="shared" si="52"/>
        <v>110</v>
      </c>
      <c r="R78" s="169">
        <v>110</v>
      </c>
      <c r="S78" s="168">
        <v>0</v>
      </c>
      <c r="T78" s="103">
        <f t="shared" si="53"/>
        <v>110</v>
      </c>
    </row>
    <row r="79" spans="1:20" ht="18.75">
      <c r="A79" s="25">
        <v>9</v>
      </c>
      <c r="B79" s="17" t="s">
        <v>2391</v>
      </c>
      <c r="C79" s="38"/>
      <c r="D79" s="38"/>
      <c r="E79" s="87"/>
      <c r="F79" s="14"/>
      <c r="G79" s="14"/>
      <c r="H79" s="94"/>
      <c r="I79" s="22"/>
      <c r="J79" s="22"/>
      <c r="L79" s="170"/>
      <c r="M79" s="168"/>
      <c r="O79" s="169"/>
      <c r="P79" s="168"/>
      <c r="R79" s="169">
        <v>7.0000000000000007E-2</v>
      </c>
      <c r="S79" s="168">
        <v>0</v>
      </c>
      <c r="T79" s="103">
        <f t="shared" si="53"/>
        <v>7.0000000000000007E-2</v>
      </c>
    </row>
    <row r="80" spans="1:20" ht="18.75">
      <c r="A80" s="25">
        <v>10</v>
      </c>
      <c r="B80" s="17" t="s">
        <v>2389</v>
      </c>
      <c r="C80" s="38">
        <v>3000</v>
      </c>
      <c r="D80" s="38"/>
      <c r="E80" s="87">
        <f t="shared" si="49"/>
        <v>3000</v>
      </c>
      <c r="F80" s="14">
        <v>41700</v>
      </c>
      <c r="G80" s="14">
        <v>0</v>
      </c>
      <c r="H80" s="94">
        <f t="shared" si="43"/>
        <v>41700</v>
      </c>
      <c r="I80" s="22">
        <v>46700</v>
      </c>
      <c r="J80" s="22">
        <v>0</v>
      </c>
      <c r="K80" s="117">
        <f t="shared" si="50"/>
        <v>46700</v>
      </c>
      <c r="L80" s="168">
        <v>40600</v>
      </c>
      <c r="M80" s="168"/>
      <c r="N80" s="103">
        <f t="shared" si="51"/>
        <v>40600</v>
      </c>
      <c r="O80" s="170">
        <v>66300</v>
      </c>
      <c r="P80" s="168"/>
      <c r="Q80" s="103">
        <f t="shared" si="52"/>
        <v>66300</v>
      </c>
      <c r="R80" s="170">
        <v>66300</v>
      </c>
      <c r="S80" s="168">
        <v>0</v>
      </c>
      <c r="T80" s="103">
        <f t="shared" si="53"/>
        <v>66300</v>
      </c>
    </row>
    <row r="81" spans="1:20" ht="18.75">
      <c r="A81" s="25">
        <v>11</v>
      </c>
      <c r="B81" s="17" t="s">
        <v>287</v>
      </c>
      <c r="C81" s="38">
        <v>200</v>
      </c>
      <c r="D81" s="38"/>
      <c r="E81" s="87">
        <f t="shared" si="49"/>
        <v>200</v>
      </c>
      <c r="F81" s="14">
        <v>0.01</v>
      </c>
      <c r="G81" s="14">
        <v>0</v>
      </c>
      <c r="H81" s="94">
        <f t="shared" si="43"/>
        <v>0.01</v>
      </c>
      <c r="I81" s="22">
        <v>0.01</v>
      </c>
      <c r="J81" s="22">
        <v>0</v>
      </c>
      <c r="K81" s="117">
        <f t="shared" si="50"/>
        <v>0.01</v>
      </c>
      <c r="L81" s="169">
        <v>0.01</v>
      </c>
      <c r="M81" s="168"/>
      <c r="N81" s="103">
        <f t="shared" si="51"/>
        <v>0.01</v>
      </c>
      <c r="O81" s="170">
        <v>0.01</v>
      </c>
      <c r="P81" s="168"/>
      <c r="Q81" s="103">
        <f t="shared" si="52"/>
        <v>0.01</v>
      </c>
      <c r="R81" s="170">
        <v>0.01</v>
      </c>
      <c r="S81" s="168">
        <v>0</v>
      </c>
      <c r="T81" s="103">
        <f t="shared" si="53"/>
        <v>0.01</v>
      </c>
    </row>
    <row r="82" spans="1:20" s="43" customFormat="1" ht="18.75">
      <c r="A82" s="25">
        <v>12</v>
      </c>
      <c r="B82" s="17" t="s">
        <v>1944</v>
      </c>
      <c r="C82" s="21"/>
      <c r="D82" s="21"/>
      <c r="E82" s="88"/>
      <c r="F82" s="14">
        <v>7000</v>
      </c>
      <c r="G82" s="14">
        <v>0</v>
      </c>
      <c r="H82" s="94">
        <f t="shared" si="43"/>
        <v>7000</v>
      </c>
      <c r="I82" s="22">
        <v>8500</v>
      </c>
      <c r="J82" s="22">
        <v>0</v>
      </c>
      <c r="K82" s="117">
        <f t="shared" si="50"/>
        <v>8500</v>
      </c>
      <c r="L82" s="170">
        <v>8500</v>
      </c>
      <c r="M82" s="168"/>
      <c r="N82" s="103">
        <f t="shared" si="51"/>
        <v>8500</v>
      </c>
      <c r="O82" s="171">
        <v>1000</v>
      </c>
      <c r="P82" s="171"/>
      <c r="Q82" s="103">
        <f t="shared" si="52"/>
        <v>1000</v>
      </c>
      <c r="R82" s="171">
        <v>1000</v>
      </c>
      <c r="S82" s="171">
        <v>0</v>
      </c>
      <c r="T82" s="103">
        <f t="shared" si="53"/>
        <v>1000</v>
      </c>
    </row>
    <row r="83" spans="1:20" ht="18.75">
      <c r="A83" s="25">
        <v>13</v>
      </c>
      <c r="B83" s="17" t="s">
        <v>288</v>
      </c>
      <c r="C83" s="20"/>
      <c r="D83" s="20"/>
      <c r="F83" s="14">
        <v>200</v>
      </c>
      <c r="G83" s="14">
        <v>0</v>
      </c>
      <c r="H83" s="94">
        <f t="shared" si="43"/>
        <v>200</v>
      </c>
      <c r="I83" s="22">
        <v>200</v>
      </c>
      <c r="J83" s="22">
        <v>0</v>
      </c>
      <c r="K83" s="117">
        <f t="shared" si="50"/>
        <v>200</v>
      </c>
      <c r="L83" s="170">
        <v>950</v>
      </c>
      <c r="M83" s="168"/>
      <c r="N83" s="103">
        <f t="shared" si="51"/>
        <v>950</v>
      </c>
      <c r="O83" s="89">
        <v>1000</v>
      </c>
      <c r="P83" s="89"/>
      <c r="Q83" s="103">
        <f>SUM(O83:P83)</f>
        <v>1000</v>
      </c>
      <c r="R83" s="89">
        <v>1000</v>
      </c>
      <c r="S83" s="89">
        <v>0</v>
      </c>
      <c r="T83" s="103">
        <f>SUM(R83:S83)</f>
        <v>1000</v>
      </c>
    </row>
    <row r="84" spans="1:20" ht="18.75">
      <c r="A84" s="25"/>
      <c r="B84" s="19" t="s">
        <v>15</v>
      </c>
      <c r="C84" s="39">
        <f t="shared" ref="C84:J84" si="54">SUM(C71:C83)</f>
        <v>61834.179999999993</v>
      </c>
      <c r="D84" s="39">
        <f t="shared" si="54"/>
        <v>2527</v>
      </c>
      <c r="E84" s="87">
        <f t="shared" si="54"/>
        <v>64361.18</v>
      </c>
      <c r="F84" s="39">
        <f t="shared" si="54"/>
        <v>255444.39</v>
      </c>
      <c r="G84" s="39">
        <f t="shared" si="54"/>
        <v>5925.01</v>
      </c>
      <c r="H84" s="95">
        <f t="shared" si="54"/>
        <v>261369.40000000002</v>
      </c>
      <c r="I84" s="36">
        <f t="shared" si="54"/>
        <v>224244.40000000002</v>
      </c>
      <c r="J84" s="36">
        <f t="shared" si="54"/>
        <v>6516.5</v>
      </c>
      <c r="K84" s="117">
        <f t="shared" si="50"/>
        <v>230760.90000000002</v>
      </c>
      <c r="L84" s="171">
        <f>SUM(L71:L83)</f>
        <v>221236.40000000002</v>
      </c>
      <c r="M84" s="171">
        <f>SUM(M71:M83)</f>
        <v>7008.01</v>
      </c>
      <c r="N84" s="171">
        <f t="shared" ref="N84:Q84" si="55">SUM(N71:N83)</f>
        <v>228244.41000000003</v>
      </c>
      <c r="O84" s="171">
        <f t="shared" si="55"/>
        <v>323903.33</v>
      </c>
      <c r="P84" s="171">
        <f t="shared" si="55"/>
        <v>7008.01</v>
      </c>
      <c r="Q84" s="171">
        <f t="shared" si="55"/>
        <v>330911.34000000003</v>
      </c>
      <c r="R84" s="171">
        <f t="shared" ref="R84:T84" si="56">SUM(R71:R83)</f>
        <v>324253.40000000002</v>
      </c>
      <c r="S84" s="171">
        <f t="shared" si="56"/>
        <v>7008.01</v>
      </c>
      <c r="T84" s="171">
        <f t="shared" si="56"/>
        <v>331261.41000000003</v>
      </c>
    </row>
    <row r="85" spans="1:20" ht="18.75">
      <c r="A85" s="35">
        <v>16</v>
      </c>
      <c r="B85" s="19" t="s">
        <v>289</v>
      </c>
      <c r="C85" s="20"/>
      <c r="D85" s="20"/>
      <c r="E85" s="88"/>
      <c r="F85" s="14"/>
      <c r="G85" s="14"/>
      <c r="H85" s="94"/>
      <c r="I85" s="22"/>
      <c r="J85" s="22"/>
      <c r="L85" s="89"/>
      <c r="M85" s="89"/>
      <c r="O85" s="168"/>
      <c r="P85" s="168"/>
      <c r="R85" s="168"/>
      <c r="S85" s="168"/>
    </row>
    <row r="86" spans="1:20" ht="18.75">
      <c r="A86" s="25">
        <v>1</v>
      </c>
      <c r="B86" s="17" t="s">
        <v>290</v>
      </c>
      <c r="C86" s="20"/>
      <c r="D86" s="20"/>
      <c r="E86" s="88"/>
      <c r="F86" s="14"/>
      <c r="G86" s="14"/>
      <c r="H86" s="94"/>
      <c r="I86" s="22">
        <v>20000</v>
      </c>
      <c r="J86" s="22">
        <v>0</v>
      </c>
      <c r="K86" s="117">
        <f>SUM(I86:J86)</f>
        <v>20000</v>
      </c>
      <c r="L86" s="168">
        <v>65000</v>
      </c>
      <c r="M86" s="168"/>
      <c r="N86" s="103">
        <f>SUM(L86:M86)</f>
        <v>65000</v>
      </c>
      <c r="O86" s="172">
        <v>30000</v>
      </c>
      <c r="P86" s="172"/>
      <c r="Q86" s="103">
        <f>SUM(O86:P86)</f>
        <v>30000</v>
      </c>
      <c r="R86" s="172">
        <v>30000</v>
      </c>
      <c r="S86" s="172">
        <v>0</v>
      </c>
      <c r="T86" s="103">
        <f>SUM(R86:S86)</f>
        <v>30000</v>
      </c>
    </row>
    <row r="87" spans="1:20" s="43" customFormat="1" ht="18.75">
      <c r="A87" s="25">
        <v>2</v>
      </c>
      <c r="B87" s="17" t="s">
        <v>291</v>
      </c>
      <c r="C87" s="20">
        <v>2399.9699999999998</v>
      </c>
      <c r="D87" s="20">
        <v>3600</v>
      </c>
      <c r="E87" s="88">
        <f>SUM(C87:D87)</f>
        <v>5999.9699999999993</v>
      </c>
      <c r="F87" s="14">
        <v>2497.67</v>
      </c>
      <c r="G87" s="14">
        <v>3605.4</v>
      </c>
      <c r="H87" s="94">
        <f t="shared" si="43"/>
        <v>6103.07</v>
      </c>
      <c r="I87" s="22">
        <v>2400</v>
      </c>
      <c r="J87" s="22">
        <v>3600</v>
      </c>
      <c r="K87" s="117">
        <f>SUM(I87:J87)</f>
        <v>6000</v>
      </c>
      <c r="L87" s="170">
        <v>2400</v>
      </c>
      <c r="M87" s="170">
        <v>3600</v>
      </c>
      <c r="N87" s="103">
        <f>SUM(L87:M87)</f>
        <v>6000</v>
      </c>
      <c r="O87" s="89">
        <v>1800</v>
      </c>
      <c r="P87" s="89">
        <v>2700</v>
      </c>
      <c r="Q87" s="103">
        <f t="shared" ref="Q87:Q91" si="57">SUM(O87:P87)</f>
        <v>4500</v>
      </c>
      <c r="R87" s="89">
        <v>1800</v>
      </c>
      <c r="S87" s="89">
        <v>2700</v>
      </c>
      <c r="T87" s="103">
        <f t="shared" ref="T87:T88" si="58">SUM(R87:S87)</f>
        <v>4500</v>
      </c>
    </row>
    <row r="88" spans="1:20" ht="18.75">
      <c r="A88" s="25"/>
      <c r="B88" s="19" t="s">
        <v>16</v>
      </c>
      <c r="C88" s="21">
        <f t="shared" ref="C88:H88" si="59">SUM(C87)</f>
        <v>2399.9699999999998</v>
      </c>
      <c r="D88" s="21">
        <f t="shared" si="59"/>
        <v>3600</v>
      </c>
      <c r="E88" s="88">
        <f t="shared" si="59"/>
        <v>5999.9699999999993</v>
      </c>
      <c r="F88" s="21">
        <f t="shared" si="59"/>
        <v>2497.67</v>
      </c>
      <c r="G88" s="21">
        <f t="shared" si="59"/>
        <v>3605.4</v>
      </c>
      <c r="H88" s="96">
        <f t="shared" si="59"/>
        <v>6103.07</v>
      </c>
      <c r="I88" s="36">
        <f>SUM(I86:I87)</f>
        <v>22400</v>
      </c>
      <c r="J88" s="36">
        <f>SUM(J86:J87)</f>
        <v>3600</v>
      </c>
      <c r="K88" s="117">
        <f>SUM(I88:J88)</f>
        <v>26000</v>
      </c>
      <c r="L88" s="172">
        <f>SUM(L86:L87)</f>
        <v>67400</v>
      </c>
      <c r="M88" s="172">
        <f t="shared" ref="M88:N88" si="60">SUM(M86:M87)</f>
        <v>3600</v>
      </c>
      <c r="N88" s="172">
        <f t="shared" si="60"/>
        <v>71000</v>
      </c>
      <c r="O88" s="172">
        <f>SUM(O86:O87)</f>
        <v>31800</v>
      </c>
      <c r="P88" s="172">
        <f>SUM(P86:P87)</f>
        <v>2700</v>
      </c>
      <c r="Q88" s="103">
        <f t="shared" si="57"/>
        <v>34500</v>
      </c>
      <c r="R88" s="172">
        <f>SUM(R86:R87)</f>
        <v>31800</v>
      </c>
      <c r="S88" s="172">
        <f>SUM(S86:S87)</f>
        <v>2700</v>
      </c>
      <c r="T88" s="103">
        <f t="shared" si="58"/>
        <v>34500</v>
      </c>
    </row>
    <row r="89" spans="1:20" ht="18.75">
      <c r="A89" s="35">
        <v>16</v>
      </c>
      <c r="B89" s="19" t="s">
        <v>292</v>
      </c>
      <c r="C89" s="20"/>
      <c r="D89" s="20"/>
      <c r="E89" s="88"/>
      <c r="F89" s="14"/>
      <c r="G89" s="14"/>
      <c r="H89" s="94"/>
      <c r="I89" s="22"/>
      <c r="J89" s="22"/>
      <c r="L89" s="89"/>
      <c r="M89" s="89"/>
      <c r="O89" s="89"/>
      <c r="P89" s="89"/>
      <c r="R89" s="89"/>
      <c r="S89" s="89"/>
    </row>
    <row r="90" spans="1:20" ht="18.75">
      <c r="A90" s="25">
        <v>1</v>
      </c>
      <c r="B90" s="17" t="s">
        <v>293</v>
      </c>
      <c r="C90" s="38">
        <v>5</v>
      </c>
      <c r="D90" s="38">
        <v>20000</v>
      </c>
      <c r="E90" s="87">
        <f>SUM(C90:D90)</f>
        <v>20005</v>
      </c>
      <c r="F90" s="14">
        <v>0.06</v>
      </c>
      <c r="G90" s="14">
        <v>20000.330000000002</v>
      </c>
      <c r="H90" s="94">
        <f t="shared" si="43"/>
        <v>20000.390000000003</v>
      </c>
      <c r="I90" s="22">
        <v>0</v>
      </c>
      <c r="J90" s="22">
        <v>20000.330000000002</v>
      </c>
      <c r="K90" s="117">
        <f>SUM(I90:J90)</f>
        <v>20000.330000000002</v>
      </c>
      <c r="L90" s="89">
        <v>0</v>
      </c>
      <c r="M90" s="89"/>
      <c r="N90" s="103">
        <f>SUM(L90:M90)</f>
        <v>0</v>
      </c>
      <c r="O90" s="89"/>
      <c r="P90" s="89"/>
      <c r="R90" s="89"/>
      <c r="S90" s="89"/>
    </row>
    <row r="91" spans="1:20" ht="18.75">
      <c r="A91" s="25"/>
      <c r="B91" s="19" t="s">
        <v>17</v>
      </c>
      <c r="C91" s="39">
        <f t="shared" ref="C91:J91" si="61">SUM(C90)</f>
        <v>5</v>
      </c>
      <c r="D91" s="39">
        <f t="shared" si="61"/>
        <v>20000</v>
      </c>
      <c r="E91" s="87">
        <f t="shared" si="61"/>
        <v>20005</v>
      </c>
      <c r="F91" s="39">
        <f t="shared" si="61"/>
        <v>0.06</v>
      </c>
      <c r="G91" s="39">
        <f t="shared" si="61"/>
        <v>20000.330000000002</v>
      </c>
      <c r="H91" s="95">
        <f t="shared" si="61"/>
        <v>20000.390000000003</v>
      </c>
      <c r="I91" s="22">
        <f t="shared" si="61"/>
        <v>0</v>
      </c>
      <c r="J91" s="22">
        <f t="shared" si="61"/>
        <v>20000.330000000002</v>
      </c>
      <c r="K91" s="117">
        <f>SUM(I91:J91)</f>
        <v>20000.330000000002</v>
      </c>
      <c r="L91" s="90">
        <f>SUM(L90)</f>
        <v>0</v>
      </c>
      <c r="M91" s="90">
        <f t="shared" ref="M91:P91" si="62">SUM(M90)</f>
        <v>0</v>
      </c>
      <c r="N91" s="90">
        <f t="shared" si="62"/>
        <v>0</v>
      </c>
      <c r="O91" s="90">
        <f t="shared" si="62"/>
        <v>0</v>
      </c>
      <c r="P91" s="90">
        <f t="shared" si="62"/>
        <v>0</v>
      </c>
      <c r="Q91" s="103">
        <f t="shared" si="57"/>
        <v>0</v>
      </c>
      <c r="R91" s="90">
        <f t="shared" ref="R91:S91" si="63">SUM(R90)</f>
        <v>0</v>
      </c>
      <c r="S91" s="90">
        <f t="shared" si="63"/>
        <v>0</v>
      </c>
      <c r="T91" s="103">
        <f t="shared" ref="T91" si="64">SUM(R91:S91)</f>
        <v>0</v>
      </c>
    </row>
    <row r="92" spans="1:20" s="68" customFormat="1" ht="18.75">
      <c r="B92" s="130" t="s">
        <v>18</v>
      </c>
      <c r="C92" s="159">
        <f t="shared" ref="C92" si="65">C10+C15+C21+C24+C27+C33+C36+C40+C47+C55+C64+C69+C84+C88+C91+C59+C30+C43</f>
        <v>970825.8899999999</v>
      </c>
      <c r="D92" s="159">
        <f t="shared" ref="D92" si="66">D10+D15+D21+D24+D27+D33+D36+D40+D47+D55+D64+D69+D84+D88+D91+D59+D30+D43</f>
        <v>554648.86</v>
      </c>
      <c r="E92" s="159">
        <f t="shared" ref="E92" si="67">E10+E15+E21+E24+E27+E33+E36+E40+E47+E55+E64+E69+E84+E88+E91+E59+E30+E43</f>
        <v>1525474.75</v>
      </c>
      <c r="F92" s="159">
        <f t="shared" ref="F92" si="68">F10+F15+F21+F24+F27+F33+F36+F40+F47+F55+F64+F69+F84+F88+F91+F59+F30+F43</f>
        <v>1237696.28</v>
      </c>
      <c r="G92" s="159">
        <f t="shared" ref="G92" si="69">G10+G15+G21+G24+G27+G33+G36+G40+G47+G55+G64+G69+G84+G88+G91+G59+G30+G43</f>
        <v>679408.8600000001</v>
      </c>
      <c r="H92" s="159">
        <f t="shared" ref="H92" si="70">H10+H15+H21+H24+H27+H33+H36+H40+H47+H55+H64+H69+H84+H88+H91+H59+H30+H43</f>
        <v>1917105.14</v>
      </c>
      <c r="I92" s="159">
        <f t="shared" ref="I92" si="71">I10+I15+I21+I24+I27+I33+I36+I40+I47+I55+I64+I69+I84+I88+I91+I59+I30+I43</f>
        <v>1584750.0499999998</v>
      </c>
      <c r="J92" s="159">
        <f t="shared" ref="J92" si="72">J10+J15+J21+J24+J27+J33+J36+J40+J47+J55+J64+J69+J84+J88+J91+J59+J30+J43</f>
        <v>1175210.49</v>
      </c>
      <c r="K92" s="159">
        <f t="shared" ref="K92" si="73">K10+K15+K21+K24+K27+K33+K36+K40+K47+K55+K64+K69+K84+K88+K91+K59+K30+K43</f>
        <v>2759960.54</v>
      </c>
      <c r="L92" s="159">
        <f t="shared" ref="L92:N92" si="74">L10+L15+L21+L24+L27+L33+L36+L40+L47+L55+L64+L69+L84+L88+L91+L59+L30+L43</f>
        <v>1186282</v>
      </c>
      <c r="M92" s="159">
        <f t="shared" si="74"/>
        <v>737788.10000000009</v>
      </c>
      <c r="N92" s="159">
        <f t="shared" si="74"/>
        <v>1924070.1</v>
      </c>
      <c r="O92" s="159">
        <f>O10+O15+O21+O24+O27+O33+O36+O40+O47+O55+O64+O69+O84+O88+O91+O59+O30+O43</f>
        <v>1237549.4900000002</v>
      </c>
      <c r="P92" s="159">
        <f t="shared" ref="P92:Q92" si="75">P10+P15+P21+P24+P27+P33+P36+P40+P47+P55+P64+P69+P84+P88+P91+P59+P30+P43</f>
        <v>871481.08000000007</v>
      </c>
      <c r="Q92" s="159">
        <f t="shared" si="75"/>
        <v>2109030.5699999998</v>
      </c>
      <c r="R92" s="159">
        <f>R10+R15+R21+R24+R27+R33+R36+R40+R47+R55+R64+R69+R84+R88+R91+R59+R30+R43</f>
        <v>1204762.9100000004</v>
      </c>
      <c r="S92" s="159">
        <f t="shared" ref="S92" si="76">S10+S15+S21+S24+S27+S33+S36+S40+S47+S55+S64+S69+S84+S88+S91+S59+S30+S43</f>
        <v>872251.07000000007</v>
      </c>
      <c r="T92" s="159">
        <f>T10+T15+T21+T24+T27+T33+T36+T40+T47+T55+T64+T69+T84+T88+T91+T59+T30+T43</f>
        <v>2077013.9800000002</v>
      </c>
    </row>
    <row r="93" spans="1:20" s="43" customFormat="1" ht="18.75">
      <c r="A93" s="35"/>
      <c r="B93" s="17"/>
      <c r="C93" s="20"/>
      <c r="D93" s="20"/>
      <c r="E93" s="107"/>
      <c r="F93" s="20"/>
      <c r="G93" s="20"/>
      <c r="H93" s="96"/>
      <c r="I93" s="36"/>
      <c r="J93" s="36"/>
      <c r="K93" s="117"/>
      <c r="L93" s="90"/>
      <c r="M93" s="90"/>
      <c r="N93" s="103"/>
      <c r="O93" s="90"/>
      <c r="P93" s="90"/>
      <c r="Q93" s="103"/>
      <c r="R93" s="90"/>
      <c r="S93" s="90"/>
      <c r="T93" s="103"/>
    </row>
    <row r="94" spans="1:20" s="68" customFormat="1" ht="18.75">
      <c r="A94" s="69">
        <v>2</v>
      </c>
      <c r="B94" s="130" t="s">
        <v>294</v>
      </c>
      <c r="C94" s="135"/>
      <c r="D94" s="135"/>
      <c r="E94" s="135"/>
      <c r="F94" s="136"/>
      <c r="G94" s="136"/>
      <c r="H94" s="137"/>
      <c r="I94" s="153"/>
      <c r="J94" s="153"/>
      <c r="K94" s="139"/>
      <c r="L94" s="124"/>
      <c r="M94" s="124"/>
      <c r="N94" s="125"/>
      <c r="O94" s="124"/>
      <c r="P94" s="124"/>
      <c r="Q94" s="125"/>
      <c r="R94" s="124"/>
      <c r="S94" s="124"/>
      <c r="T94" s="125"/>
    </row>
    <row r="95" spans="1:20" ht="18.75">
      <c r="A95" s="35">
        <v>1</v>
      </c>
      <c r="B95" s="19" t="s">
        <v>295</v>
      </c>
      <c r="C95" s="20"/>
      <c r="D95" s="20"/>
      <c r="F95" s="14"/>
      <c r="G95" s="14"/>
      <c r="H95" s="94"/>
      <c r="I95" s="22"/>
      <c r="J95" s="22"/>
      <c r="L95" s="175"/>
      <c r="M95" s="175"/>
      <c r="O95" s="175"/>
      <c r="P95" s="175"/>
      <c r="R95" s="175"/>
      <c r="S95" s="175"/>
    </row>
    <row r="96" spans="1:20" ht="18.75">
      <c r="A96" s="25">
        <v>1</v>
      </c>
      <c r="B96" s="17" t="s">
        <v>296</v>
      </c>
      <c r="C96" s="38">
        <v>4.95</v>
      </c>
      <c r="D96" s="38"/>
      <c r="E96" s="87">
        <f t="shared" ref="E96:E117" si="77">SUM(C96:D96)</f>
        <v>4.95</v>
      </c>
      <c r="F96" s="14">
        <v>10</v>
      </c>
      <c r="G96" s="14">
        <v>0</v>
      </c>
      <c r="H96" s="94">
        <f t="shared" ref="H96:H129" si="78">F96+G96</f>
        <v>10</v>
      </c>
      <c r="I96" s="22">
        <v>11.5</v>
      </c>
      <c r="J96" s="22">
        <v>0</v>
      </c>
      <c r="K96" s="117">
        <f>SUM(I96:J96)</f>
        <v>11.5</v>
      </c>
      <c r="L96" s="176">
        <v>15</v>
      </c>
      <c r="M96" s="175"/>
      <c r="N96" s="103">
        <f>SUM(L96:M96)</f>
        <v>15</v>
      </c>
      <c r="O96" s="175">
        <v>15</v>
      </c>
      <c r="P96" s="175">
        <v>0.01</v>
      </c>
      <c r="Q96" s="103">
        <f>SUM(O96:P96)</f>
        <v>15.01</v>
      </c>
      <c r="R96" s="175">
        <v>15</v>
      </c>
      <c r="S96" s="175">
        <v>0</v>
      </c>
      <c r="T96" s="103">
        <f>SUM(R96:S96)</f>
        <v>15</v>
      </c>
    </row>
    <row r="97" spans="1:20" ht="18.75">
      <c r="A97" s="25">
        <v>2</v>
      </c>
      <c r="B97" s="17" t="s">
        <v>297</v>
      </c>
      <c r="C97" s="38">
        <v>1122</v>
      </c>
      <c r="D97" s="38"/>
      <c r="E97" s="87">
        <f t="shared" si="77"/>
        <v>1122</v>
      </c>
      <c r="F97" s="14">
        <v>522</v>
      </c>
      <c r="G97" s="14">
        <v>0</v>
      </c>
      <c r="H97" s="94">
        <f t="shared" si="78"/>
        <v>522</v>
      </c>
      <c r="I97" s="22">
        <v>522</v>
      </c>
      <c r="J97" s="22">
        <v>0</v>
      </c>
      <c r="K97" s="117">
        <f t="shared" ref="K97:K117" si="79">SUM(I97:J97)</f>
        <v>522</v>
      </c>
      <c r="L97" s="176">
        <v>750</v>
      </c>
      <c r="M97" s="175"/>
      <c r="N97" s="103">
        <f t="shared" ref="N97:N117" si="80">SUM(L97:M97)</f>
        <v>750</v>
      </c>
      <c r="O97" s="176">
        <v>800</v>
      </c>
      <c r="P97" s="175"/>
      <c r="Q97" s="103">
        <f t="shared" ref="Q97:Q117" si="81">SUM(O97:P97)</f>
        <v>800</v>
      </c>
      <c r="R97" s="176">
        <v>800</v>
      </c>
      <c r="S97" s="175">
        <v>0</v>
      </c>
      <c r="T97" s="103">
        <f t="shared" ref="T97:T117" si="82">SUM(R97:S97)</f>
        <v>800</v>
      </c>
    </row>
    <row r="98" spans="1:20" ht="18.75">
      <c r="A98" s="25">
        <v>3</v>
      </c>
      <c r="B98" s="17" t="s">
        <v>298</v>
      </c>
      <c r="C98" s="38">
        <v>369.28</v>
      </c>
      <c r="D98" s="38"/>
      <c r="E98" s="87">
        <f t="shared" si="77"/>
        <v>369.28</v>
      </c>
      <c r="F98" s="14">
        <v>362.5</v>
      </c>
      <c r="G98" s="14">
        <v>0</v>
      </c>
      <c r="H98" s="94">
        <f t="shared" si="78"/>
        <v>362.5</v>
      </c>
      <c r="I98" s="22">
        <v>400</v>
      </c>
      <c r="J98" s="22">
        <v>0</v>
      </c>
      <c r="K98" s="117">
        <f t="shared" si="79"/>
        <v>400</v>
      </c>
      <c r="L98" s="176">
        <v>310</v>
      </c>
      <c r="M98" s="175"/>
      <c r="N98" s="103">
        <f t="shared" si="80"/>
        <v>310</v>
      </c>
      <c r="O98" s="176">
        <v>310</v>
      </c>
      <c r="P98" s="175"/>
      <c r="Q98" s="103">
        <f t="shared" si="81"/>
        <v>310</v>
      </c>
      <c r="R98" s="176">
        <v>310</v>
      </c>
      <c r="S98" s="175">
        <v>0</v>
      </c>
      <c r="T98" s="103">
        <f t="shared" si="82"/>
        <v>310</v>
      </c>
    </row>
    <row r="99" spans="1:20" ht="18.75">
      <c r="A99" s="25">
        <v>4</v>
      </c>
      <c r="B99" s="17" t="s">
        <v>299</v>
      </c>
      <c r="C99" s="38">
        <v>32</v>
      </c>
      <c r="D99" s="38"/>
      <c r="E99" s="87">
        <f t="shared" si="77"/>
        <v>32</v>
      </c>
      <c r="F99" s="14">
        <v>113.14</v>
      </c>
      <c r="G99" s="14">
        <v>0</v>
      </c>
      <c r="H99" s="94">
        <f t="shared" si="78"/>
        <v>113.14</v>
      </c>
      <c r="I99" s="22">
        <v>194.01</v>
      </c>
      <c r="J99" s="22"/>
      <c r="K99" s="117">
        <f t="shared" si="79"/>
        <v>194.01</v>
      </c>
      <c r="L99" s="176">
        <v>885</v>
      </c>
      <c r="M99" s="175"/>
      <c r="N99" s="103">
        <f t="shared" si="80"/>
        <v>885</v>
      </c>
      <c r="O99" s="176">
        <v>992.74</v>
      </c>
      <c r="P99" s="175"/>
      <c r="Q99" s="103">
        <f t="shared" si="81"/>
        <v>992.74</v>
      </c>
      <c r="R99" s="176">
        <v>992.74</v>
      </c>
      <c r="S99" s="175">
        <v>0</v>
      </c>
      <c r="T99" s="103">
        <f t="shared" si="82"/>
        <v>992.74</v>
      </c>
    </row>
    <row r="100" spans="1:20" ht="18.75">
      <c r="A100" s="25">
        <v>5</v>
      </c>
      <c r="B100" s="17" t="s">
        <v>300</v>
      </c>
      <c r="C100" s="38">
        <v>145.1</v>
      </c>
      <c r="D100" s="38"/>
      <c r="E100" s="87">
        <f t="shared" si="77"/>
        <v>145.1</v>
      </c>
      <c r="F100" s="14">
        <v>160.4</v>
      </c>
      <c r="G100" s="14">
        <v>0</v>
      </c>
      <c r="H100" s="94">
        <f t="shared" si="78"/>
        <v>160.4</v>
      </c>
      <c r="I100" s="22">
        <v>174.01</v>
      </c>
      <c r="J100" s="22"/>
      <c r="K100" s="117">
        <f t="shared" si="79"/>
        <v>174.01</v>
      </c>
      <c r="L100" s="176">
        <v>199.01</v>
      </c>
      <c r="M100" s="175"/>
      <c r="N100" s="103">
        <f t="shared" si="80"/>
        <v>199.01</v>
      </c>
      <c r="O100" s="176">
        <v>239.01</v>
      </c>
      <c r="P100" s="175"/>
      <c r="Q100" s="103">
        <f t="shared" si="81"/>
        <v>239.01</v>
      </c>
      <c r="R100" s="176">
        <v>239.01</v>
      </c>
      <c r="S100" s="175">
        <v>0</v>
      </c>
      <c r="T100" s="103">
        <f t="shared" si="82"/>
        <v>239.01</v>
      </c>
    </row>
    <row r="101" spans="1:20" ht="18.75">
      <c r="A101" s="25">
        <v>6</v>
      </c>
      <c r="B101" s="17" t="s">
        <v>2396</v>
      </c>
      <c r="C101" s="38"/>
      <c r="D101" s="38"/>
      <c r="E101" s="87"/>
      <c r="F101" s="14"/>
      <c r="G101" s="14"/>
      <c r="H101" s="94"/>
      <c r="I101" s="22"/>
      <c r="J101" s="22"/>
      <c r="L101" s="176"/>
      <c r="M101" s="175"/>
      <c r="O101" s="176"/>
      <c r="P101" s="175"/>
      <c r="R101" s="176">
        <v>0.03</v>
      </c>
      <c r="S101" s="175">
        <v>0.03</v>
      </c>
      <c r="T101" s="103">
        <f t="shared" si="82"/>
        <v>0.06</v>
      </c>
    </row>
    <row r="102" spans="1:20" ht="18.75">
      <c r="A102" s="25">
        <v>7</v>
      </c>
      <c r="B102" s="17" t="s">
        <v>2051</v>
      </c>
      <c r="C102" s="38"/>
      <c r="D102" s="38"/>
      <c r="E102" s="87"/>
      <c r="F102" s="14"/>
      <c r="G102" s="14"/>
      <c r="H102" s="94"/>
      <c r="I102" s="22"/>
      <c r="J102" s="22"/>
      <c r="L102" s="176">
        <v>0.03</v>
      </c>
      <c r="M102" s="175"/>
      <c r="N102" s="103">
        <f t="shared" si="80"/>
        <v>0.03</v>
      </c>
      <c r="O102" s="176">
        <v>0.03</v>
      </c>
      <c r="P102" s="175"/>
      <c r="Q102" s="103">
        <f t="shared" si="81"/>
        <v>0.03</v>
      </c>
      <c r="R102" s="176">
        <v>25.38</v>
      </c>
      <c r="S102" s="175">
        <v>0</v>
      </c>
      <c r="T102" s="103">
        <f t="shared" si="82"/>
        <v>25.38</v>
      </c>
    </row>
    <row r="103" spans="1:20" ht="18.75">
      <c r="A103" s="25">
        <v>8</v>
      </c>
      <c r="B103" s="17" t="s">
        <v>301</v>
      </c>
      <c r="C103" s="38">
        <v>1577.63</v>
      </c>
      <c r="D103" s="38"/>
      <c r="E103" s="87">
        <f t="shared" si="77"/>
        <v>1577.63</v>
      </c>
      <c r="F103" s="14">
        <v>0.03</v>
      </c>
      <c r="G103" s="14">
        <v>0</v>
      </c>
      <c r="H103" s="94">
        <f t="shared" si="78"/>
        <v>0.03</v>
      </c>
      <c r="I103" s="22">
        <v>10000.030000000001</v>
      </c>
      <c r="J103" s="22"/>
      <c r="K103" s="117">
        <f t="shared" si="79"/>
        <v>10000.030000000001</v>
      </c>
      <c r="L103" s="176">
        <v>0.03</v>
      </c>
      <c r="M103" s="175"/>
      <c r="N103" s="103">
        <f t="shared" si="80"/>
        <v>0.03</v>
      </c>
      <c r="O103" s="176">
        <v>0.03</v>
      </c>
      <c r="P103" s="175"/>
      <c r="Q103" s="103">
        <f t="shared" si="81"/>
        <v>0.03</v>
      </c>
      <c r="R103" s="176">
        <v>0.03</v>
      </c>
      <c r="S103" s="175">
        <v>0</v>
      </c>
      <c r="T103" s="103">
        <f t="shared" si="82"/>
        <v>0.03</v>
      </c>
    </row>
    <row r="104" spans="1:20" ht="18.75">
      <c r="A104" s="25">
        <v>9</v>
      </c>
      <c r="B104" s="17" t="s">
        <v>2395</v>
      </c>
      <c r="C104" s="38"/>
      <c r="D104" s="38"/>
      <c r="E104" s="87"/>
      <c r="F104" s="14"/>
      <c r="G104" s="14"/>
      <c r="H104" s="94"/>
      <c r="I104" s="22"/>
      <c r="J104" s="22"/>
      <c r="L104" s="176"/>
      <c r="M104" s="175"/>
      <c r="O104" s="176"/>
      <c r="P104" s="175"/>
      <c r="R104" s="176">
        <v>0.03</v>
      </c>
      <c r="S104" s="175">
        <v>0</v>
      </c>
      <c r="T104" s="103">
        <f>SUM(R104:S104)</f>
        <v>0.03</v>
      </c>
    </row>
    <row r="105" spans="1:20" ht="18.75">
      <c r="A105" s="25">
        <v>10</v>
      </c>
      <c r="B105" s="17" t="s">
        <v>302</v>
      </c>
      <c r="C105" s="38">
        <v>15</v>
      </c>
      <c r="D105" s="38"/>
      <c r="E105" s="87">
        <f t="shared" si="77"/>
        <v>15</v>
      </c>
      <c r="F105" s="14">
        <v>15</v>
      </c>
      <c r="G105" s="14">
        <v>0</v>
      </c>
      <c r="H105" s="94">
        <f t="shared" si="78"/>
        <v>15</v>
      </c>
      <c r="I105" s="22">
        <v>15</v>
      </c>
      <c r="J105" s="22"/>
      <c r="K105" s="117">
        <f t="shared" si="79"/>
        <v>15</v>
      </c>
      <c r="L105" s="176">
        <v>15</v>
      </c>
      <c r="M105" s="175"/>
      <c r="N105" s="103">
        <f t="shared" si="80"/>
        <v>15</v>
      </c>
      <c r="O105" s="176">
        <v>0.03</v>
      </c>
      <c r="P105" s="175"/>
      <c r="Q105" s="103">
        <f t="shared" si="81"/>
        <v>0.03</v>
      </c>
      <c r="R105" s="176">
        <v>15</v>
      </c>
      <c r="S105" s="175">
        <v>0</v>
      </c>
      <c r="T105" s="103">
        <f t="shared" si="82"/>
        <v>15</v>
      </c>
    </row>
    <row r="106" spans="1:20" ht="18.75">
      <c r="A106" s="25">
        <v>11</v>
      </c>
      <c r="B106" s="17" t="s">
        <v>303</v>
      </c>
      <c r="C106" s="38">
        <v>10</v>
      </c>
      <c r="D106" s="38"/>
      <c r="E106" s="87">
        <f t="shared" si="77"/>
        <v>10</v>
      </c>
      <c r="F106" s="14">
        <v>10</v>
      </c>
      <c r="G106" s="14">
        <v>0</v>
      </c>
      <c r="H106" s="94">
        <f t="shared" si="78"/>
        <v>10</v>
      </c>
      <c r="I106" s="22">
        <v>3015</v>
      </c>
      <c r="J106" s="22"/>
      <c r="K106" s="117">
        <f t="shared" si="79"/>
        <v>3015</v>
      </c>
      <c r="L106" s="176">
        <v>15</v>
      </c>
      <c r="M106" s="175"/>
      <c r="N106" s="103">
        <f t="shared" si="80"/>
        <v>15</v>
      </c>
      <c r="O106" s="176">
        <v>15</v>
      </c>
      <c r="P106" s="175"/>
      <c r="Q106" s="103">
        <f t="shared" si="81"/>
        <v>15</v>
      </c>
      <c r="R106" s="176">
        <v>100</v>
      </c>
      <c r="S106" s="175">
        <v>0</v>
      </c>
      <c r="T106" s="103">
        <f t="shared" si="82"/>
        <v>100</v>
      </c>
    </row>
    <row r="107" spans="1:20" ht="18.75">
      <c r="A107" s="25">
        <v>12</v>
      </c>
      <c r="B107" s="17" t="s">
        <v>2394</v>
      </c>
      <c r="C107" s="38">
        <v>1771.35</v>
      </c>
      <c r="D107" s="38"/>
      <c r="E107" s="87">
        <f t="shared" si="77"/>
        <v>1771.35</v>
      </c>
      <c r="F107" s="14">
        <v>1812.69</v>
      </c>
      <c r="G107" s="14">
        <v>0</v>
      </c>
      <c r="H107" s="94">
        <f t="shared" si="78"/>
        <v>1812.69</v>
      </c>
      <c r="I107" s="22">
        <v>1946.6</v>
      </c>
      <c r="J107" s="22"/>
      <c r="K107" s="117">
        <f t="shared" si="79"/>
        <v>1946.6</v>
      </c>
      <c r="L107" s="176">
        <v>2241.66</v>
      </c>
      <c r="M107" s="175"/>
      <c r="N107" s="103">
        <f t="shared" si="80"/>
        <v>2241.66</v>
      </c>
      <c r="O107" s="176">
        <v>15</v>
      </c>
      <c r="P107" s="175"/>
      <c r="Q107" s="103">
        <f t="shared" si="81"/>
        <v>15</v>
      </c>
      <c r="R107" s="176">
        <v>2544.29</v>
      </c>
      <c r="S107" s="175">
        <v>0</v>
      </c>
      <c r="T107" s="103">
        <f t="shared" si="82"/>
        <v>2544.29</v>
      </c>
    </row>
    <row r="108" spans="1:20" ht="18.75">
      <c r="A108" s="25">
        <v>13</v>
      </c>
      <c r="B108" s="17" t="s">
        <v>1946</v>
      </c>
      <c r="C108" s="38">
        <v>35</v>
      </c>
      <c r="D108" s="38"/>
      <c r="E108" s="87">
        <f t="shared" si="77"/>
        <v>35</v>
      </c>
      <c r="F108" s="14">
        <v>35</v>
      </c>
      <c r="G108" s="14">
        <v>0</v>
      </c>
      <c r="H108" s="94">
        <f t="shared" si="78"/>
        <v>35</v>
      </c>
      <c r="I108" s="22">
        <v>40</v>
      </c>
      <c r="J108" s="22"/>
      <c r="K108" s="117">
        <f t="shared" si="79"/>
        <v>40</v>
      </c>
      <c r="L108" s="176">
        <v>40</v>
      </c>
      <c r="M108" s="177"/>
      <c r="N108" s="103">
        <f t="shared" si="80"/>
        <v>40</v>
      </c>
      <c r="O108" s="176">
        <v>2514.31</v>
      </c>
      <c r="P108" s="175"/>
      <c r="Q108" s="103">
        <f t="shared" si="81"/>
        <v>2514.31</v>
      </c>
      <c r="R108" s="176">
        <v>40</v>
      </c>
      <c r="S108" s="175">
        <v>0</v>
      </c>
      <c r="T108" s="103">
        <f t="shared" si="82"/>
        <v>40</v>
      </c>
    </row>
    <row r="109" spans="1:20" s="43" customFormat="1" ht="18.75">
      <c r="A109" s="25">
        <v>14</v>
      </c>
      <c r="B109" s="17" t="s">
        <v>2231</v>
      </c>
      <c r="C109" s="38"/>
      <c r="D109" s="38"/>
      <c r="E109" s="87"/>
      <c r="F109" s="14"/>
      <c r="G109" s="14"/>
      <c r="H109" s="94"/>
      <c r="I109" s="22"/>
      <c r="J109" s="22"/>
      <c r="K109" s="117"/>
      <c r="L109" s="176"/>
      <c r="M109" s="175"/>
      <c r="N109" s="103"/>
      <c r="O109" s="176">
        <v>0.03</v>
      </c>
      <c r="P109" s="175"/>
      <c r="Q109" s="103">
        <f t="shared" si="81"/>
        <v>0.03</v>
      </c>
      <c r="R109" s="176">
        <v>0.03</v>
      </c>
      <c r="S109" s="175">
        <v>0</v>
      </c>
      <c r="T109" s="103">
        <f t="shared" si="82"/>
        <v>0.03</v>
      </c>
    </row>
    <row r="110" spans="1:20" s="43" customFormat="1" ht="18.75">
      <c r="A110" s="25">
        <v>15</v>
      </c>
      <c r="B110" s="17" t="s">
        <v>2392</v>
      </c>
      <c r="C110" s="38"/>
      <c r="D110" s="38"/>
      <c r="E110" s="87"/>
      <c r="F110" s="14"/>
      <c r="G110" s="14"/>
      <c r="H110" s="94"/>
      <c r="I110" s="22"/>
      <c r="J110" s="22"/>
      <c r="K110" s="117"/>
      <c r="L110" s="176"/>
      <c r="M110" s="175"/>
      <c r="N110" s="103"/>
      <c r="O110" s="176"/>
      <c r="P110" s="175"/>
      <c r="Q110" s="103"/>
      <c r="R110" s="176">
        <v>500</v>
      </c>
      <c r="S110" s="175">
        <v>0</v>
      </c>
      <c r="T110" s="103">
        <f t="shared" si="82"/>
        <v>500</v>
      </c>
    </row>
    <row r="111" spans="1:20" s="43" customFormat="1" ht="18.75">
      <c r="A111" s="25">
        <v>16</v>
      </c>
      <c r="B111" s="17" t="s">
        <v>2230</v>
      </c>
      <c r="C111" s="38"/>
      <c r="D111" s="38"/>
      <c r="E111" s="87"/>
      <c r="F111" s="14"/>
      <c r="G111" s="14"/>
      <c r="H111" s="94"/>
      <c r="I111" s="22"/>
      <c r="J111" s="22"/>
      <c r="K111" s="117"/>
      <c r="L111" s="176"/>
      <c r="M111" s="175"/>
      <c r="N111" s="103"/>
      <c r="O111" s="176">
        <v>0.03</v>
      </c>
      <c r="P111" s="175"/>
      <c r="Q111" s="103">
        <f t="shared" si="81"/>
        <v>0.03</v>
      </c>
      <c r="R111" s="176">
        <v>0.04</v>
      </c>
      <c r="S111" s="175">
        <v>0</v>
      </c>
      <c r="T111" s="103">
        <f t="shared" si="82"/>
        <v>0.04</v>
      </c>
    </row>
    <row r="112" spans="1:20" s="43" customFormat="1" ht="18.75">
      <c r="A112" s="25">
        <v>17</v>
      </c>
      <c r="B112" s="17" t="s">
        <v>2393</v>
      </c>
      <c r="C112" s="38"/>
      <c r="D112" s="38"/>
      <c r="E112" s="87"/>
      <c r="F112" s="14"/>
      <c r="G112" s="14"/>
      <c r="H112" s="94"/>
      <c r="I112" s="22"/>
      <c r="J112" s="22"/>
      <c r="K112" s="117"/>
      <c r="L112" s="176"/>
      <c r="M112" s="175"/>
      <c r="N112" s="103"/>
      <c r="O112" s="176"/>
      <c r="P112" s="175"/>
      <c r="Q112" s="103"/>
      <c r="R112" s="176">
        <v>0.03</v>
      </c>
      <c r="S112" s="175">
        <v>0</v>
      </c>
      <c r="T112" s="103">
        <f t="shared" si="82"/>
        <v>0.03</v>
      </c>
    </row>
    <row r="113" spans="1:20" ht="18.75">
      <c r="A113" s="25">
        <v>18</v>
      </c>
      <c r="B113" s="17" t="s">
        <v>304</v>
      </c>
      <c r="C113" s="38">
        <v>0.02</v>
      </c>
      <c r="D113" s="38"/>
      <c r="E113" s="87">
        <f t="shared" si="77"/>
        <v>0.02</v>
      </c>
      <c r="F113" s="14">
        <v>4304.22</v>
      </c>
      <c r="G113" s="14">
        <v>6456.3</v>
      </c>
      <c r="H113" s="94">
        <f t="shared" si="78"/>
        <v>10760.52</v>
      </c>
      <c r="I113" s="22">
        <v>500</v>
      </c>
      <c r="J113" s="22"/>
      <c r="K113" s="117">
        <f t="shared" si="79"/>
        <v>500</v>
      </c>
      <c r="L113" s="175"/>
      <c r="M113" s="175"/>
      <c r="N113" s="103">
        <f t="shared" si="80"/>
        <v>0</v>
      </c>
      <c r="O113" s="176">
        <v>0.04</v>
      </c>
      <c r="P113" s="175"/>
      <c r="Q113" s="103">
        <f t="shared" si="81"/>
        <v>0.04</v>
      </c>
      <c r="R113" s="176">
        <v>0</v>
      </c>
      <c r="S113" s="175">
        <v>0</v>
      </c>
      <c r="T113" s="103">
        <f t="shared" si="82"/>
        <v>0</v>
      </c>
    </row>
    <row r="114" spans="1:20" ht="18.75">
      <c r="A114" s="25">
        <v>19</v>
      </c>
      <c r="B114" s="17" t="s">
        <v>305</v>
      </c>
      <c r="C114" s="38">
        <v>3599.99</v>
      </c>
      <c r="D114" s="38">
        <v>5400.05</v>
      </c>
      <c r="E114" s="87">
        <f t="shared" si="77"/>
        <v>9000.0400000000009</v>
      </c>
      <c r="F114" s="14">
        <v>5333.33</v>
      </c>
      <c r="G114" s="14">
        <v>8000</v>
      </c>
      <c r="H114" s="94">
        <f t="shared" si="78"/>
        <v>13333.33</v>
      </c>
      <c r="I114" s="22">
        <v>4170.0200000000004</v>
      </c>
      <c r="J114" s="22">
        <v>6255</v>
      </c>
      <c r="K114" s="117">
        <f t="shared" si="79"/>
        <v>10425.02</v>
      </c>
      <c r="L114" s="176">
        <v>4972.03</v>
      </c>
      <c r="M114" s="176">
        <v>7458.01</v>
      </c>
      <c r="N114" s="103">
        <f t="shared" si="80"/>
        <v>12430.04</v>
      </c>
      <c r="O114" s="176">
        <v>4590.43</v>
      </c>
      <c r="P114" s="175">
        <v>6885.61</v>
      </c>
      <c r="Q114" s="103">
        <f t="shared" si="81"/>
        <v>11476.04</v>
      </c>
      <c r="R114" s="176">
        <v>4590.43</v>
      </c>
      <c r="S114" s="175">
        <v>6885.61</v>
      </c>
      <c r="T114" s="103">
        <f t="shared" si="82"/>
        <v>11476.04</v>
      </c>
    </row>
    <row r="115" spans="1:20" ht="18.75">
      <c r="A115" s="25">
        <v>20</v>
      </c>
      <c r="B115" s="17" t="s">
        <v>1945</v>
      </c>
      <c r="C115" s="38">
        <v>3666.67</v>
      </c>
      <c r="D115" s="38">
        <v>5500.03</v>
      </c>
      <c r="E115" s="87">
        <f t="shared" si="77"/>
        <v>9166.7000000000007</v>
      </c>
      <c r="F115" s="14"/>
      <c r="G115" s="14"/>
      <c r="H115" s="94"/>
      <c r="I115" s="22">
        <v>500</v>
      </c>
      <c r="J115" s="22"/>
      <c r="K115" s="117">
        <f t="shared" si="79"/>
        <v>500</v>
      </c>
      <c r="L115" s="176">
        <v>3000.02</v>
      </c>
      <c r="M115" s="175"/>
      <c r="N115" s="103">
        <f t="shared" si="80"/>
        <v>3000.02</v>
      </c>
      <c r="O115" s="176">
        <v>0.03</v>
      </c>
      <c r="P115" s="176"/>
      <c r="Q115" s="103">
        <f t="shared" si="81"/>
        <v>0.03</v>
      </c>
      <c r="R115" s="176">
        <v>0.03</v>
      </c>
      <c r="S115" s="176">
        <v>0</v>
      </c>
      <c r="T115" s="103">
        <f t="shared" si="82"/>
        <v>0.03</v>
      </c>
    </row>
    <row r="116" spans="1:20" ht="18.75">
      <c r="A116" s="25">
        <v>21</v>
      </c>
      <c r="B116" s="17" t="s">
        <v>306</v>
      </c>
      <c r="C116" s="38"/>
      <c r="D116" s="38"/>
      <c r="E116" s="87"/>
      <c r="F116" s="14"/>
      <c r="G116" s="14"/>
      <c r="H116" s="94"/>
      <c r="I116" s="22">
        <v>10475.280000000001</v>
      </c>
      <c r="J116" s="22">
        <v>15706.21</v>
      </c>
      <c r="K116" s="117">
        <f t="shared" si="79"/>
        <v>26181.489999999998</v>
      </c>
      <c r="L116" s="176">
        <v>10614.19</v>
      </c>
      <c r="M116" s="175">
        <v>15921.29</v>
      </c>
      <c r="N116" s="103">
        <f t="shared" si="80"/>
        <v>26535.480000000003</v>
      </c>
      <c r="O116" s="176">
        <v>17532.810000000001</v>
      </c>
      <c r="P116" s="175">
        <v>26299.21</v>
      </c>
      <c r="Q116" s="103">
        <f t="shared" si="81"/>
        <v>43832.020000000004</v>
      </c>
      <c r="R116" s="176">
        <v>17536.009999999998</v>
      </c>
      <c r="S116" s="175">
        <v>26299.21</v>
      </c>
      <c r="T116" s="103">
        <f t="shared" si="82"/>
        <v>43835.22</v>
      </c>
    </row>
    <row r="117" spans="1:20" ht="18.75">
      <c r="A117" s="25">
        <v>22</v>
      </c>
      <c r="B117" s="17" t="s">
        <v>307</v>
      </c>
      <c r="C117" s="38">
        <v>26700</v>
      </c>
      <c r="D117" s="38">
        <v>0.11</v>
      </c>
      <c r="E117" s="87">
        <f t="shared" si="77"/>
        <v>26700.11</v>
      </c>
      <c r="F117" s="14"/>
      <c r="G117" s="14"/>
      <c r="H117" s="94"/>
      <c r="I117" s="22">
        <v>10000</v>
      </c>
      <c r="J117" s="22"/>
      <c r="K117" s="117">
        <f t="shared" si="79"/>
        <v>10000</v>
      </c>
      <c r="L117" s="175">
        <v>9000.01</v>
      </c>
      <c r="M117" s="175"/>
      <c r="N117" s="103">
        <f t="shared" si="80"/>
        <v>9000.01</v>
      </c>
      <c r="O117" s="176">
        <v>9000.01</v>
      </c>
      <c r="P117" s="175"/>
      <c r="Q117" s="103">
        <f t="shared" si="81"/>
        <v>9000.01</v>
      </c>
      <c r="R117" s="176">
        <v>9000.01</v>
      </c>
      <c r="S117" s="175">
        <v>0</v>
      </c>
      <c r="T117" s="103">
        <f t="shared" si="82"/>
        <v>9000.01</v>
      </c>
    </row>
    <row r="118" spans="1:20" s="43" customFormat="1" ht="18.75">
      <c r="A118" s="35"/>
      <c r="B118" s="19" t="s">
        <v>19</v>
      </c>
      <c r="C118" s="39">
        <f t="shared" ref="C118:T118" si="83">SUM(C96:C117)</f>
        <v>39048.99</v>
      </c>
      <c r="D118" s="39">
        <f t="shared" si="83"/>
        <v>10900.19</v>
      </c>
      <c r="E118" s="87">
        <f t="shared" si="83"/>
        <v>49949.18</v>
      </c>
      <c r="F118" s="39">
        <f t="shared" si="83"/>
        <v>12678.310000000001</v>
      </c>
      <c r="G118" s="39">
        <f t="shared" si="83"/>
        <v>14456.3</v>
      </c>
      <c r="H118" s="95">
        <f t="shared" si="83"/>
        <v>27134.61</v>
      </c>
      <c r="I118" s="36">
        <f t="shared" si="83"/>
        <v>41963.450000000004</v>
      </c>
      <c r="J118" s="36">
        <f t="shared" si="83"/>
        <v>21961.21</v>
      </c>
      <c r="K118" s="117">
        <f t="shared" si="83"/>
        <v>63924.66</v>
      </c>
      <c r="L118" s="177">
        <f t="shared" si="83"/>
        <v>32056.980000000003</v>
      </c>
      <c r="M118" s="177">
        <f t="shared" si="83"/>
        <v>23379.300000000003</v>
      </c>
      <c r="N118" s="177">
        <f t="shared" si="83"/>
        <v>55436.280000000006</v>
      </c>
      <c r="O118" s="177">
        <f t="shared" si="83"/>
        <v>36024.530000000006</v>
      </c>
      <c r="P118" s="177">
        <f t="shared" si="83"/>
        <v>33184.83</v>
      </c>
      <c r="Q118" s="177">
        <f t="shared" si="83"/>
        <v>69209.36</v>
      </c>
      <c r="R118" s="177">
        <f t="shared" si="83"/>
        <v>36708.090000000004</v>
      </c>
      <c r="S118" s="177">
        <f t="shared" si="83"/>
        <v>33184.85</v>
      </c>
      <c r="T118" s="177">
        <f t="shared" si="83"/>
        <v>69892.94</v>
      </c>
    </row>
    <row r="119" spans="1:20" ht="18.75">
      <c r="A119" s="35">
        <v>2</v>
      </c>
      <c r="B119" s="19" t="s">
        <v>308</v>
      </c>
      <c r="C119" s="20"/>
      <c r="D119" s="20"/>
      <c r="F119" s="14"/>
      <c r="G119" s="14"/>
      <c r="H119" s="94"/>
      <c r="I119" s="22"/>
      <c r="J119" s="22"/>
      <c r="L119" s="175"/>
      <c r="M119" s="175"/>
      <c r="O119" s="175"/>
      <c r="P119" s="175"/>
      <c r="R119" s="175"/>
      <c r="S119" s="175"/>
    </row>
    <row r="120" spans="1:20" ht="18.75">
      <c r="A120" s="25">
        <v>1</v>
      </c>
      <c r="B120" s="17" t="s">
        <v>309</v>
      </c>
      <c r="C120" s="20">
        <v>0</v>
      </c>
      <c r="D120" s="20">
        <v>370.32</v>
      </c>
      <c r="E120" s="88">
        <f>SUM(D120)</f>
        <v>370.32</v>
      </c>
      <c r="F120" s="14">
        <v>0</v>
      </c>
      <c r="G120" s="14">
        <v>0.1</v>
      </c>
      <c r="H120" s="94">
        <f t="shared" si="78"/>
        <v>0.1</v>
      </c>
      <c r="I120" s="22">
        <v>0</v>
      </c>
      <c r="J120" s="22">
        <v>0.1</v>
      </c>
      <c r="K120" s="117">
        <f>SUM(I120:J120)</f>
        <v>0.1</v>
      </c>
      <c r="L120" s="175"/>
      <c r="M120" s="175">
        <v>0.11</v>
      </c>
      <c r="N120" s="103">
        <f>SUM(L120:M120)</f>
        <v>0.11</v>
      </c>
      <c r="O120" s="175"/>
      <c r="P120" s="175">
        <v>0.11</v>
      </c>
      <c r="Q120" s="103">
        <f>SUM(O120:P120)</f>
        <v>0.11</v>
      </c>
      <c r="R120" s="175">
        <v>0</v>
      </c>
      <c r="S120" s="175">
        <v>0.11</v>
      </c>
      <c r="T120" s="103">
        <f>SUM(R120:S120)</f>
        <v>0.11</v>
      </c>
    </row>
    <row r="121" spans="1:20" s="43" customFormat="1" ht="18.75">
      <c r="A121" s="25">
        <v>2</v>
      </c>
      <c r="B121" s="17" t="s">
        <v>310</v>
      </c>
      <c r="C121" s="20">
        <v>0</v>
      </c>
      <c r="D121" s="20">
        <v>660.1</v>
      </c>
      <c r="E121" s="88">
        <f>SUM(D121)</f>
        <v>660.1</v>
      </c>
      <c r="F121" s="14">
        <v>0</v>
      </c>
      <c r="G121" s="14">
        <v>102</v>
      </c>
      <c r="H121" s="94">
        <f t="shared" si="78"/>
        <v>102</v>
      </c>
      <c r="I121" s="22">
        <v>0</v>
      </c>
      <c r="J121" s="22">
        <v>471.1</v>
      </c>
      <c r="K121" s="117">
        <f>SUM(I121:J121)</f>
        <v>471.1</v>
      </c>
      <c r="L121" s="175"/>
      <c r="M121" s="175">
        <v>7</v>
      </c>
      <c r="N121" s="103">
        <f>SUM(L121:M121)</f>
        <v>7</v>
      </c>
      <c r="O121" s="175"/>
      <c r="P121" s="175">
        <v>1.2</v>
      </c>
      <c r="Q121" s="103">
        <f>SUM(O121:P121)</f>
        <v>1.2</v>
      </c>
      <c r="R121" s="175">
        <v>0</v>
      </c>
      <c r="S121" s="175">
        <v>1.2</v>
      </c>
      <c r="T121" s="103">
        <f>SUM(R121:S121)</f>
        <v>1.2</v>
      </c>
    </row>
    <row r="122" spans="1:20" s="43" customFormat="1" ht="18.75">
      <c r="A122" s="25">
        <v>3</v>
      </c>
      <c r="B122" s="17" t="s">
        <v>311</v>
      </c>
      <c r="C122" s="20">
        <v>0</v>
      </c>
      <c r="D122" s="20">
        <v>41.52</v>
      </c>
      <c r="E122" s="88">
        <f>SUM(D122)</f>
        <v>41.52</v>
      </c>
      <c r="F122" s="14">
        <v>0</v>
      </c>
      <c r="G122" s="14">
        <v>43.52</v>
      </c>
      <c r="H122" s="94">
        <f t="shared" si="78"/>
        <v>43.52</v>
      </c>
      <c r="I122" s="22"/>
      <c r="J122" s="22">
        <v>48.03</v>
      </c>
      <c r="K122" s="117">
        <f>SUM(I122:J122)</f>
        <v>48.03</v>
      </c>
      <c r="L122" s="175"/>
      <c r="M122" s="175">
        <v>54.04</v>
      </c>
      <c r="N122" s="103">
        <f>SUM(L122:M122)</f>
        <v>54.04</v>
      </c>
      <c r="O122" s="175"/>
      <c r="P122" s="175">
        <v>108.53</v>
      </c>
      <c r="Q122" s="103">
        <f>SUM(O122:P122)</f>
        <v>108.53</v>
      </c>
      <c r="R122" s="175">
        <v>0</v>
      </c>
      <c r="S122" s="175">
        <v>91.53</v>
      </c>
      <c r="T122" s="103">
        <f>SUM(R122:S122)</f>
        <v>91.53</v>
      </c>
    </row>
    <row r="123" spans="1:20" s="43" customFormat="1" ht="18.75">
      <c r="A123" s="35"/>
      <c r="B123" s="19" t="s">
        <v>20</v>
      </c>
      <c r="C123" s="39">
        <f t="shared" ref="C123:K123" si="84">SUM(C120:C122)</f>
        <v>0</v>
      </c>
      <c r="D123" s="39">
        <f t="shared" si="84"/>
        <v>1071.94</v>
      </c>
      <c r="E123" s="87">
        <f t="shared" si="84"/>
        <v>1071.94</v>
      </c>
      <c r="F123" s="39">
        <f t="shared" si="84"/>
        <v>0</v>
      </c>
      <c r="G123" s="39">
        <f t="shared" si="84"/>
        <v>145.62</v>
      </c>
      <c r="H123" s="95">
        <f t="shared" si="84"/>
        <v>145.62</v>
      </c>
      <c r="I123" s="36">
        <f t="shared" si="84"/>
        <v>0</v>
      </c>
      <c r="J123" s="36">
        <f t="shared" si="84"/>
        <v>519.23</v>
      </c>
      <c r="K123" s="117">
        <f t="shared" si="84"/>
        <v>519.23</v>
      </c>
      <c r="L123" s="177">
        <f t="shared" ref="L123:N123" si="85">SUM(L120:L122)</f>
        <v>0</v>
      </c>
      <c r="M123" s="177">
        <f t="shared" si="85"/>
        <v>61.15</v>
      </c>
      <c r="N123" s="103">
        <f t="shared" si="85"/>
        <v>61.15</v>
      </c>
      <c r="O123" s="177"/>
      <c r="P123" s="177">
        <v>109.84</v>
      </c>
      <c r="Q123" s="103">
        <f t="shared" ref="Q123" si="86">SUM(Q120:Q122)</f>
        <v>109.84</v>
      </c>
      <c r="R123" s="177">
        <f>SUM(R120:R122)</f>
        <v>0</v>
      </c>
      <c r="S123" s="177">
        <f>SUM(S120:S122)</f>
        <v>92.84</v>
      </c>
      <c r="T123" s="103">
        <f t="shared" ref="T123" si="87">SUM(T120:T122)</f>
        <v>92.84</v>
      </c>
    </row>
    <row r="124" spans="1:20" ht="18.75">
      <c r="A124" s="35">
        <v>3</v>
      </c>
      <c r="B124" s="19" t="s">
        <v>312</v>
      </c>
      <c r="C124" s="20"/>
      <c r="D124" s="20"/>
      <c r="E124" s="88"/>
      <c r="F124" s="14"/>
      <c r="G124" s="14"/>
      <c r="H124" s="94"/>
      <c r="I124" s="22"/>
      <c r="J124" s="22"/>
      <c r="L124" s="175"/>
      <c r="M124" s="175"/>
      <c r="O124" s="175"/>
      <c r="P124" s="175"/>
      <c r="R124" s="175"/>
      <c r="S124" s="175"/>
    </row>
    <row r="125" spans="1:20" ht="18.75">
      <c r="A125" s="25">
        <v>1</v>
      </c>
      <c r="B125" s="17" t="s">
        <v>313</v>
      </c>
      <c r="C125" s="38">
        <v>8000</v>
      </c>
      <c r="D125" s="38"/>
      <c r="E125" s="87">
        <f>SUM(C125:D125)</f>
        <v>8000</v>
      </c>
      <c r="F125" s="14">
        <v>40000.06</v>
      </c>
      <c r="G125" s="14">
        <v>0</v>
      </c>
      <c r="H125" s="94">
        <f t="shared" si="78"/>
        <v>40000.06</v>
      </c>
      <c r="I125" s="22">
        <v>0.06</v>
      </c>
      <c r="J125" s="22"/>
      <c r="K125" s="117">
        <f>SUM(I125:J125)</f>
        <v>0.06</v>
      </c>
      <c r="L125" s="175">
        <v>0.06</v>
      </c>
      <c r="M125" s="175"/>
      <c r="N125" s="103">
        <f>SUM(L125:M125)</f>
        <v>0.06</v>
      </c>
      <c r="O125" s="175">
        <v>0.06</v>
      </c>
      <c r="P125" s="175"/>
      <c r="Q125" s="103">
        <f>SUM(O125:P125)</f>
        <v>0.06</v>
      </c>
      <c r="R125" s="175">
        <v>0.06</v>
      </c>
      <c r="S125" s="175">
        <v>0</v>
      </c>
      <c r="T125" s="103">
        <f>SUM(R125:S125)</f>
        <v>0.06</v>
      </c>
    </row>
    <row r="126" spans="1:20" ht="18.75">
      <c r="A126" s="25"/>
      <c r="B126" s="17" t="s">
        <v>2397</v>
      </c>
      <c r="C126" s="38"/>
      <c r="D126" s="38"/>
      <c r="E126" s="87"/>
      <c r="F126" s="14"/>
      <c r="G126" s="14"/>
      <c r="H126" s="94"/>
      <c r="I126" s="22"/>
      <c r="J126" s="22"/>
      <c r="L126" s="175"/>
      <c r="M126" s="175"/>
      <c r="O126" s="175"/>
      <c r="P126" s="175"/>
      <c r="R126" s="175">
        <v>0</v>
      </c>
      <c r="S126" s="175">
        <v>706</v>
      </c>
      <c r="T126" s="103">
        <f>SUM(R126:S126)</f>
        <v>706</v>
      </c>
    </row>
    <row r="127" spans="1:20" ht="18.75">
      <c r="A127" s="25">
        <v>2</v>
      </c>
      <c r="B127" s="17" t="s">
        <v>314</v>
      </c>
      <c r="C127" s="20"/>
      <c r="D127" s="20"/>
      <c r="E127" s="87">
        <f>SUM(C127:D127)</f>
        <v>0</v>
      </c>
      <c r="F127" s="14">
        <v>0.01</v>
      </c>
      <c r="G127" s="14">
        <v>0</v>
      </c>
      <c r="H127" s="94">
        <f t="shared" si="78"/>
        <v>0.01</v>
      </c>
      <c r="I127" s="22"/>
      <c r="J127" s="22"/>
      <c r="K127" s="117">
        <f>SUM(I127:J127)</f>
        <v>0</v>
      </c>
      <c r="L127" s="175"/>
      <c r="M127" s="175"/>
      <c r="N127" s="103">
        <f>SUM(L127:M127)</f>
        <v>0</v>
      </c>
      <c r="O127" s="175">
        <v>0.06</v>
      </c>
      <c r="P127" s="175"/>
      <c r="Q127" s="103">
        <f>SUM(O127:P127)</f>
        <v>0.06</v>
      </c>
      <c r="R127" s="175">
        <v>0</v>
      </c>
      <c r="S127" s="175">
        <v>0</v>
      </c>
      <c r="T127" s="103">
        <f>SUM(R127:S127)</f>
        <v>0</v>
      </c>
    </row>
    <row r="128" spans="1:20" ht="18.75">
      <c r="A128" s="25"/>
      <c r="B128" s="17" t="s">
        <v>2398</v>
      </c>
      <c r="C128" s="20"/>
      <c r="D128" s="20"/>
      <c r="E128" s="87"/>
      <c r="F128" s="14"/>
      <c r="G128" s="14"/>
      <c r="H128" s="94"/>
      <c r="I128" s="22"/>
      <c r="J128" s="22"/>
      <c r="L128" s="175"/>
      <c r="M128" s="175"/>
      <c r="O128" s="175"/>
      <c r="P128" s="175"/>
      <c r="R128" s="175">
        <v>0.06</v>
      </c>
      <c r="S128" s="175">
        <v>0</v>
      </c>
      <c r="T128" s="103">
        <f>SUM(R128:S128)</f>
        <v>0.06</v>
      </c>
    </row>
    <row r="129" spans="1:20" ht="18.75">
      <c r="A129" s="25">
        <v>3</v>
      </c>
      <c r="B129" s="17" t="s">
        <v>315</v>
      </c>
      <c r="C129" s="20"/>
      <c r="D129" s="20"/>
      <c r="E129" s="87">
        <f>SUM(C129:D129)</f>
        <v>0</v>
      </c>
      <c r="F129" s="14">
        <v>18625.07</v>
      </c>
      <c r="G129" s="14">
        <v>0</v>
      </c>
      <c r="H129" s="94">
        <f t="shared" si="78"/>
        <v>18625.07</v>
      </c>
      <c r="I129" s="22">
        <v>37750</v>
      </c>
      <c r="J129" s="22"/>
      <c r="K129" s="117">
        <f>SUM(I129:J129)</f>
        <v>37750</v>
      </c>
      <c r="L129" s="175">
        <v>38000</v>
      </c>
      <c r="M129" s="175"/>
      <c r="N129" s="103">
        <f>SUM(L129:M129)</f>
        <v>38000</v>
      </c>
      <c r="O129" s="175">
        <v>38000</v>
      </c>
      <c r="P129" s="175"/>
      <c r="Q129" s="103">
        <f>SUM(O129:P129)</f>
        <v>38000</v>
      </c>
      <c r="R129" s="175">
        <v>38000</v>
      </c>
      <c r="S129" s="175">
        <v>0</v>
      </c>
      <c r="T129" s="103">
        <f>SUM(R129:S129)</f>
        <v>38000</v>
      </c>
    </row>
    <row r="130" spans="1:20" ht="18.75">
      <c r="A130" s="25"/>
      <c r="B130" s="19" t="s">
        <v>21</v>
      </c>
      <c r="C130" s="39">
        <f t="shared" ref="C130:K130" si="88">SUM(C125:C129)</f>
        <v>8000</v>
      </c>
      <c r="D130" s="39">
        <f t="shared" si="88"/>
        <v>0</v>
      </c>
      <c r="E130" s="87">
        <f t="shared" si="88"/>
        <v>8000</v>
      </c>
      <c r="F130" s="39">
        <f t="shared" si="88"/>
        <v>58625.14</v>
      </c>
      <c r="G130" s="39">
        <f t="shared" si="88"/>
        <v>0</v>
      </c>
      <c r="H130" s="95">
        <f t="shared" si="88"/>
        <v>58625.14</v>
      </c>
      <c r="I130" s="36">
        <f t="shared" si="88"/>
        <v>37750.06</v>
      </c>
      <c r="J130" s="36">
        <f t="shared" si="88"/>
        <v>0</v>
      </c>
      <c r="K130" s="117">
        <f t="shared" si="88"/>
        <v>37750.06</v>
      </c>
      <c r="L130" s="177">
        <f t="shared" ref="L130:N130" si="89">SUM(L125:L129)</f>
        <v>38000.06</v>
      </c>
      <c r="M130" s="177">
        <f t="shared" si="89"/>
        <v>0</v>
      </c>
      <c r="N130" s="103">
        <f t="shared" si="89"/>
        <v>38000.06</v>
      </c>
      <c r="O130" s="177">
        <v>38000.120000000003</v>
      </c>
      <c r="P130" s="177"/>
      <c r="Q130" s="103">
        <f t="shared" ref="Q130" si="90">SUM(Q125:Q129)</f>
        <v>38000.120000000003</v>
      </c>
      <c r="R130" s="177">
        <v>38000.120000000003</v>
      </c>
      <c r="S130" s="177">
        <f>SUM(S125:S129)</f>
        <v>706</v>
      </c>
      <c r="T130" s="103">
        <f t="shared" ref="T130" si="91">SUM(T125:T129)</f>
        <v>38706.120000000003</v>
      </c>
    </row>
    <row r="131" spans="1:20" ht="18.75">
      <c r="A131" s="35">
        <v>4</v>
      </c>
      <c r="B131" s="19" t="s">
        <v>321</v>
      </c>
      <c r="C131" s="20"/>
      <c r="D131" s="20"/>
      <c r="F131" s="14"/>
      <c r="G131" s="14"/>
      <c r="H131" s="94"/>
      <c r="I131" s="22"/>
      <c r="J131" s="22"/>
      <c r="L131" s="175"/>
      <c r="M131" s="175"/>
      <c r="O131" s="175"/>
      <c r="P131" s="175"/>
      <c r="R131" s="175"/>
      <c r="S131" s="175"/>
    </row>
    <row r="132" spans="1:20" ht="18.75">
      <c r="A132" s="25">
        <v>1</v>
      </c>
      <c r="B132" s="17" t="s">
        <v>322</v>
      </c>
      <c r="C132" s="38">
        <v>657.25</v>
      </c>
      <c r="D132" s="38"/>
      <c r="E132" s="87">
        <f t="shared" ref="E132:E177" si="92">SUM(C132:D132)</f>
        <v>657.25</v>
      </c>
      <c r="F132" s="14">
        <v>544.1</v>
      </c>
      <c r="G132" s="14">
        <v>0</v>
      </c>
      <c r="H132" s="94">
        <f>F132+G132</f>
        <v>544.1</v>
      </c>
      <c r="I132" s="22">
        <v>201.03</v>
      </c>
      <c r="J132" s="22"/>
      <c r="K132" s="117">
        <f>SUM(I132:J132)</f>
        <v>201.03</v>
      </c>
      <c r="L132" s="175">
        <v>214.03</v>
      </c>
      <c r="M132" s="175"/>
      <c r="N132" s="103">
        <f>SUM(L132:M132)</f>
        <v>214.03</v>
      </c>
      <c r="O132" s="175">
        <v>527</v>
      </c>
      <c r="P132" s="175"/>
      <c r="Q132" s="103">
        <f>SUM(O132:P132)</f>
        <v>527</v>
      </c>
      <c r="R132" s="175">
        <v>4427.5</v>
      </c>
      <c r="S132" s="175">
        <v>0</v>
      </c>
      <c r="T132" s="103">
        <f>SUM(R132:S132)</f>
        <v>4427.5</v>
      </c>
    </row>
    <row r="133" spans="1:20" ht="18.75">
      <c r="A133" s="25">
        <v>2</v>
      </c>
      <c r="B133" s="17" t="s">
        <v>1947</v>
      </c>
      <c r="C133" s="38"/>
      <c r="D133" s="38"/>
      <c r="E133" s="87"/>
      <c r="F133" s="14"/>
      <c r="G133" s="14"/>
      <c r="H133" s="94"/>
      <c r="I133" s="22">
        <v>1000</v>
      </c>
      <c r="J133" s="22"/>
      <c r="K133" s="117">
        <f t="shared" ref="K133:K209" si="93">SUM(I133:J133)</f>
        <v>1000</v>
      </c>
      <c r="L133" s="175">
        <v>500</v>
      </c>
      <c r="M133" s="175"/>
      <c r="N133" s="103">
        <f t="shared" ref="N133:N178" si="94">SUM(L133:M133)</f>
        <v>500</v>
      </c>
      <c r="O133" s="175">
        <v>0.03</v>
      </c>
      <c r="P133" s="175"/>
      <c r="Q133" s="103">
        <f t="shared" ref="Q133:Q178" si="95">SUM(O133:P133)</f>
        <v>0.03</v>
      </c>
      <c r="R133" s="175">
        <v>0.03</v>
      </c>
      <c r="S133" s="175"/>
      <c r="T133" s="103">
        <f t="shared" ref="T133:T178" si="96">SUM(R133:S133)</f>
        <v>0.03</v>
      </c>
    </row>
    <row r="134" spans="1:20" ht="18.75">
      <c r="A134" s="25">
        <v>3</v>
      </c>
      <c r="B134" s="17" t="s">
        <v>1948</v>
      </c>
      <c r="C134" s="38">
        <v>200</v>
      </c>
      <c r="D134" s="38"/>
      <c r="E134" s="87">
        <f t="shared" si="92"/>
        <v>200</v>
      </c>
      <c r="F134" s="14">
        <v>3325</v>
      </c>
      <c r="G134" s="14">
        <v>0</v>
      </c>
      <c r="H134" s="94">
        <f t="shared" ref="H134:H178" si="97">F134+G134</f>
        <v>3325</v>
      </c>
      <c r="I134" s="22">
        <v>6000</v>
      </c>
      <c r="J134" s="22"/>
      <c r="K134" s="117">
        <f t="shared" si="93"/>
        <v>6000</v>
      </c>
      <c r="L134" s="175">
        <v>1000.04</v>
      </c>
      <c r="M134" s="175"/>
      <c r="N134" s="103">
        <f t="shared" si="94"/>
        <v>1000.04</v>
      </c>
      <c r="O134" s="175">
        <v>0.03</v>
      </c>
      <c r="P134" s="175"/>
      <c r="Q134" s="103">
        <f t="shared" si="95"/>
        <v>0.03</v>
      </c>
      <c r="R134" s="175">
        <v>0.03</v>
      </c>
      <c r="S134" s="175"/>
      <c r="T134" s="103">
        <f t="shared" si="96"/>
        <v>0.03</v>
      </c>
    </row>
    <row r="135" spans="1:20" ht="18.75">
      <c r="A135" s="25">
        <v>4</v>
      </c>
      <c r="B135" s="17" t="s">
        <v>316</v>
      </c>
      <c r="C135" s="38"/>
      <c r="D135" s="38"/>
      <c r="E135" s="87"/>
      <c r="F135" s="14"/>
      <c r="G135" s="14"/>
      <c r="H135" s="94"/>
      <c r="I135" s="22">
        <v>1000</v>
      </c>
      <c r="J135" s="22"/>
      <c r="K135" s="117">
        <f t="shared" si="93"/>
        <v>1000</v>
      </c>
      <c r="L135" s="175">
        <v>0.03</v>
      </c>
      <c r="M135" s="175"/>
      <c r="N135" s="103">
        <f t="shared" si="94"/>
        <v>0.03</v>
      </c>
      <c r="O135" s="175">
        <v>100</v>
      </c>
      <c r="P135" s="175"/>
      <c r="Q135" s="103">
        <f t="shared" si="95"/>
        <v>100</v>
      </c>
      <c r="R135" s="175">
        <v>0</v>
      </c>
      <c r="S135" s="175"/>
      <c r="T135" s="103">
        <f t="shared" si="96"/>
        <v>0</v>
      </c>
    </row>
    <row r="136" spans="1:20" ht="18.75">
      <c r="A136" s="25">
        <v>5</v>
      </c>
      <c r="B136" s="17" t="s">
        <v>323</v>
      </c>
      <c r="C136" s="38">
        <v>350</v>
      </c>
      <c r="D136" s="38"/>
      <c r="E136" s="87">
        <f t="shared" si="92"/>
        <v>350</v>
      </c>
      <c r="F136" s="14">
        <v>100</v>
      </c>
      <c r="G136" s="14">
        <v>0</v>
      </c>
      <c r="H136" s="94">
        <f t="shared" si="97"/>
        <v>100</v>
      </c>
      <c r="I136" s="22">
        <v>100</v>
      </c>
      <c r="J136" s="22"/>
      <c r="K136" s="117">
        <f t="shared" si="93"/>
        <v>100</v>
      </c>
      <c r="L136" s="175">
        <v>0.03</v>
      </c>
      <c r="M136" s="175"/>
      <c r="N136" s="103">
        <f t="shared" si="94"/>
        <v>0.03</v>
      </c>
      <c r="O136" s="175"/>
      <c r="P136" s="175">
        <v>0.01</v>
      </c>
      <c r="Q136" s="103">
        <f t="shared" si="95"/>
        <v>0.01</v>
      </c>
      <c r="R136" s="175">
        <v>245</v>
      </c>
      <c r="S136" s="175">
        <v>0</v>
      </c>
      <c r="T136" s="103">
        <f t="shared" si="96"/>
        <v>245</v>
      </c>
    </row>
    <row r="137" spans="1:20" ht="18.75">
      <c r="A137" s="25">
        <v>6</v>
      </c>
      <c r="B137" s="17" t="s">
        <v>324</v>
      </c>
      <c r="C137" s="38">
        <v>100.72</v>
      </c>
      <c r="D137" s="38">
        <v>151.08000000000001</v>
      </c>
      <c r="E137" s="87">
        <f t="shared" si="92"/>
        <v>251.8</v>
      </c>
      <c r="F137" s="14">
        <v>100.72</v>
      </c>
      <c r="G137" s="14">
        <v>151.08000000000001</v>
      </c>
      <c r="H137" s="94">
        <f t="shared" si="97"/>
        <v>251.8</v>
      </c>
      <c r="I137" s="22">
        <v>120</v>
      </c>
      <c r="J137" s="22">
        <v>180</v>
      </c>
      <c r="K137" s="117">
        <f t="shared" si="93"/>
        <v>300</v>
      </c>
      <c r="L137" s="175">
        <v>100</v>
      </c>
      <c r="M137" s="175"/>
      <c r="N137" s="103">
        <f t="shared" si="94"/>
        <v>100</v>
      </c>
      <c r="O137" s="175">
        <v>0.03</v>
      </c>
      <c r="P137" s="175"/>
      <c r="Q137" s="103">
        <f t="shared" si="95"/>
        <v>0.03</v>
      </c>
      <c r="R137" s="175">
        <v>0</v>
      </c>
      <c r="S137" s="175">
        <v>0.01</v>
      </c>
      <c r="T137" s="103">
        <f t="shared" si="96"/>
        <v>0.01</v>
      </c>
    </row>
    <row r="138" spans="1:20" ht="18.75">
      <c r="A138" s="25">
        <v>7</v>
      </c>
      <c r="B138" s="17" t="s">
        <v>317</v>
      </c>
      <c r="C138" s="38"/>
      <c r="D138" s="38"/>
      <c r="E138" s="87"/>
      <c r="F138" s="14"/>
      <c r="G138" s="14"/>
      <c r="H138" s="94"/>
      <c r="I138" s="22">
        <v>10000</v>
      </c>
      <c r="J138" s="22"/>
      <c r="K138" s="117">
        <f t="shared" si="93"/>
        <v>10000</v>
      </c>
      <c r="L138" s="175">
        <v>12</v>
      </c>
      <c r="M138" s="175">
        <v>18</v>
      </c>
      <c r="N138" s="103">
        <f t="shared" si="94"/>
        <v>30</v>
      </c>
      <c r="O138" s="175">
        <v>530.01</v>
      </c>
      <c r="P138" s="175"/>
      <c r="Q138" s="103">
        <f t="shared" si="95"/>
        <v>530.01</v>
      </c>
      <c r="R138" s="175">
        <v>0.03</v>
      </c>
      <c r="S138" s="175">
        <v>0</v>
      </c>
      <c r="T138" s="103">
        <f t="shared" si="96"/>
        <v>0.03</v>
      </c>
    </row>
    <row r="139" spans="1:20" ht="18.75">
      <c r="A139" s="25">
        <v>8</v>
      </c>
      <c r="B139" s="17" t="s">
        <v>325</v>
      </c>
      <c r="C139" s="38">
        <v>490</v>
      </c>
      <c r="D139" s="38"/>
      <c r="E139" s="87">
        <f t="shared" si="92"/>
        <v>490</v>
      </c>
      <c r="F139" s="14">
        <v>300</v>
      </c>
      <c r="G139" s="14">
        <v>0</v>
      </c>
      <c r="H139" s="94">
        <f t="shared" si="97"/>
        <v>300</v>
      </c>
      <c r="I139" s="22">
        <v>300</v>
      </c>
      <c r="J139" s="22"/>
      <c r="K139" s="117">
        <f t="shared" si="93"/>
        <v>300</v>
      </c>
      <c r="L139" s="175">
        <v>0.03</v>
      </c>
      <c r="M139" s="175"/>
      <c r="N139" s="103">
        <f t="shared" si="94"/>
        <v>0.03</v>
      </c>
      <c r="O139" s="175">
        <v>350</v>
      </c>
      <c r="P139" s="175"/>
      <c r="Q139" s="103">
        <f t="shared" si="95"/>
        <v>350</v>
      </c>
      <c r="R139" s="175">
        <v>530.01</v>
      </c>
      <c r="S139" s="175">
        <v>0</v>
      </c>
      <c r="T139" s="103">
        <f t="shared" si="96"/>
        <v>530.01</v>
      </c>
    </row>
    <row r="140" spans="1:20" ht="18.75">
      <c r="A140" s="25">
        <v>9</v>
      </c>
      <c r="B140" s="17" t="s">
        <v>1949</v>
      </c>
      <c r="C140" s="38">
        <v>266.5</v>
      </c>
      <c r="D140" s="38"/>
      <c r="E140" s="87">
        <f t="shared" si="92"/>
        <v>266.5</v>
      </c>
      <c r="F140" s="14">
        <v>165.5</v>
      </c>
      <c r="G140" s="14">
        <v>0</v>
      </c>
      <c r="H140" s="94">
        <f t="shared" si="97"/>
        <v>165.5</v>
      </c>
      <c r="I140" s="22">
        <v>115.5</v>
      </c>
      <c r="J140" s="22"/>
      <c r="K140" s="117">
        <f t="shared" si="93"/>
        <v>115.5</v>
      </c>
      <c r="L140" s="175">
        <v>500</v>
      </c>
      <c r="M140" s="175"/>
      <c r="N140" s="103">
        <f t="shared" si="94"/>
        <v>500</v>
      </c>
      <c r="O140" s="175">
        <v>975.03</v>
      </c>
      <c r="P140" s="175"/>
      <c r="Q140" s="103">
        <f t="shared" si="95"/>
        <v>975.03</v>
      </c>
      <c r="R140" s="175">
        <v>350</v>
      </c>
      <c r="S140" s="175">
        <v>0</v>
      </c>
      <c r="T140" s="103">
        <f t="shared" si="96"/>
        <v>350</v>
      </c>
    </row>
    <row r="141" spans="1:20" ht="18.75">
      <c r="A141" s="25">
        <v>10</v>
      </c>
      <c r="B141" s="17" t="s">
        <v>326</v>
      </c>
      <c r="C141" s="38">
        <v>1183.04</v>
      </c>
      <c r="D141" s="38"/>
      <c r="E141" s="87">
        <f t="shared" si="92"/>
        <v>1183.04</v>
      </c>
      <c r="F141" s="14">
        <v>1424</v>
      </c>
      <c r="G141" s="14">
        <v>0</v>
      </c>
      <c r="H141" s="94">
        <f t="shared" si="97"/>
        <v>1424</v>
      </c>
      <c r="I141" s="22">
        <v>1264.03</v>
      </c>
      <c r="J141" s="22"/>
      <c r="K141" s="117">
        <f t="shared" si="93"/>
        <v>1264.03</v>
      </c>
      <c r="L141" s="175">
        <v>350</v>
      </c>
      <c r="M141" s="175"/>
      <c r="N141" s="103">
        <f t="shared" si="94"/>
        <v>350</v>
      </c>
      <c r="O141" s="175">
        <v>1108.02</v>
      </c>
      <c r="P141" s="175"/>
      <c r="Q141" s="103">
        <f t="shared" si="95"/>
        <v>1108.02</v>
      </c>
      <c r="R141" s="175">
        <v>1255</v>
      </c>
      <c r="S141" s="175">
        <v>0</v>
      </c>
      <c r="T141" s="103">
        <f t="shared" si="96"/>
        <v>1255</v>
      </c>
    </row>
    <row r="142" spans="1:20" ht="18.75">
      <c r="A142" s="25">
        <v>11</v>
      </c>
      <c r="B142" s="17" t="s">
        <v>1950</v>
      </c>
      <c r="C142" s="38">
        <v>704</v>
      </c>
      <c r="D142" s="38"/>
      <c r="E142" s="87">
        <f t="shared" si="92"/>
        <v>704</v>
      </c>
      <c r="F142" s="14">
        <v>0</v>
      </c>
      <c r="G142" s="14">
        <v>0.01</v>
      </c>
      <c r="H142" s="94">
        <f t="shared" si="97"/>
        <v>0.01</v>
      </c>
      <c r="I142" s="22">
        <v>0</v>
      </c>
      <c r="J142" s="22">
        <v>0.01</v>
      </c>
      <c r="K142" s="117">
        <f t="shared" si="93"/>
        <v>0.01</v>
      </c>
      <c r="L142" s="175">
        <v>1025</v>
      </c>
      <c r="M142" s="175"/>
      <c r="N142" s="103">
        <f t="shared" si="94"/>
        <v>1025</v>
      </c>
      <c r="O142" s="175">
        <v>895.04</v>
      </c>
      <c r="P142" s="175"/>
      <c r="Q142" s="103">
        <f t="shared" si="95"/>
        <v>895.04</v>
      </c>
      <c r="R142" s="175">
        <v>0</v>
      </c>
      <c r="S142" s="175">
        <v>0</v>
      </c>
      <c r="T142" s="103">
        <f t="shared" si="96"/>
        <v>0</v>
      </c>
    </row>
    <row r="143" spans="1:20" ht="18.75">
      <c r="A143" s="25">
        <v>12</v>
      </c>
      <c r="B143" s="17" t="s">
        <v>327</v>
      </c>
      <c r="C143" s="38">
        <v>676</v>
      </c>
      <c r="D143" s="38"/>
      <c r="E143" s="87">
        <f t="shared" si="92"/>
        <v>676</v>
      </c>
      <c r="F143" s="14">
        <v>734.43</v>
      </c>
      <c r="G143" s="14">
        <v>0</v>
      </c>
      <c r="H143" s="94">
        <f t="shared" si="97"/>
        <v>734.43</v>
      </c>
      <c r="I143" s="22">
        <v>1009.01</v>
      </c>
      <c r="J143" s="22"/>
      <c r="K143" s="117">
        <f t="shared" si="93"/>
        <v>1009.01</v>
      </c>
      <c r="L143" s="175">
        <v>1023.01</v>
      </c>
      <c r="M143" s="175"/>
      <c r="N143" s="103">
        <f t="shared" si="94"/>
        <v>1023.01</v>
      </c>
      <c r="O143" s="175">
        <v>0.03</v>
      </c>
      <c r="P143" s="175"/>
      <c r="Q143" s="103">
        <f t="shared" si="95"/>
        <v>0.03</v>
      </c>
      <c r="R143" s="175">
        <v>2243.02</v>
      </c>
      <c r="S143" s="175">
        <v>0</v>
      </c>
      <c r="T143" s="103">
        <f t="shared" si="96"/>
        <v>2243.02</v>
      </c>
    </row>
    <row r="144" spans="1:20" s="43" customFormat="1" ht="18.75">
      <c r="A144" s="25">
        <v>13</v>
      </c>
      <c r="B144" s="17" t="s">
        <v>328</v>
      </c>
      <c r="C144" s="38">
        <v>9630.99</v>
      </c>
      <c r="D144" s="38"/>
      <c r="E144" s="87">
        <f t="shared" si="92"/>
        <v>9630.99</v>
      </c>
      <c r="F144" s="14">
        <v>500</v>
      </c>
      <c r="G144" s="14">
        <v>0</v>
      </c>
      <c r="H144" s="94">
        <f t="shared" si="97"/>
        <v>500</v>
      </c>
      <c r="I144" s="22">
        <v>1062.56</v>
      </c>
      <c r="J144" s="22"/>
      <c r="K144" s="117">
        <f t="shared" si="93"/>
        <v>1062.56</v>
      </c>
      <c r="L144" s="177">
        <v>672.26</v>
      </c>
      <c r="M144" s="177"/>
      <c r="N144" s="103">
        <f t="shared" si="94"/>
        <v>672.26</v>
      </c>
      <c r="O144" s="177">
        <v>7.0000000000000007E-2</v>
      </c>
      <c r="P144" s="177"/>
      <c r="Q144" s="103">
        <f t="shared" si="95"/>
        <v>7.0000000000000007E-2</v>
      </c>
      <c r="R144" s="177">
        <v>904.04</v>
      </c>
      <c r="S144" s="177">
        <v>0</v>
      </c>
      <c r="T144" s="103">
        <f t="shared" si="96"/>
        <v>904.04</v>
      </c>
    </row>
    <row r="145" spans="1:20" ht="18.75">
      <c r="A145" s="25">
        <v>14</v>
      </c>
      <c r="B145" s="17" t="s">
        <v>329</v>
      </c>
      <c r="C145" s="38">
        <v>1666.67</v>
      </c>
      <c r="D145" s="38">
        <v>2500</v>
      </c>
      <c r="E145" s="87">
        <f t="shared" si="92"/>
        <v>4166.67</v>
      </c>
      <c r="F145" s="14">
        <v>0.03</v>
      </c>
      <c r="G145" s="14">
        <v>0</v>
      </c>
      <c r="H145" s="94">
        <f t="shared" si="97"/>
        <v>0.03</v>
      </c>
      <c r="I145" s="22">
        <v>30000.03</v>
      </c>
      <c r="J145" s="22"/>
      <c r="K145" s="117">
        <f t="shared" si="93"/>
        <v>30000.03</v>
      </c>
      <c r="L145" s="175">
        <v>0.03</v>
      </c>
      <c r="M145" s="175"/>
      <c r="N145" s="103">
        <f t="shared" si="94"/>
        <v>0.03</v>
      </c>
      <c r="O145" s="175">
        <v>2500</v>
      </c>
      <c r="P145" s="175"/>
      <c r="Q145" s="103">
        <f t="shared" si="95"/>
        <v>2500</v>
      </c>
      <c r="R145" s="175">
        <v>0.03</v>
      </c>
      <c r="S145" s="175">
        <v>0</v>
      </c>
      <c r="T145" s="103">
        <f t="shared" si="96"/>
        <v>0.03</v>
      </c>
    </row>
    <row r="146" spans="1:20" ht="18.75">
      <c r="A146" s="25">
        <v>15</v>
      </c>
      <c r="B146" s="17" t="s">
        <v>318</v>
      </c>
      <c r="C146" s="38"/>
      <c r="D146" s="38"/>
      <c r="E146" s="87"/>
      <c r="F146" s="14"/>
      <c r="G146" s="14"/>
      <c r="H146" s="94"/>
      <c r="I146" s="22">
        <v>500</v>
      </c>
      <c r="J146" s="22"/>
      <c r="K146" s="117">
        <f t="shared" si="93"/>
        <v>500</v>
      </c>
      <c r="L146" s="175">
        <v>500</v>
      </c>
      <c r="M146" s="175"/>
      <c r="N146" s="103">
        <f t="shared" si="94"/>
        <v>500</v>
      </c>
      <c r="O146" s="175">
        <v>1683</v>
      </c>
      <c r="P146" s="175">
        <v>2524.5</v>
      </c>
      <c r="Q146" s="103">
        <f t="shared" si="95"/>
        <v>4207.5</v>
      </c>
      <c r="R146" s="175">
        <v>7.0000000000000007E-2</v>
      </c>
      <c r="S146" s="175">
        <v>0</v>
      </c>
      <c r="T146" s="103">
        <f t="shared" si="96"/>
        <v>7.0000000000000007E-2</v>
      </c>
    </row>
    <row r="147" spans="1:20" ht="18.75">
      <c r="A147" s="25">
        <v>16</v>
      </c>
      <c r="B147" s="17" t="s">
        <v>319</v>
      </c>
      <c r="C147" s="38"/>
      <c r="D147" s="38"/>
      <c r="E147" s="87"/>
      <c r="F147" s="14"/>
      <c r="G147" s="14"/>
      <c r="H147" s="94"/>
      <c r="I147" s="22">
        <v>2500</v>
      </c>
      <c r="J147" s="22"/>
      <c r="K147" s="117">
        <f t="shared" si="93"/>
        <v>2500</v>
      </c>
      <c r="L147" s="175">
        <v>2500</v>
      </c>
      <c r="M147" s="175"/>
      <c r="N147" s="103">
        <f t="shared" si="94"/>
        <v>2500</v>
      </c>
      <c r="O147" s="175">
        <v>0.06</v>
      </c>
      <c r="P147" s="175"/>
      <c r="Q147" s="103">
        <f t="shared" si="95"/>
        <v>0.06</v>
      </c>
      <c r="R147" s="175">
        <v>2500</v>
      </c>
      <c r="S147" s="175">
        <v>0</v>
      </c>
      <c r="T147" s="103">
        <f t="shared" si="96"/>
        <v>2500</v>
      </c>
    </row>
    <row r="148" spans="1:20" ht="18.75">
      <c r="A148" s="25"/>
      <c r="B148" s="17" t="s">
        <v>2401</v>
      </c>
      <c r="C148" s="38"/>
      <c r="D148" s="38"/>
      <c r="E148" s="87"/>
      <c r="F148" s="14"/>
      <c r="G148" s="14"/>
      <c r="H148" s="94"/>
      <c r="I148" s="22"/>
      <c r="J148" s="22"/>
      <c r="L148" s="175"/>
      <c r="M148" s="175"/>
      <c r="O148" s="175"/>
      <c r="P148" s="175"/>
      <c r="R148" s="175">
        <v>100</v>
      </c>
      <c r="S148" s="175">
        <v>0</v>
      </c>
      <c r="T148" s="103">
        <f t="shared" si="96"/>
        <v>100</v>
      </c>
    </row>
    <row r="149" spans="1:20" ht="18.75">
      <c r="A149" s="25">
        <v>17</v>
      </c>
      <c r="B149" s="17" t="s">
        <v>330</v>
      </c>
      <c r="C149" s="38">
        <v>7400</v>
      </c>
      <c r="D149" s="38">
        <v>11100</v>
      </c>
      <c r="E149" s="87">
        <f t="shared" si="92"/>
        <v>18500</v>
      </c>
      <c r="F149" s="14">
        <v>1666.67</v>
      </c>
      <c r="G149" s="14">
        <v>2500</v>
      </c>
      <c r="H149" s="94">
        <f t="shared" si="97"/>
        <v>4166.67</v>
      </c>
      <c r="I149" s="22">
        <v>2838.65</v>
      </c>
      <c r="J149" s="22">
        <v>4258</v>
      </c>
      <c r="K149" s="117">
        <f t="shared" si="93"/>
        <v>7096.65</v>
      </c>
      <c r="L149" s="175">
        <v>1734</v>
      </c>
      <c r="M149" s="175">
        <v>2601</v>
      </c>
      <c r="N149" s="103">
        <f t="shared" si="94"/>
        <v>4335</v>
      </c>
      <c r="O149" s="175">
        <v>3600</v>
      </c>
      <c r="P149" s="175">
        <v>5400</v>
      </c>
      <c r="Q149" s="103">
        <f t="shared" si="95"/>
        <v>9000</v>
      </c>
      <c r="R149" s="175">
        <v>1000</v>
      </c>
      <c r="S149" s="175">
        <v>1500</v>
      </c>
      <c r="T149" s="103">
        <f t="shared" si="96"/>
        <v>2500</v>
      </c>
    </row>
    <row r="150" spans="1:20" ht="18.75">
      <c r="A150" s="25"/>
      <c r="B150" s="17" t="s">
        <v>2399</v>
      </c>
      <c r="C150" s="38"/>
      <c r="D150" s="38"/>
      <c r="E150" s="87"/>
      <c r="F150" s="14"/>
      <c r="G150" s="14"/>
      <c r="H150" s="94"/>
      <c r="I150" s="22"/>
      <c r="J150" s="22"/>
      <c r="L150" s="175"/>
      <c r="M150" s="175"/>
      <c r="O150" s="175"/>
      <c r="P150" s="175"/>
      <c r="R150" s="175">
        <v>100</v>
      </c>
      <c r="S150" s="175">
        <v>0</v>
      </c>
      <c r="T150" s="103">
        <f t="shared" si="96"/>
        <v>100</v>
      </c>
    </row>
    <row r="151" spans="1:20" ht="18.75">
      <c r="A151" s="25"/>
      <c r="B151" s="17" t="s">
        <v>2402</v>
      </c>
      <c r="C151" s="38"/>
      <c r="D151" s="38"/>
      <c r="E151" s="87"/>
      <c r="F151" s="14"/>
      <c r="G151" s="14"/>
      <c r="H151" s="94"/>
      <c r="I151" s="22"/>
      <c r="J151" s="22"/>
      <c r="L151" s="175"/>
      <c r="M151" s="175"/>
      <c r="O151" s="175"/>
      <c r="P151" s="175"/>
      <c r="R151" s="175">
        <v>0.06</v>
      </c>
      <c r="S151" s="175">
        <v>0</v>
      </c>
      <c r="T151" s="103">
        <f t="shared" si="96"/>
        <v>0.06</v>
      </c>
    </row>
    <row r="152" spans="1:20" ht="18.75">
      <c r="A152" s="25"/>
      <c r="B152" s="17" t="s">
        <v>2400</v>
      </c>
      <c r="C152" s="38"/>
      <c r="D152" s="38"/>
      <c r="E152" s="87"/>
      <c r="F152" s="14"/>
      <c r="G152" s="14"/>
      <c r="H152" s="94"/>
      <c r="I152" s="22"/>
      <c r="J152" s="22"/>
      <c r="L152" s="175"/>
      <c r="M152" s="175"/>
      <c r="O152" s="175"/>
      <c r="P152" s="175"/>
      <c r="R152" s="175">
        <v>0.18</v>
      </c>
      <c r="S152" s="175">
        <v>0</v>
      </c>
      <c r="T152" s="103">
        <f t="shared" si="96"/>
        <v>0.18</v>
      </c>
    </row>
    <row r="153" spans="1:20" ht="18.75">
      <c r="A153" s="25">
        <v>18</v>
      </c>
      <c r="B153" s="17" t="s">
        <v>331</v>
      </c>
      <c r="C153" s="38">
        <v>104148.06</v>
      </c>
      <c r="D153" s="38"/>
      <c r="E153" s="87">
        <f t="shared" si="92"/>
        <v>104148.06</v>
      </c>
      <c r="F153" s="14">
        <v>2666.81</v>
      </c>
      <c r="G153" s="14">
        <v>4000</v>
      </c>
      <c r="H153" s="94">
        <f t="shared" si="97"/>
        <v>6666.8099999999995</v>
      </c>
      <c r="I153" s="22">
        <v>3600</v>
      </c>
      <c r="J153" s="22">
        <v>5400</v>
      </c>
      <c r="K153" s="117">
        <f t="shared" si="93"/>
        <v>9000</v>
      </c>
      <c r="L153" s="175">
        <v>3600</v>
      </c>
      <c r="M153" s="175">
        <v>5400</v>
      </c>
      <c r="N153" s="103">
        <f t="shared" si="94"/>
        <v>9000</v>
      </c>
      <c r="O153" s="175">
        <v>200000</v>
      </c>
      <c r="P153" s="175"/>
      <c r="Q153" s="103">
        <f t="shared" si="95"/>
        <v>200000</v>
      </c>
      <c r="R153" s="175">
        <v>4000</v>
      </c>
      <c r="S153" s="175">
        <v>6000</v>
      </c>
      <c r="T153" s="103">
        <f t="shared" si="96"/>
        <v>10000</v>
      </c>
    </row>
    <row r="154" spans="1:20" ht="18.75">
      <c r="A154" s="25">
        <v>19</v>
      </c>
      <c r="B154" s="17" t="s">
        <v>332</v>
      </c>
      <c r="C154" s="38">
        <v>81.83</v>
      </c>
      <c r="D154" s="38"/>
      <c r="E154" s="87">
        <f t="shared" si="92"/>
        <v>81.83</v>
      </c>
      <c r="F154" s="14">
        <v>150000</v>
      </c>
      <c r="G154" s="14">
        <v>0</v>
      </c>
      <c r="H154" s="94">
        <f t="shared" si="97"/>
        <v>150000</v>
      </c>
      <c r="I154" s="22">
        <v>220000</v>
      </c>
      <c r="J154" s="22"/>
      <c r="K154" s="117">
        <f t="shared" si="93"/>
        <v>220000</v>
      </c>
      <c r="L154" s="175">
        <v>200000</v>
      </c>
      <c r="M154" s="175"/>
      <c r="N154" s="103">
        <f t="shared" si="94"/>
        <v>200000</v>
      </c>
      <c r="O154" s="175">
        <v>70.66</v>
      </c>
      <c r="P154" s="175"/>
      <c r="Q154" s="103">
        <f t="shared" si="95"/>
        <v>70.66</v>
      </c>
      <c r="R154" s="175">
        <v>200000</v>
      </c>
      <c r="S154" s="175">
        <v>0</v>
      </c>
      <c r="T154" s="103">
        <f t="shared" si="96"/>
        <v>200000</v>
      </c>
    </row>
    <row r="155" spans="1:20" ht="18.75">
      <c r="A155" s="25"/>
      <c r="B155" s="17" t="s">
        <v>2403</v>
      </c>
      <c r="C155" s="38"/>
      <c r="D155" s="38"/>
      <c r="E155" s="87"/>
      <c r="F155" s="14"/>
      <c r="G155" s="14"/>
      <c r="H155" s="94"/>
      <c r="I155" s="22"/>
      <c r="J155" s="22"/>
      <c r="L155" s="175"/>
      <c r="M155" s="175"/>
      <c r="O155" s="175"/>
      <c r="P155" s="175"/>
      <c r="R155" s="175">
        <v>0.03</v>
      </c>
      <c r="S155" s="175">
        <v>0</v>
      </c>
      <c r="T155" s="103">
        <f t="shared" si="96"/>
        <v>0.03</v>
      </c>
    </row>
    <row r="156" spans="1:20" s="43" customFormat="1" ht="18.75">
      <c r="A156" s="25">
        <v>20</v>
      </c>
      <c r="B156" s="17" t="s">
        <v>333</v>
      </c>
      <c r="C156" s="38">
        <v>8656.1200000000008</v>
      </c>
      <c r="D156" s="38"/>
      <c r="E156" s="87">
        <f t="shared" si="92"/>
        <v>8656.1200000000008</v>
      </c>
      <c r="F156" s="14">
        <v>51.23</v>
      </c>
      <c r="G156" s="14">
        <v>0</v>
      </c>
      <c r="H156" s="94">
        <f t="shared" si="97"/>
        <v>51.23</v>
      </c>
      <c r="I156" s="22">
        <v>30</v>
      </c>
      <c r="J156" s="22"/>
      <c r="K156" s="117">
        <f t="shared" si="93"/>
        <v>30</v>
      </c>
      <c r="L156" s="175">
        <v>40</v>
      </c>
      <c r="M156" s="177"/>
      <c r="N156" s="103">
        <f t="shared" si="94"/>
        <v>40</v>
      </c>
      <c r="O156" s="175">
        <v>11509.17</v>
      </c>
      <c r="P156" s="177"/>
      <c r="Q156" s="103">
        <f t="shared" si="95"/>
        <v>11509.17</v>
      </c>
      <c r="R156" s="175">
        <v>502.65</v>
      </c>
      <c r="S156" s="177">
        <v>0</v>
      </c>
      <c r="T156" s="103">
        <f t="shared" si="96"/>
        <v>502.65</v>
      </c>
    </row>
    <row r="157" spans="1:20" ht="18.75">
      <c r="A157" s="25">
        <v>21</v>
      </c>
      <c r="B157" s="17" t="s">
        <v>334</v>
      </c>
      <c r="C157" s="38">
        <v>665</v>
      </c>
      <c r="D157" s="38"/>
      <c r="E157" s="87">
        <f t="shared" si="92"/>
        <v>665</v>
      </c>
      <c r="F157" s="14">
        <v>10004.52</v>
      </c>
      <c r="G157" s="14">
        <v>0</v>
      </c>
      <c r="H157" s="94">
        <f t="shared" si="97"/>
        <v>10004.52</v>
      </c>
      <c r="I157" s="22">
        <v>9154.94</v>
      </c>
      <c r="J157" s="22"/>
      <c r="K157" s="117">
        <f t="shared" si="93"/>
        <v>9154.94</v>
      </c>
      <c r="L157" s="175">
        <v>9776.98</v>
      </c>
      <c r="M157" s="175"/>
      <c r="N157" s="103">
        <f t="shared" si="94"/>
        <v>9776.98</v>
      </c>
      <c r="O157" s="175">
        <v>78.739999999999995</v>
      </c>
      <c r="P157" s="175"/>
      <c r="Q157" s="103">
        <f t="shared" si="95"/>
        <v>78.739999999999995</v>
      </c>
      <c r="R157" s="175">
        <v>11510.31</v>
      </c>
      <c r="S157" s="175">
        <v>0</v>
      </c>
      <c r="T157" s="103">
        <f t="shared" si="96"/>
        <v>11510.31</v>
      </c>
    </row>
    <row r="158" spans="1:20" ht="18.75">
      <c r="A158" s="25">
        <v>22</v>
      </c>
      <c r="B158" s="17" t="s">
        <v>335</v>
      </c>
      <c r="C158" s="38">
        <v>17600</v>
      </c>
      <c r="D158" s="38"/>
      <c r="E158" s="87">
        <f t="shared" si="92"/>
        <v>17600</v>
      </c>
      <c r="F158" s="14">
        <v>632.70000000000005</v>
      </c>
      <c r="G158" s="14">
        <v>0</v>
      </c>
      <c r="H158" s="94">
        <f t="shared" si="97"/>
        <v>632.70000000000005</v>
      </c>
      <c r="I158" s="22">
        <v>500</v>
      </c>
      <c r="J158" s="22"/>
      <c r="K158" s="117">
        <f t="shared" si="93"/>
        <v>500</v>
      </c>
      <c r="L158" s="175">
        <v>0.03</v>
      </c>
      <c r="M158" s="175"/>
      <c r="N158" s="103">
        <f t="shared" si="94"/>
        <v>0.03</v>
      </c>
      <c r="O158" s="175">
        <v>0.15</v>
      </c>
      <c r="P158" s="175"/>
      <c r="Q158" s="103">
        <f t="shared" si="95"/>
        <v>0.15</v>
      </c>
      <c r="R158" s="175">
        <v>1812.71</v>
      </c>
      <c r="S158" s="175">
        <v>0</v>
      </c>
      <c r="T158" s="103">
        <f t="shared" si="96"/>
        <v>1812.71</v>
      </c>
    </row>
    <row r="159" spans="1:20" ht="18.75">
      <c r="A159" s="25"/>
      <c r="B159" s="17" t="s">
        <v>2404</v>
      </c>
      <c r="C159" s="38"/>
      <c r="D159" s="38"/>
      <c r="E159" s="87"/>
      <c r="F159" s="14"/>
      <c r="G159" s="14"/>
      <c r="H159" s="94"/>
      <c r="I159" s="22"/>
      <c r="J159" s="22"/>
      <c r="L159" s="175"/>
      <c r="M159" s="175"/>
      <c r="O159" s="175"/>
      <c r="P159" s="175"/>
      <c r="R159" s="175">
        <v>2000</v>
      </c>
      <c r="S159" s="175">
        <v>0</v>
      </c>
      <c r="T159" s="103">
        <f t="shared" si="96"/>
        <v>2000</v>
      </c>
    </row>
    <row r="160" spans="1:20" ht="18.75">
      <c r="A160" s="25"/>
      <c r="B160" s="17" t="s">
        <v>2405</v>
      </c>
      <c r="C160" s="38"/>
      <c r="D160" s="38"/>
      <c r="E160" s="87"/>
      <c r="F160" s="14"/>
      <c r="G160" s="14"/>
      <c r="H160" s="94"/>
      <c r="I160" s="22"/>
      <c r="J160" s="22"/>
      <c r="L160" s="175"/>
      <c r="M160" s="175"/>
      <c r="O160" s="175"/>
      <c r="P160" s="175"/>
      <c r="R160" s="175">
        <v>0.15</v>
      </c>
      <c r="S160" s="175">
        <v>0</v>
      </c>
      <c r="T160" s="103">
        <f t="shared" si="96"/>
        <v>0.15</v>
      </c>
    </row>
    <row r="161" spans="1:20" ht="18.75">
      <c r="A161" s="25">
        <v>23</v>
      </c>
      <c r="B161" s="17" t="s">
        <v>320</v>
      </c>
      <c r="C161" s="38"/>
      <c r="D161" s="38"/>
      <c r="E161" s="87"/>
      <c r="F161" s="14"/>
      <c r="G161" s="14"/>
      <c r="H161" s="94"/>
      <c r="I161" s="22">
        <v>2128.66</v>
      </c>
      <c r="J161" s="22"/>
      <c r="K161" s="117">
        <f t="shared" si="93"/>
        <v>2128.66</v>
      </c>
      <c r="L161" s="175">
        <v>81.040000000000006</v>
      </c>
      <c r="M161" s="175"/>
      <c r="N161" s="103">
        <f t="shared" si="94"/>
        <v>81.040000000000006</v>
      </c>
      <c r="O161" s="175">
        <v>160.07</v>
      </c>
      <c r="P161" s="175"/>
      <c r="Q161" s="103">
        <f t="shared" si="95"/>
        <v>160.07</v>
      </c>
      <c r="R161" s="175">
        <v>160.07</v>
      </c>
      <c r="S161" s="175">
        <v>0</v>
      </c>
      <c r="T161" s="103">
        <f t="shared" si="96"/>
        <v>160.07</v>
      </c>
    </row>
    <row r="162" spans="1:20" ht="18.75">
      <c r="A162" s="25">
        <v>24</v>
      </c>
      <c r="B162" s="17" t="s">
        <v>336</v>
      </c>
      <c r="C162" s="38">
        <v>82.3</v>
      </c>
      <c r="D162" s="38"/>
      <c r="E162" s="87">
        <f t="shared" si="92"/>
        <v>82.3</v>
      </c>
      <c r="F162" s="14">
        <v>0.09</v>
      </c>
      <c r="G162" s="14">
        <v>0</v>
      </c>
      <c r="H162" s="94">
        <f t="shared" si="97"/>
        <v>0.09</v>
      </c>
      <c r="I162" s="22">
        <v>1000</v>
      </c>
      <c r="J162" s="22"/>
      <c r="K162" s="117">
        <f t="shared" si="93"/>
        <v>1000</v>
      </c>
      <c r="L162" s="175">
        <v>0.15</v>
      </c>
      <c r="M162" s="175"/>
      <c r="N162" s="103">
        <f t="shared" si="94"/>
        <v>0.15</v>
      </c>
      <c r="O162" s="175"/>
      <c r="P162" s="175"/>
      <c r="Q162" s="103">
        <f t="shared" si="95"/>
        <v>0</v>
      </c>
      <c r="R162" s="175"/>
      <c r="S162" s="175"/>
      <c r="T162" s="103">
        <f t="shared" si="96"/>
        <v>0</v>
      </c>
    </row>
    <row r="163" spans="1:20" ht="18.75">
      <c r="A163" s="25">
        <v>25</v>
      </c>
      <c r="B163" s="17" t="s">
        <v>337</v>
      </c>
      <c r="C163" s="38">
        <v>12780</v>
      </c>
      <c r="D163" s="38">
        <v>19170</v>
      </c>
      <c r="E163" s="87">
        <f t="shared" si="92"/>
        <v>31950</v>
      </c>
      <c r="F163" s="14">
        <v>92.56</v>
      </c>
      <c r="G163" s="14">
        <v>0</v>
      </c>
      <c r="H163" s="94">
        <f t="shared" si="97"/>
        <v>92.56</v>
      </c>
      <c r="I163" s="22">
        <v>103.08</v>
      </c>
      <c r="J163" s="22"/>
      <c r="K163" s="117">
        <f t="shared" si="93"/>
        <v>103.08</v>
      </c>
      <c r="L163" s="175">
        <v>402.1</v>
      </c>
      <c r="M163" s="175"/>
      <c r="N163" s="103">
        <f t="shared" si="94"/>
        <v>402.1</v>
      </c>
      <c r="O163" s="175">
        <v>119.14</v>
      </c>
      <c r="P163" s="175"/>
      <c r="Q163" s="103">
        <f t="shared" si="95"/>
        <v>119.14</v>
      </c>
      <c r="R163" s="175">
        <v>179.09</v>
      </c>
      <c r="S163" s="175">
        <v>0</v>
      </c>
      <c r="T163" s="103">
        <f t="shared" si="96"/>
        <v>179.09</v>
      </c>
    </row>
    <row r="164" spans="1:20" s="43" customFormat="1" ht="18.75">
      <c r="A164" s="25">
        <v>26</v>
      </c>
      <c r="B164" s="17" t="s">
        <v>338</v>
      </c>
      <c r="C164" s="38">
        <v>1120.79</v>
      </c>
      <c r="D164" s="38">
        <v>1681.21</v>
      </c>
      <c r="E164" s="87">
        <f t="shared" si="92"/>
        <v>2802</v>
      </c>
      <c r="F164" s="14">
        <v>14550</v>
      </c>
      <c r="G164" s="14">
        <v>20450</v>
      </c>
      <c r="H164" s="94">
        <f t="shared" si="97"/>
        <v>35000</v>
      </c>
      <c r="I164" s="22">
        <v>14349.99</v>
      </c>
      <c r="J164" s="22">
        <v>20650.009999999998</v>
      </c>
      <c r="K164" s="117">
        <f t="shared" si="93"/>
        <v>35000</v>
      </c>
      <c r="L164" s="177">
        <v>185.07</v>
      </c>
      <c r="M164" s="177"/>
      <c r="N164" s="103">
        <f t="shared" si="94"/>
        <v>185.07</v>
      </c>
      <c r="O164" s="175">
        <v>6000.88</v>
      </c>
      <c r="P164" s="175">
        <v>9001.32</v>
      </c>
      <c r="Q164" s="103">
        <f t="shared" si="95"/>
        <v>15002.2</v>
      </c>
      <c r="R164" s="175">
        <v>4500.68</v>
      </c>
      <c r="S164" s="175">
        <v>6751.02</v>
      </c>
      <c r="T164" s="103">
        <f t="shared" si="96"/>
        <v>11251.7</v>
      </c>
    </row>
    <row r="165" spans="1:20" ht="18.75">
      <c r="A165" s="25">
        <v>27</v>
      </c>
      <c r="B165" s="17" t="s">
        <v>339</v>
      </c>
      <c r="C165" s="38">
        <v>2579.1999999999998</v>
      </c>
      <c r="D165" s="38">
        <v>3418.8</v>
      </c>
      <c r="E165" s="87">
        <f t="shared" si="92"/>
        <v>5998</v>
      </c>
      <c r="F165" s="14">
        <v>1600</v>
      </c>
      <c r="G165" s="14">
        <v>2400</v>
      </c>
      <c r="H165" s="94">
        <f t="shared" si="97"/>
        <v>4000</v>
      </c>
      <c r="I165" s="22">
        <v>2000</v>
      </c>
      <c r="J165" s="22">
        <v>3000</v>
      </c>
      <c r="K165" s="117">
        <f t="shared" si="93"/>
        <v>5000</v>
      </c>
      <c r="L165" s="175">
        <v>13000</v>
      </c>
      <c r="M165" s="175">
        <v>19500</v>
      </c>
      <c r="N165" s="103">
        <f t="shared" si="94"/>
        <v>32500</v>
      </c>
      <c r="O165" s="175">
        <v>3600</v>
      </c>
      <c r="P165" s="175">
        <v>5400.04</v>
      </c>
      <c r="Q165" s="103">
        <f t="shared" si="95"/>
        <v>9000.0400000000009</v>
      </c>
      <c r="R165" s="175">
        <v>3180</v>
      </c>
      <c r="S165" s="175">
        <v>4770.04</v>
      </c>
      <c r="T165" s="103">
        <f t="shared" si="96"/>
        <v>7950.04</v>
      </c>
    </row>
    <row r="166" spans="1:20" ht="18.75">
      <c r="A166" s="25">
        <v>28</v>
      </c>
      <c r="B166" s="17" t="s">
        <v>340</v>
      </c>
      <c r="C166" s="38">
        <v>600</v>
      </c>
      <c r="D166" s="38"/>
      <c r="E166" s="87">
        <f t="shared" si="92"/>
        <v>600</v>
      </c>
      <c r="F166" s="14">
        <v>3188.45</v>
      </c>
      <c r="G166" s="14">
        <v>4211.55</v>
      </c>
      <c r="H166" s="94">
        <f t="shared" si="97"/>
        <v>7400</v>
      </c>
      <c r="I166" s="22">
        <v>2988.45</v>
      </c>
      <c r="J166" s="22">
        <v>4011.55</v>
      </c>
      <c r="K166" s="117">
        <f t="shared" si="93"/>
        <v>7000</v>
      </c>
      <c r="L166" s="175">
        <v>4240</v>
      </c>
      <c r="M166" s="175">
        <v>6360</v>
      </c>
      <c r="N166" s="103">
        <f t="shared" si="94"/>
        <v>10600</v>
      </c>
      <c r="O166" s="175">
        <v>2706.15</v>
      </c>
      <c r="P166" s="175">
        <v>3743.85</v>
      </c>
      <c r="Q166" s="103">
        <f t="shared" si="95"/>
        <v>6450</v>
      </c>
      <c r="R166" s="175">
        <v>1583.76</v>
      </c>
      <c r="S166" s="175">
        <v>2166.2399999999998</v>
      </c>
      <c r="T166" s="103">
        <f t="shared" si="96"/>
        <v>3750</v>
      </c>
    </row>
    <row r="167" spans="1:20" ht="18.75">
      <c r="A167" s="25">
        <v>29</v>
      </c>
      <c r="B167" s="17" t="s">
        <v>341</v>
      </c>
      <c r="C167" s="38">
        <v>2652.25</v>
      </c>
      <c r="D167" s="38">
        <v>3978.37</v>
      </c>
      <c r="E167" s="87">
        <f t="shared" si="92"/>
        <v>6630.62</v>
      </c>
      <c r="F167" s="14">
        <v>600</v>
      </c>
      <c r="G167" s="14">
        <v>80</v>
      </c>
      <c r="H167" s="94">
        <f t="shared" si="97"/>
        <v>680</v>
      </c>
      <c r="I167" s="22">
        <v>568.72</v>
      </c>
      <c r="J167" s="22">
        <v>853.09</v>
      </c>
      <c r="K167" s="117">
        <f t="shared" si="93"/>
        <v>1421.81</v>
      </c>
      <c r="L167" s="175">
        <v>2339.75</v>
      </c>
      <c r="M167" s="175">
        <v>3200.25</v>
      </c>
      <c r="N167" s="103">
        <f t="shared" si="94"/>
        <v>5540</v>
      </c>
      <c r="O167" s="175">
        <v>1011.05</v>
      </c>
      <c r="P167" s="175">
        <v>1516.56</v>
      </c>
      <c r="Q167" s="103">
        <f t="shared" si="95"/>
        <v>2527.6099999999997</v>
      </c>
      <c r="R167" s="175">
        <v>1011.05</v>
      </c>
      <c r="S167" s="175">
        <v>1516.56</v>
      </c>
      <c r="T167" s="103">
        <f t="shared" si="96"/>
        <v>2527.6099999999997</v>
      </c>
    </row>
    <row r="168" spans="1:20" ht="18.75">
      <c r="A168" s="25">
        <v>30</v>
      </c>
      <c r="B168" s="17" t="s">
        <v>342</v>
      </c>
      <c r="C168" s="38">
        <v>364.46</v>
      </c>
      <c r="D168" s="38">
        <v>546.71</v>
      </c>
      <c r="E168" s="87">
        <f t="shared" si="92"/>
        <v>911.17000000000007</v>
      </c>
      <c r="F168" s="14">
        <v>3740.04</v>
      </c>
      <c r="G168" s="14">
        <v>5610.06</v>
      </c>
      <c r="H168" s="94">
        <f t="shared" si="97"/>
        <v>9350.1</v>
      </c>
      <c r="I168" s="22">
        <v>3407.99</v>
      </c>
      <c r="J168" s="22">
        <v>5112.01</v>
      </c>
      <c r="K168" s="117">
        <f t="shared" si="93"/>
        <v>8520</v>
      </c>
      <c r="L168" s="175">
        <v>752</v>
      </c>
      <c r="M168" s="175">
        <v>1128.01</v>
      </c>
      <c r="N168" s="103">
        <f t="shared" si="94"/>
        <v>1880.01</v>
      </c>
      <c r="O168" s="175">
        <v>4000</v>
      </c>
      <c r="P168" s="175">
        <v>6000</v>
      </c>
      <c r="Q168" s="103">
        <f t="shared" si="95"/>
        <v>10000</v>
      </c>
      <c r="R168" s="175">
        <v>3750</v>
      </c>
      <c r="S168" s="175">
        <v>5625</v>
      </c>
      <c r="T168" s="103">
        <f t="shared" si="96"/>
        <v>9375</v>
      </c>
    </row>
    <row r="169" spans="1:20" ht="18.75">
      <c r="A169" s="25">
        <v>31</v>
      </c>
      <c r="B169" s="17" t="s">
        <v>343</v>
      </c>
      <c r="C169" s="38">
        <v>23.58</v>
      </c>
      <c r="D169" s="38">
        <v>35.36</v>
      </c>
      <c r="E169" s="87">
        <f t="shared" si="92"/>
        <v>58.94</v>
      </c>
      <c r="F169" s="14">
        <v>1749.28</v>
      </c>
      <c r="G169" s="14">
        <v>2623.92</v>
      </c>
      <c r="H169" s="94">
        <f t="shared" si="97"/>
        <v>4373.2</v>
      </c>
      <c r="I169" s="22">
        <v>1697.8</v>
      </c>
      <c r="J169" s="22">
        <v>2546.6999999999998</v>
      </c>
      <c r="K169" s="117">
        <f t="shared" si="93"/>
        <v>4244.5</v>
      </c>
      <c r="L169" s="175">
        <v>3359.99</v>
      </c>
      <c r="M169" s="175">
        <v>9033.24</v>
      </c>
      <c r="N169" s="103">
        <f t="shared" si="94"/>
        <v>12393.23</v>
      </c>
      <c r="O169" s="175">
        <v>3262</v>
      </c>
      <c r="P169" s="175">
        <v>4893</v>
      </c>
      <c r="Q169" s="103">
        <f t="shared" si="95"/>
        <v>8155</v>
      </c>
      <c r="R169" s="175">
        <v>4369.6499999999996</v>
      </c>
      <c r="S169" s="175">
        <v>6554.47</v>
      </c>
      <c r="T169" s="103">
        <f t="shared" si="96"/>
        <v>10924.119999999999</v>
      </c>
    </row>
    <row r="170" spans="1:20" ht="18.75">
      <c r="A170" s="25">
        <v>32</v>
      </c>
      <c r="B170" s="17" t="s">
        <v>344</v>
      </c>
      <c r="C170" s="38">
        <v>707.01</v>
      </c>
      <c r="D170" s="38">
        <v>1060.52</v>
      </c>
      <c r="E170" s="87">
        <f t="shared" si="92"/>
        <v>1767.53</v>
      </c>
      <c r="F170" s="14">
        <v>24</v>
      </c>
      <c r="G170" s="14">
        <v>36</v>
      </c>
      <c r="H170" s="94">
        <f t="shared" si="97"/>
        <v>60</v>
      </c>
      <c r="I170" s="22">
        <v>2</v>
      </c>
      <c r="J170" s="22">
        <v>3</v>
      </c>
      <c r="K170" s="117">
        <f t="shared" si="93"/>
        <v>5</v>
      </c>
      <c r="L170" s="175">
        <v>3242</v>
      </c>
      <c r="M170" s="175">
        <v>4863</v>
      </c>
      <c r="N170" s="103">
        <f t="shared" si="94"/>
        <v>8105</v>
      </c>
      <c r="O170" s="175">
        <v>40</v>
      </c>
      <c r="P170" s="175">
        <v>60</v>
      </c>
      <c r="Q170" s="103">
        <f t="shared" si="95"/>
        <v>100</v>
      </c>
      <c r="R170" s="175">
        <v>30</v>
      </c>
      <c r="S170" s="175">
        <v>45</v>
      </c>
      <c r="T170" s="103">
        <f t="shared" si="96"/>
        <v>75</v>
      </c>
    </row>
    <row r="171" spans="1:20" ht="18.75">
      <c r="A171" s="25">
        <v>33</v>
      </c>
      <c r="B171" s="17" t="s">
        <v>345</v>
      </c>
      <c r="C171" s="38">
        <v>7041.88</v>
      </c>
      <c r="D171" s="38">
        <v>10562.83</v>
      </c>
      <c r="E171" s="87">
        <f t="shared" si="92"/>
        <v>17604.71</v>
      </c>
      <c r="F171" s="14">
        <v>619.39</v>
      </c>
      <c r="G171" s="14">
        <v>929.11</v>
      </c>
      <c r="H171" s="94">
        <f t="shared" si="97"/>
        <v>1548.5</v>
      </c>
      <c r="I171" s="22">
        <v>652</v>
      </c>
      <c r="J171" s="22">
        <v>978</v>
      </c>
      <c r="K171" s="117">
        <f t="shared" si="93"/>
        <v>1630</v>
      </c>
      <c r="L171" s="175">
        <v>4</v>
      </c>
      <c r="M171" s="175">
        <v>6</v>
      </c>
      <c r="N171" s="103">
        <f t="shared" si="94"/>
        <v>10</v>
      </c>
      <c r="O171" s="175">
        <v>279</v>
      </c>
      <c r="P171" s="175">
        <v>420</v>
      </c>
      <c r="Q171" s="103">
        <f t="shared" si="95"/>
        <v>699</v>
      </c>
      <c r="R171" s="175">
        <v>314.27</v>
      </c>
      <c r="S171" s="175">
        <v>471.4</v>
      </c>
      <c r="T171" s="103">
        <f t="shared" si="96"/>
        <v>785.67</v>
      </c>
    </row>
    <row r="172" spans="1:20" ht="18.75">
      <c r="A172" s="25">
        <v>34</v>
      </c>
      <c r="B172" s="17" t="s">
        <v>346</v>
      </c>
      <c r="C172" s="38">
        <v>378.25</v>
      </c>
      <c r="D172" s="38">
        <v>567.39</v>
      </c>
      <c r="E172" s="87">
        <f t="shared" si="92"/>
        <v>945.64</v>
      </c>
      <c r="F172" s="14">
        <v>8716.36</v>
      </c>
      <c r="G172" s="14">
        <v>13074.57</v>
      </c>
      <c r="H172" s="94">
        <f t="shared" si="97"/>
        <v>21790.93</v>
      </c>
      <c r="I172" s="22">
        <v>9630.2000000000007</v>
      </c>
      <c r="J172" s="22">
        <v>14445.3</v>
      </c>
      <c r="K172" s="117">
        <f t="shared" si="93"/>
        <v>24075.5</v>
      </c>
      <c r="L172" s="175">
        <v>280</v>
      </c>
      <c r="M172" s="175">
        <v>420</v>
      </c>
      <c r="N172" s="103">
        <f t="shared" si="94"/>
        <v>700</v>
      </c>
      <c r="O172" s="175">
        <v>8409.32</v>
      </c>
      <c r="P172" s="175">
        <v>12613.98</v>
      </c>
      <c r="Q172" s="103">
        <f t="shared" si="95"/>
        <v>21023.3</v>
      </c>
      <c r="R172" s="175">
        <v>9527.44</v>
      </c>
      <c r="S172" s="175">
        <v>14291.16</v>
      </c>
      <c r="T172" s="103">
        <f t="shared" si="96"/>
        <v>23818.6</v>
      </c>
    </row>
    <row r="173" spans="1:20" ht="18.75">
      <c r="A173" s="25">
        <v>35</v>
      </c>
      <c r="B173" s="17" t="s">
        <v>347</v>
      </c>
      <c r="C173" s="38">
        <v>4.1900000000000004</v>
      </c>
      <c r="D173" s="38">
        <v>6.27</v>
      </c>
      <c r="E173" s="87">
        <f t="shared" si="92"/>
        <v>10.46</v>
      </c>
      <c r="F173" s="14">
        <v>378.25</v>
      </c>
      <c r="G173" s="14">
        <v>567.39</v>
      </c>
      <c r="H173" s="94">
        <f t="shared" si="97"/>
        <v>945.64</v>
      </c>
      <c r="I173" s="22">
        <v>400</v>
      </c>
      <c r="J173" s="22">
        <v>600</v>
      </c>
      <c r="K173" s="117">
        <f t="shared" si="93"/>
        <v>1000</v>
      </c>
      <c r="L173" s="175">
        <v>8402</v>
      </c>
      <c r="M173" s="175">
        <v>12603</v>
      </c>
      <c r="N173" s="103">
        <f t="shared" si="94"/>
        <v>21005</v>
      </c>
      <c r="O173" s="175">
        <v>350.4</v>
      </c>
      <c r="P173" s="175">
        <v>525.6</v>
      </c>
      <c r="Q173" s="103">
        <f t="shared" si="95"/>
        <v>876</v>
      </c>
      <c r="R173" s="175">
        <v>382.92</v>
      </c>
      <c r="S173" s="175">
        <v>574.39</v>
      </c>
      <c r="T173" s="103">
        <f t="shared" si="96"/>
        <v>957.31</v>
      </c>
    </row>
    <row r="174" spans="1:20" ht="18.75">
      <c r="A174" s="25">
        <v>36</v>
      </c>
      <c r="B174" s="17" t="s">
        <v>348</v>
      </c>
      <c r="C174" s="38">
        <v>218.68</v>
      </c>
      <c r="D174" s="38">
        <v>328.02</v>
      </c>
      <c r="E174" s="87">
        <f t="shared" si="92"/>
        <v>546.70000000000005</v>
      </c>
      <c r="F174" s="14">
        <v>5.38</v>
      </c>
      <c r="G174" s="14">
        <v>8.08</v>
      </c>
      <c r="H174" s="94">
        <f t="shared" si="97"/>
        <v>13.46</v>
      </c>
      <c r="I174" s="22">
        <v>20</v>
      </c>
      <c r="J174" s="22">
        <v>30</v>
      </c>
      <c r="K174" s="117">
        <f t="shared" si="93"/>
        <v>50</v>
      </c>
      <c r="L174" s="175">
        <v>350.4</v>
      </c>
      <c r="M174" s="175">
        <v>525.6</v>
      </c>
      <c r="N174" s="103">
        <f t="shared" si="94"/>
        <v>876</v>
      </c>
      <c r="O174" s="175">
        <v>30.4</v>
      </c>
      <c r="P174" s="175">
        <v>45.6</v>
      </c>
      <c r="Q174" s="103">
        <f t="shared" si="95"/>
        <v>76</v>
      </c>
      <c r="R174" s="175">
        <v>34</v>
      </c>
      <c r="S174" s="175">
        <v>51.01</v>
      </c>
      <c r="T174" s="103">
        <f t="shared" si="96"/>
        <v>85.009999999999991</v>
      </c>
    </row>
    <row r="175" spans="1:20" ht="18.75">
      <c r="A175" s="25">
        <v>37</v>
      </c>
      <c r="B175" s="17" t="s">
        <v>349</v>
      </c>
      <c r="C175" s="38">
        <v>174.07</v>
      </c>
      <c r="D175" s="38">
        <v>261.11</v>
      </c>
      <c r="E175" s="87">
        <f t="shared" si="92"/>
        <v>435.18</v>
      </c>
      <c r="F175" s="14">
        <v>200</v>
      </c>
      <c r="G175" s="14">
        <v>300</v>
      </c>
      <c r="H175" s="94">
        <f t="shared" si="97"/>
        <v>500</v>
      </c>
      <c r="I175" s="22">
        <v>120</v>
      </c>
      <c r="J175" s="22">
        <v>180</v>
      </c>
      <c r="K175" s="117">
        <f t="shared" si="93"/>
        <v>300</v>
      </c>
      <c r="L175" s="175">
        <v>30.4</v>
      </c>
      <c r="M175" s="175">
        <v>45.6</v>
      </c>
      <c r="N175" s="103">
        <f t="shared" si="94"/>
        <v>76</v>
      </c>
      <c r="O175" s="175"/>
      <c r="P175" s="175">
        <v>0.06</v>
      </c>
      <c r="Q175" s="103">
        <f t="shared" si="95"/>
        <v>0.06</v>
      </c>
      <c r="R175" s="175"/>
      <c r="S175" s="175">
        <v>0.03</v>
      </c>
      <c r="T175" s="103">
        <f t="shared" si="96"/>
        <v>0.03</v>
      </c>
    </row>
    <row r="176" spans="1:20" ht="18.75">
      <c r="A176" s="25">
        <v>38</v>
      </c>
      <c r="B176" s="17" t="s">
        <v>350</v>
      </c>
      <c r="C176" s="38">
        <v>1542.58</v>
      </c>
      <c r="D176" s="38">
        <v>2313.87</v>
      </c>
      <c r="E176" s="87">
        <f t="shared" si="92"/>
        <v>3856.45</v>
      </c>
      <c r="F176" s="14">
        <v>295.55</v>
      </c>
      <c r="G176" s="14">
        <v>443.3</v>
      </c>
      <c r="H176" s="94">
        <f t="shared" si="97"/>
        <v>738.85</v>
      </c>
      <c r="I176" s="22">
        <v>320</v>
      </c>
      <c r="J176" s="22">
        <v>480</v>
      </c>
      <c r="K176" s="117">
        <f t="shared" si="93"/>
        <v>800</v>
      </c>
      <c r="L176" s="175"/>
      <c r="M176" s="175">
        <v>0.06</v>
      </c>
      <c r="N176" s="103">
        <f t="shared" si="94"/>
        <v>0.06</v>
      </c>
      <c r="O176" s="175">
        <v>540.39</v>
      </c>
      <c r="P176" s="175">
        <v>810.54</v>
      </c>
      <c r="Q176" s="103">
        <f t="shared" si="95"/>
        <v>1350.9299999999998</v>
      </c>
      <c r="R176" s="175">
        <v>407.68</v>
      </c>
      <c r="S176" s="175">
        <v>611.52</v>
      </c>
      <c r="T176" s="103">
        <f t="shared" si="96"/>
        <v>1019.2</v>
      </c>
    </row>
    <row r="177" spans="1:20" ht="18.75">
      <c r="A177" s="25">
        <v>39</v>
      </c>
      <c r="B177" s="17" t="s">
        <v>351</v>
      </c>
      <c r="C177" s="38">
        <v>500</v>
      </c>
      <c r="D177" s="38"/>
      <c r="E177" s="87">
        <f t="shared" si="92"/>
        <v>500</v>
      </c>
      <c r="F177" s="14">
        <v>999.99</v>
      </c>
      <c r="G177" s="14">
        <v>1500.01</v>
      </c>
      <c r="H177" s="94">
        <f t="shared" si="97"/>
        <v>2500</v>
      </c>
      <c r="I177" s="22">
        <v>599.97</v>
      </c>
      <c r="J177" s="22">
        <v>900.02</v>
      </c>
      <c r="K177" s="117">
        <f t="shared" si="93"/>
        <v>1499.99</v>
      </c>
      <c r="L177" s="175">
        <v>320</v>
      </c>
      <c r="M177" s="175">
        <v>480</v>
      </c>
      <c r="N177" s="103">
        <f t="shared" si="94"/>
        <v>800</v>
      </c>
      <c r="O177" s="175">
        <v>479.98</v>
      </c>
      <c r="P177" s="175">
        <v>720.04</v>
      </c>
      <c r="Q177" s="103">
        <f t="shared" si="95"/>
        <v>1200.02</v>
      </c>
      <c r="R177" s="175">
        <v>403</v>
      </c>
      <c r="S177" s="175">
        <v>729.51</v>
      </c>
      <c r="T177" s="103">
        <f t="shared" si="96"/>
        <v>1132.51</v>
      </c>
    </row>
    <row r="178" spans="1:20" ht="18.75">
      <c r="A178" s="25">
        <v>40</v>
      </c>
      <c r="B178" s="41" t="s">
        <v>352</v>
      </c>
      <c r="C178" s="39"/>
      <c r="D178" s="39"/>
      <c r="E178" s="87"/>
      <c r="F178" s="14">
        <v>500</v>
      </c>
      <c r="G178" s="14">
        <v>0</v>
      </c>
      <c r="H178" s="94">
        <f t="shared" si="97"/>
        <v>500</v>
      </c>
      <c r="I178" s="22">
        <v>500</v>
      </c>
      <c r="J178" s="22"/>
      <c r="K178" s="117">
        <f t="shared" si="93"/>
        <v>500</v>
      </c>
      <c r="L178" s="175">
        <v>386.88</v>
      </c>
      <c r="M178" s="175">
        <v>580.04999999999995</v>
      </c>
      <c r="N178" s="103">
        <f t="shared" si="94"/>
        <v>966.93</v>
      </c>
      <c r="O178" s="175"/>
      <c r="P178" s="175"/>
      <c r="Q178" s="103">
        <f t="shared" si="95"/>
        <v>0</v>
      </c>
      <c r="R178" s="175">
        <v>0</v>
      </c>
      <c r="S178" s="175">
        <v>0</v>
      </c>
      <c r="T178" s="103">
        <f t="shared" si="96"/>
        <v>0</v>
      </c>
    </row>
    <row r="179" spans="1:20" s="43" customFormat="1" ht="18.75">
      <c r="A179" s="35"/>
      <c r="B179" s="19" t="s">
        <v>22</v>
      </c>
      <c r="C179" s="39">
        <f t="shared" ref="C179:I179" si="98">SUM(C132:C178)</f>
        <v>185245.41999999998</v>
      </c>
      <c r="D179" s="39">
        <f t="shared" si="98"/>
        <v>57681.54</v>
      </c>
      <c r="E179" s="87">
        <f t="shared" si="98"/>
        <v>242926.96</v>
      </c>
      <c r="F179" s="39">
        <f t="shared" si="98"/>
        <v>209475.05000000005</v>
      </c>
      <c r="G179" s="39">
        <f t="shared" si="98"/>
        <v>58885.08</v>
      </c>
      <c r="H179" s="95">
        <f t="shared" si="98"/>
        <v>268360.13000000006</v>
      </c>
      <c r="I179" s="40">
        <f t="shared" si="98"/>
        <v>331784.60999999993</v>
      </c>
      <c r="J179" s="40">
        <f>SUM(J132:J178)</f>
        <v>63627.689999999995</v>
      </c>
      <c r="K179" s="40">
        <f t="shared" ref="K179:P179" si="99">SUM(K132:K178)</f>
        <v>395412.3</v>
      </c>
      <c r="L179" s="39">
        <f>SUM(L132:L178)</f>
        <v>260923.25</v>
      </c>
      <c r="M179" s="39">
        <f t="shared" si="99"/>
        <v>66763.810000000012</v>
      </c>
      <c r="N179" s="39">
        <f t="shared" si="99"/>
        <v>327687.06</v>
      </c>
      <c r="O179" s="39">
        <f t="shared" si="99"/>
        <v>254915.85000000003</v>
      </c>
      <c r="P179" s="39">
        <f t="shared" si="99"/>
        <v>53675.099999999991</v>
      </c>
      <c r="Q179" s="40">
        <f>SUM(Q132:Q178)</f>
        <v>308590.95</v>
      </c>
      <c r="R179" s="39">
        <f t="shared" ref="R179:S179" si="100">SUM(R132:R178)</f>
        <v>263314.45999999996</v>
      </c>
      <c r="S179" s="39">
        <f t="shared" si="100"/>
        <v>51657.359999999993</v>
      </c>
      <c r="T179" s="40">
        <f>SUM(T132:T178)</f>
        <v>314971.82</v>
      </c>
    </row>
    <row r="180" spans="1:20" s="43" customFormat="1" ht="18.75">
      <c r="A180" s="35">
        <v>5</v>
      </c>
      <c r="B180" s="19" t="s">
        <v>353</v>
      </c>
      <c r="C180" s="21"/>
      <c r="D180" s="21"/>
      <c r="E180" s="88"/>
      <c r="F180" s="18"/>
      <c r="G180" s="18"/>
      <c r="H180" s="94"/>
      <c r="I180" s="36"/>
      <c r="J180" s="36"/>
      <c r="K180" s="117"/>
      <c r="L180" s="177"/>
      <c r="M180" s="177"/>
      <c r="N180" s="103"/>
      <c r="O180" s="177"/>
      <c r="P180" s="177"/>
      <c r="Q180" s="103"/>
      <c r="R180" s="177"/>
      <c r="S180" s="177"/>
      <c r="T180" s="103"/>
    </row>
    <row r="181" spans="1:20" ht="18.75">
      <c r="A181" s="25">
        <v>1</v>
      </c>
      <c r="B181" s="17" t="s">
        <v>354</v>
      </c>
      <c r="C181" s="20">
        <v>77.69</v>
      </c>
      <c r="D181" s="20"/>
      <c r="E181" s="88">
        <f>SUM(C181:D181)</f>
        <v>77.69</v>
      </c>
      <c r="F181" s="14">
        <v>68</v>
      </c>
      <c r="G181" s="14">
        <v>0</v>
      </c>
      <c r="H181" s="94">
        <f>F181+G181</f>
        <v>68</v>
      </c>
      <c r="I181" s="22">
        <v>73.260000000000005</v>
      </c>
      <c r="J181" s="22"/>
      <c r="K181" s="117">
        <f t="shared" si="93"/>
        <v>73.260000000000005</v>
      </c>
      <c r="L181" s="175">
        <v>139</v>
      </c>
      <c r="M181" s="175"/>
      <c r="N181" s="103">
        <f t="shared" ref="N181" si="101">SUM(L181:M181)</f>
        <v>139</v>
      </c>
      <c r="O181" s="175">
        <v>141.9</v>
      </c>
      <c r="P181" s="175"/>
      <c r="Q181" s="103">
        <f t="shared" ref="Q181" si="102">SUM(O181:P181)</f>
        <v>141.9</v>
      </c>
      <c r="R181" s="175">
        <v>166.9</v>
      </c>
      <c r="S181" s="175">
        <v>0</v>
      </c>
      <c r="T181" s="103">
        <f t="shared" ref="T181" si="103">SUM(R181:S181)</f>
        <v>166.9</v>
      </c>
    </row>
    <row r="182" spans="1:20" s="43" customFormat="1" ht="18.75">
      <c r="A182" s="35"/>
      <c r="B182" s="19" t="s">
        <v>23</v>
      </c>
      <c r="C182" s="21">
        <f>SUM(C181)</f>
        <v>77.69</v>
      </c>
      <c r="D182" s="21">
        <f t="shared" ref="D182:K182" si="104">SUM(D181)</f>
        <v>0</v>
      </c>
      <c r="E182" s="88">
        <f t="shared" si="104"/>
        <v>77.69</v>
      </c>
      <c r="F182" s="21">
        <f t="shared" si="104"/>
        <v>68</v>
      </c>
      <c r="G182" s="21">
        <f t="shared" si="104"/>
        <v>0</v>
      </c>
      <c r="H182" s="96">
        <f t="shared" si="104"/>
        <v>68</v>
      </c>
      <c r="I182" s="42">
        <f t="shared" si="104"/>
        <v>73.260000000000005</v>
      </c>
      <c r="J182" s="42">
        <f t="shared" si="104"/>
        <v>0</v>
      </c>
      <c r="K182" s="96">
        <f t="shared" si="104"/>
        <v>73.260000000000005</v>
      </c>
      <c r="L182" s="177">
        <f t="shared" ref="L182:Q182" si="105">SUM(L181)</f>
        <v>139</v>
      </c>
      <c r="M182" s="177">
        <f t="shared" si="105"/>
        <v>0</v>
      </c>
      <c r="N182" s="177">
        <f t="shared" si="105"/>
        <v>139</v>
      </c>
      <c r="O182" s="177">
        <f t="shared" si="105"/>
        <v>141.9</v>
      </c>
      <c r="P182" s="177">
        <f t="shared" si="105"/>
        <v>0</v>
      </c>
      <c r="Q182" s="177">
        <f t="shared" si="105"/>
        <v>141.9</v>
      </c>
      <c r="R182" s="177">
        <f t="shared" ref="R182:T182" si="106">SUM(R181)</f>
        <v>166.9</v>
      </c>
      <c r="S182" s="177">
        <f t="shared" si="106"/>
        <v>0</v>
      </c>
      <c r="T182" s="177">
        <f t="shared" si="106"/>
        <v>166.9</v>
      </c>
    </row>
    <row r="183" spans="1:20" s="43" customFormat="1" ht="18.75">
      <c r="A183" s="35">
        <v>6</v>
      </c>
      <c r="B183" s="19" t="s">
        <v>1770</v>
      </c>
      <c r="C183" s="21"/>
      <c r="D183" s="21"/>
      <c r="E183" s="88"/>
      <c r="F183" s="18"/>
      <c r="G183" s="18"/>
      <c r="H183" s="94"/>
      <c r="I183" s="36"/>
      <c r="J183" s="36"/>
      <c r="K183" s="117"/>
      <c r="L183" s="177"/>
      <c r="M183" s="177"/>
      <c r="N183" s="103"/>
      <c r="O183" s="177"/>
      <c r="P183" s="177"/>
      <c r="Q183" s="103"/>
      <c r="R183" s="177"/>
      <c r="S183" s="177"/>
      <c r="T183" s="103"/>
    </row>
    <row r="184" spans="1:20" s="43" customFormat="1" ht="18.75">
      <c r="A184" s="35">
        <v>1</v>
      </c>
      <c r="B184" s="17" t="s">
        <v>2052</v>
      </c>
      <c r="C184" s="21"/>
      <c r="D184" s="21"/>
      <c r="E184" s="88"/>
      <c r="F184" s="18"/>
      <c r="G184" s="18"/>
      <c r="H184" s="94"/>
      <c r="I184" s="36"/>
      <c r="J184" s="36"/>
      <c r="K184" s="117"/>
      <c r="L184" s="177">
        <v>100000</v>
      </c>
      <c r="M184" s="177"/>
      <c r="N184" s="103">
        <f t="shared" ref="N184:N188" si="107">SUM(L184:M184)</f>
        <v>100000</v>
      </c>
      <c r="O184" s="175">
        <v>0.03</v>
      </c>
      <c r="P184" s="177">
        <v>0</v>
      </c>
      <c r="Q184" s="103">
        <v>0.03</v>
      </c>
      <c r="R184" s="175">
        <v>0.03</v>
      </c>
      <c r="S184" s="177">
        <v>0</v>
      </c>
      <c r="T184" s="103">
        <v>0.03</v>
      </c>
    </row>
    <row r="185" spans="1:20" ht="18.75">
      <c r="A185" s="25">
        <v>2</v>
      </c>
      <c r="B185" s="17" t="s">
        <v>1951</v>
      </c>
      <c r="C185" s="20">
        <v>0</v>
      </c>
      <c r="D185" s="20">
        <v>122.02</v>
      </c>
      <c r="E185" s="88">
        <f>SUM(C185:D185)</f>
        <v>122.02</v>
      </c>
      <c r="F185" s="14">
        <v>0</v>
      </c>
      <c r="G185" s="14">
        <v>80.98</v>
      </c>
      <c r="H185" s="94">
        <f>F185+G185</f>
        <v>80.98</v>
      </c>
      <c r="I185" s="22">
        <v>0</v>
      </c>
      <c r="J185" s="22">
        <v>0.01</v>
      </c>
      <c r="K185" s="117">
        <f t="shared" si="93"/>
        <v>0.01</v>
      </c>
      <c r="L185" s="175"/>
      <c r="M185" s="175">
        <v>0.01</v>
      </c>
      <c r="N185" s="103">
        <f t="shared" si="107"/>
        <v>0.01</v>
      </c>
      <c r="O185" s="175">
        <v>0</v>
      </c>
      <c r="P185" s="175">
        <v>0.01</v>
      </c>
      <c r="Q185" s="103">
        <f>SUM(O185:P185)</f>
        <v>0.01</v>
      </c>
      <c r="R185" s="175">
        <v>0</v>
      </c>
      <c r="S185" s="175">
        <v>0.01</v>
      </c>
      <c r="T185" s="103">
        <f>SUM(R185:S185)</f>
        <v>0.01</v>
      </c>
    </row>
    <row r="186" spans="1:20" ht="18.75">
      <c r="A186" s="35">
        <v>3</v>
      </c>
      <c r="B186" s="17" t="s">
        <v>2232</v>
      </c>
      <c r="C186" s="20"/>
      <c r="D186" s="20"/>
      <c r="E186" s="88"/>
      <c r="F186" s="14"/>
      <c r="G186" s="14"/>
      <c r="H186" s="94"/>
      <c r="I186" s="22"/>
      <c r="J186" s="22"/>
      <c r="L186" s="175"/>
      <c r="M186" s="175"/>
      <c r="O186" s="175">
        <v>20000</v>
      </c>
      <c r="P186" s="175">
        <v>0</v>
      </c>
      <c r="Q186" s="103">
        <f t="shared" ref="Q186:Q187" si="108">SUM(O186:P186)</f>
        <v>20000</v>
      </c>
      <c r="R186" s="175">
        <v>20000</v>
      </c>
      <c r="S186" s="175">
        <v>0</v>
      </c>
      <c r="T186" s="103">
        <f t="shared" ref="T186:T188" si="109">SUM(R186:S186)</f>
        <v>20000</v>
      </c>
    </row>
    <row r="187" spans="1:20" ht="18.75">
      <c r="A187" s="25">
        <v>4</v>
      </c>
      <c r="B187" s="17" t="s">
        <v>355</v>
      </c>
      <c r="C187" s="21">
        <v>40191.71</v>
      </c>
      <c r="D187" s="20">
        <v>18140.5</v>
      </c>
      <c r="E187" s="88">
        <f>SUM(C187:D187)</f>
        <v>58332.21</v>
      </c>
      <c r="F187" s="14">
        <v>43242.03</v>
      </c>
      <c r="G187" s="14">
        <v>20200</v>
      </c>
      <c r="H187" s="94">
        <f>F187+G187</f>
        <v>63442.03</v>
      </c>
      <c r="I187" s="22">
        <v>42661.03</v>
      </c>
      <c r="J187" s="22">
        <v>19826</v>
      </c>
      <c r="K187" s="117">
        <f t="shared" si="93"/>
        <v>62487.03</v>
      </c>
      <c r="L187" s="175">
        <v>43611.03</v>
      </c>
      <c r="M187" s="175">
        <v>20400</v>
      </c>
      <c r="N187" s="103">
        <f t="shared" si="107"/>
        <v>64011.03</v>
      </c>
      <c r="O187" s="175">
        <v>35153.06</v>
      </c>
      <c r="P187" s="175">
        <v>25600</v>
      </c>
      <c r="Q187" s="103">
        <f t="shared" si="108"/>
        <v>60753.06</v>
      </c>
      <c r="R187" s="175">
        <v>35153.06</v>
      </c>
      <c r="S187" s="175">
        <v>25600</v>
      </c>
      <c r="T187" s="103">
        <f t="shared" si="109"/>
        <v>60753.06</v>
      </c>
    </row>
    <row r="188" spans="1:20" ht="18.75">
      <c r="A188" s="35">
        <v>5</v>
      </c>
      <c r="B188" s="17" t="s">
        <v>356</v>
      </c>
      <c r="C188" s="20">
        <v>0.03</v>
      </c>
      <c r="D188" s="20">
        <v>0.03</v>
      </c>
      <c r="E188" s="88">
        <f>SUM(C188:D188)</f>
        <v>0.06</v>
      </c>
      <c r="F188" s="14">
        <v>0.03</v>
      </c>
      <c r="G188" s="14">
        <v>0.03</v>
      </c>
      <c r="H188" s="94">
        <f>F188+G188</f>
        <v>0.06</v>
      </c>
      <c r="I188" s="22">
        <v>0.03</v>
      </c>
      <c r="J188" s="22">
        <v>0.03</v>
      </c>
      <c r="K188" s="117">
        <f t="shared" si="93"/>
        <v>0.06</v>
      </c>
      <c r="L188" s="175">
        <v>2600.02</v>
      </c>
      <c r="M188" s="175">
        <v>0.03</v>
      </c>
      <c r="N188" s="103">
        <f t="shared" si="107"/>
        <v>2600.0500000000002</v>
      </c>
      <c r="O188" s="175">
        <v>2671.02</v>
      </c>
      <c r="P188" s="175">
        <v>0.03</v>
      </c>
      <c r="Q188" s="103">
        <f t="shared" ref="Q188" si="110">SUM(O188:P188)</f>
        <v>2671.05</v>
      </c>
      <c r="R188" s="175">
        <v>2671.02</v>
      </c>
      <c r="S188" s="175">
        <v>0.03</v>
      </c>
      <c r="T188" s="103">
        <f t="shared" si="109"/>
        <v>2671.05</v>
      </c>
    </row>
    <row r="189" spans="1:20" s="43" customFormat="1" ht="18.75">
      <c r="A189" s="35"/>
      <c r="B189" s="19" t="s">
        <v>24</v>
      </c>
      <c r="C189" s="18">
        <f t="shared" ref="C189:E189" si="111">SUM(C185:C188)</f>
        <v>40191.74</v>
      </c>
      <c r="D189" s="18">
        <f t="shared" si="111"/>
        <v>18262.55</v>
      </c>
      <c r="E189" s="108">
        <f t="shared" si="111"/>
        <v>58454.289999999994</v>
      </c>
      <c r="F189" s="15">
        <f t="shared" ref="F189:K189" si="112">SUM(F184:F188)</f>
        <v>43242.06</v>
      </c>
      <c r="G189" s="15">
        <f t="shared" si="112"/>
        <v>20281.009999999998</v>
      </c>
      <c r="H189" s="15">
        <f t="shared" si="112"/>
        <v>63523.07</v>
      </c>
      <c r="I189" s="15">
        <f t="shared" si="112"/>
        <v>42661.06</v>
      </c>
      <c r="J189" s="15">
        <f t="shared" si="112"/>
        <v>19826.039999999997</v>
      </c>
      <c r="K189" s="15">
        <f t="shared" si="112"/>
        <v>62487.1</v>
      </c>
      <c r="L189" s="18">
        <f>SUM(L184:L188)</f>
        <v>146211.04999999999</v>
      </c>
      <c r="M189" s="18">
        <f t="shared" ref="M189:N189" si="113">SUM(M184:M188)</f>
        <v>20400.039999999997</v>
      </c>
      <c r="N189" s="15">
        <f t="shared" si="113"/>
        <v>166611.08999999997</v>
      </c>
      <c r="O189" s="18">
        <f>SUM(O184:O188)</f>
        <v>57824.109999999993</v>
      </c>
      <c r="P189" s="18">
        <f t="shared" ref="P189:Q189" si="114">SUM(P184:P188)</f>
        <v>25600.039999999997</v>
      </c>
      <c r="Q189" s="18">
        <f t="shared" si="114"/>
        <v>83424.150000000009</v>
      </c>
      <c r="R189" s="18">
        <f>SUM(R184:R188)</f>
        <v>57824.109999999993</v>
      </c>
      <c r="S189" s="18">
        <f t="shared" ref="S189:T189" si="115">SUM(S184:S188)</f>
        <v>25600.039999999997</v>
      </c>
      <c r="T189" s="18">
        <f t="shared" si="115"/>
        <v>83424.150000000009</v>
      </c>
    </row>
    <row r="190" spans="1:20" s="43" customFormat="1" ht="18.75">
      <c r="A190" s="35">
        <v>7</v>
      </c>
      <c r="B190" s="19" t="s">
        <v>367</v>
      </c>
      <c r="C190" s="18"/>
      <c r="D190" s="18"/>
      <c r="E190" s="108"/>
      <c r="F190" s="18"/>
      <c r="G190" s="18"/>
      <c r="H190" s="94"/>
      <c r="I190" s="36"/>
      <c r="J190" s="36"/>
      <c r="K190" s="117"/>
      <c r="L190" s="177"/>
      <c r="M190" s="177"/>
      <c r="N190" s="103"/>
      <c r="O190" s="177"/>
      <c r="P190" s="177"/>
      <c r="Q190" s="103"/>
      <c r="R190" s="177"/>
      <c r="S190" s="177"/>
      <c r="T190" s="103"/>
    </row>
    <row r="191" spans="1:20" ht="18.75">
      <c r="A191" s="25">
        <v>1</v>
      </c>
      <c r="B191" s="17" t="s">
        <v>368</v>
      </c>
      <c r="C191" s="14"/>
      <c r="D191" s="14"/>
      <c r="E191" s="109"/>
      <c r="F191" s="14"/>
      <c r="G191" s="14"/>
      <c r="H191" s="94"/>
      <c r="I191" s="22">
        <v>15000.03</v>
      </c>
      <c r="J191" s="22"/>
      <c r="K191" s="117">
        <f t="shared" si="93"/>
        <v>15000.03</v>
      </c>
      <c r="L191" s="175">
        <v>20000</v>
      </c>
      <c r="M191" s="175"/>
      <c r="N191" s="103">
        <f t="shared" ref="N191" si="116">SUM(L191:M191)</f>
        <v>20000</v>
      </c>
      <c r="O191" s="175">
        <v>22500</v>
      </c>
      <c r="P191" s="175">
        <v>0</v>
      </c>
      <c r="Q191" s="103">
        <v>22500</v>
      </c>
      <c r="R191" s="175">
        <v>22500</v>
      </c>
      <c r="S191" s="175">
        <v>0</v>
      </c>
      <c r="T191" s="103">
        <v>22500</v>
      </c>
    </row>
    <row r="192" spans="1:20" s="43" customFormat="1" ht="18.75">
      <c r="A192" s="35"/>
      <c r="B192" s="19" t="s">
        <v>369</v>
      </c>
      <c r="C192" s="18"/>
      <c r="D192" s="18"/>
      <c r="E192" s="108"/>
      <c r="F192" s="18"/>
      <c r="G192" s="18"/>
      <c r="H192" s="94"/>
      <c r="I192" s="36">
        <f t="shared" ref="I192:N192" si="117">SUM(I191)</f>
        <v>15000.03</v>
      </c>
      <c r="J192" s="36">
        <f t="shared" si="117"/>
        <v>0</v>
      </c>
      <c r="K192" s="117">
        <f t="shared" si="117"/>
        <v>15000.03</v>
      </c>
      <c r="L192" s="177">
        <f t="shared" si="117"/>
        <v>20000</v>
      </c>
      <c r="M192" s="177">
        <f t="shared" si="117"/>
        <v>0</v>
      </c>
      <c r="N192" s="103">
        <f t="shared" si="117"/>
        <v>20000</v>
      </c>
      <c r="O192" s="177">
        <f>SUM(O191)</f>
        <v>22500</v>
      </c>
      <c r="P192" s="177">
        <f t="shared" ref="P192:Q192" si="118">SUM(P191)</f>
        <v>0</v>
      </c>
      <c r="Q192" s="177">
        <f t="shared" si="118"/>
        <v>22500</v>
      </c>
      <c r="R192" s="177">
        <f>SUM(R191)</f>
        <v>22500</v>
      </c>
      <c r="S192" s="177">
        <f t="shared" ref="S192:T192" si="119">SUM(S191)</f>
        <v>0</v>
      </c>
      <c r="T192" s="177">
        <f t="shared" si="119"/>
        <v>22500</v>
      </c>
    </row>
    <row r="193" spans="1:20" s="43" customFormat="1" ht="18.75">
      <c r="A193" s="35">
        <v>8</v>
      </c>
      <c r="B193" s="19" t="s">
        <v>357</v>
      </c>
      <c r="C193" s="21"/>
      <c r="D193" s="21"/>
      <c r="E193" s="88"/>
      <c r="F193" s="18"/>
      <c r="G193" s="18"/>
      <c r="H193" s="94"/>
      <c r="I193" s="36"/>
      <c r="J193" s="36"/>
      <c r="K193" s="117"/>
      <c r="L193" s="177"/>
      <c r="M193" s="177"/>
      <c r="N193" s="103"/>
      <c r="O193" s="177"/>
      <c r="P193" s="177"/>
      <c r="Q193" s="103"/>
      <c r="R193" s="177"/>
      <c r="S193" s="177"/>
      <c r="T193" s="103"/>
    </row>
    <row r="194" spans="1:20" s="43" customFormat="1" ht="18.75">
      <c r="A194" s="25">
        <v>1</v>
      </c>
      <c r="B194" s="17" t="s">
        <v>2233</v>
      </c>
      <c r="C194" s="21"/>
      <c r="D194" s="21"/>
      <c r="E194" s="88"/>
      <c r="F194" s="18"/>
      <c r="G194" s="18"/>
      <c r="H194" s="94"/>
      <c r="I194" s="36"/>
      <c r="J194" s="36"/>
      <c r="K194" s="117"/>
      <c r="L194" s="177"/>
      <c r="M194" s="177"/>
      <c r="N194" s="103"/>
      <c r="O194" s="175">
        <v>10000</v>
      </c>
      <c r="P194" s="177">
        <v>0</v>
      </c>
      <c r="Q194" s="103">
        <v>10000</v>
      </c>
      <c r="R194" s="175">
        <v>10000</v>
      </c>
      <c r="S194" s="177">
        <v>0</v>
      </c>
      <c r="T194" s="103">
        <v>10000</v>
      </c>
    </row>
    <row r="195" spans="1:20" ht="18.75">
      <c r="A195" s="25">
        <v>2</v>
      </c>
      <c r="B195" s="17" t="s">
        <v>358</v>
      </c>
      <c r="C195" s="20">
        <v>372.7</v>
      </c>
      <c r="D195" s="20"/>
      <c r="E195" s="88">
        <f t="shared" ref="E195:E201" si="120">SUM(C195:D195)</f>
        <v>372.7</v>
      </c>
      <c r="F195" s="14">
        <v>379.51</v>
      </c>
      <c r="G195" s="14">
        <v>0</v>
      </c>
      <c r="H195" s="94">
        <f>F195+G195</f>
        <v>379.51</v>
      </c>
      <c r="I195" s="22">
        <v>428.67</v>
      </c>
      <c r="J195" s="22"/>
      <c r="K195" s="117">
        <f t="shared" si="93"/>
        <v>428.67</v>
      </c>
      <c r="L195" s="178">
        <v>546.62</v>
      </c>
      <c r="M195" s="175"/>
      <c r="N195" s="103">
        <f t="shared" ref="N195:N203" si="121">SUM(L195:M195)</f>
        <v>546.62</v>
      </c>
      <c r="O195" s="201">
        <v>612.04999999999995</v>
      </c>
      <c r="P195" s="175">
        <v>0</v>
      </c>
      <c r="Q195" s="103">
        <f t="shared" ref="Q195:Q203" si="122">SUM(O195:P195)</f>
        <v>612.04999999999995</v>
      </c>
      <c r="R195" s="201">
        <v>612.04999999999995</v>
      </c>
      <c r="S195" s="175">
        <v>0</v>
      </c>
      <c r="T195" s="103">
        <f t="shared" ref="T195:T203" si="123">SUM(R195:S195)</f>
        <v>612.04999999999995</v>
      </c>
    </row>
    <row r="196" spans="1:20" ht="18.75">
      <c r="A196" s="25">
        <v>3</v>
      </c>
      <c r="B196" s="17" t="s">
        <v>359</v>
      </c>
      <c r="C196" s="20">
        <v>50807.65</v>
      </c>
      <c r="D196" s="20"/>
      <c r="E196" s="88">
        <f t="shared" si="120"/>
        <v>50807.65</v>
      </c>
      <c r="F196" s="14">
        <v>62200</v>
      </c>
      <c r="G196" s="14">
        <v>0</v>
      </c>
      <c r="H196" s="94">
        <f t="shared" ref="H196:H203" si="124">F196+G196</f>
        <v>62200</v>
      </c>
      <c r="I196" s="22">
        <v>72400</v>
      </c>
      <c r="J196" s="22"/>
      <c r="K196" s="117">
        <f t="shared" si="93"/>
        <v>72400</v>
      </c>
      <c r="L196" s="179">
        <v>112000</v>
      </c>
      <c r="M196" s="175"/>
      <c r="N196" s="103">
        <f t="shared" si="121"/>
        <v>112000</v>
      </c>
      <c r="O196" s="204">
        <v>120000</v>
      </c>
      <c r="P196" s="175">
        <v>0</v>
      </c>
      <c r="Q196" s="103">
        <f t="shared" si="122"/>
        <v>120000</v>
      </c>
      <c r="R196" s="204">
        <v>120000</v>
      </c>
      <c r="S196" s="175">
        <v>0</v>
      </c>
      <c r="T196" s="103">
        <f t="shared" si="123"/>
        <v>120000</v>
      </c>
    </row>
    <row r="197" spans="1:20" ht="18.75">
      <c r="A197" s="25">
        <v>4</v>
      </c>
      <c r="B197" s="17" t="s">
        <v>360</v>
      </c>
      <c r="C197" s="20">
        <v>20000</v>
      </c>
      <c r="D197" s="20"/>
      <c r="E197" s="88">
        <f t="shared" si="120"/>
        <v>20000</v>
      </c>
      <c r="F197" s="14">
        <v>20000</v>
      </c>
      <c r="G197" s="14">
        <v>0</v>
      </c>
      <c r="H197" s="94">
        <f t="shared" si="124"/>
        <v>20000</v>
      </c>
      <c r="I197" s="22">
        <v>44000</v>
      </c>
      <c r="J197" s="22"/>
      <c r="K197" s="117">
        <f t="shared" si="93"/>
        <v>44000</v>
      </c>
      <c r="L197" s="179">
        <v>55000</v>
      </c>
      <c r="M197" s="175"/>
      <c r="N197" s="103">
        <f t="shared" si="121"/>
        <v>55000</v>
      </c>
      <c r="O197" s="204">
        <v>60000</v>
      </c>
      <c r="P197" s="175">
        <v>0</v>
      </c>
      <c r="Q197" s="103">
        <f t="shared" si="122"/>
        <v>60000</v>
      </c>
      <c r="R197" s="204">
        <v>60000</v>
      </c>
      <c r="S197" s="175">
        <v>0</v>
      </c>
      <c r="T197" s="103">
        <f t="shared" si="123"/>
        <v>60000</v>
      </c>
    </row>
    <row r="198" spans="1:20" ht="18.75">
      <c r="A198" s="25">
        <v>5</v>
      </c>
      <c r="B198" s="17" t="s">
        <v>361</v>
      </c>
      <c r="C198" s="20">
        <v>50807.66</v>
      </c>
      <c r="D198" s="20"/>
      <c r="E198" s="88">
        <f t="shared" si="120"/>
        <v>50807.66</v>
      </c>
      <c r="F198" s="14">
        <v>63081</v>
      </c>
      <c r="G198" s="14">
        <v>0</v>
      </c>
      <c r="H198" s="94">
        <f t="shared" si="124"/>
        <v>63081</v>
      </c>
      <c r="I198" s="22">
        <v>107256</v>
      </c>
      <c r="J198" s="22"/>
      <c r="K198" s="117">
        <f t="shared" si="93"/>
        <v>107256</v>
      </c>
      <c r="L198" s="179">
        <v>123060</v>
      </c>
      <c r="M198" s="175"/>
      <c r="N198" s="103">
        <f t="shared" si="121"/>
        <v>123060</v>
      </c>
      <c r="O198" s="204">
        <v>130070.03</v>
      </c>
      <c r="P198" s="175"/>
      <c r="Q198" s="103">
        <f t="shared" si="122"/>
        <v>130070.03</v>
      </c>
      <c r="R198" s="204">
        <v>130070.03</v>
      </c>
      <c r="S198" s="175"/>
      <c r="T198" s="103">
        <f t="shared" si="123"/>
        <v>130070.03</v>
      </c>
    </row>
    <row r="199" spans="1:20" ht="18.75">
      <c r="A199" s="25">
        <v>6</v>
      </c>
      <c r="B199" s="17" t="s">
        <v>362</v>
      </c>
      <c r="C199" s="20">
        <v>0.02</v>
      </c>
      <c r="D199" s="20"/>
      <c r="E199" s="88">
        <f t="shared" si="120"/>
        <v>0.02</v>
      </c>
      <c r="F199" s="14">
        <v>0.02</v>
      </c>
      <c r="G199" s="14">
        <v>0</v>
      </c>
      <c r="H199" s="94">
        <f t="shared" si="124"/>
        <v>0.02</v>
      </c>
      <c r="I199" s="22">
        <v>0.01</v>
      </c>
      <c r="J199" s="22"/>
      <c r="K199" s="117">
        <f t="shared" si="93"/>
        <v>0.01</v>
      </c>
      <c r="L199" s="180">
        <v>0.01</v>
      </c>
      <c r="M199" s="175"/>
      <c r="N199" s="103">
        <f t="shared" si="121"/>
        <v>0.01</v>
      </c>
      <c r="O199" s="200">
        <v>0.01</v>
      </c>
      <c r="P199" s="175"/>
      <c r="Q199" s="103">
        <f t="shared" si="122"/>
        <v>0.01</v>
      </c>
      <c r="R199" s="200">
        <v>0.01</v>
      </c>
      <c r="S199" s="175"/>
      <c r="T199" s="103">
        <f t="shared" si="123"/>
        <v>0.01</v>
      </c>
    </row>
    <row r="200" spans="1:20" ht="18.75">
      <c r="A200" s="25">
        <v>7</v>
      </c>
      <c r="B200" s="17" t="s">
        <v>363</v>
      </c>
      <c r="C200" s="20">
        <v>-50807.66</v>
      </c>
      <c r="D200" s="20"/>
      <c r="E200" s="88">
        <f t="shared" si="120"/>
        <v>-50807.66</v>
      </c>
      <c r="F200" s="14">
        <v>-63081</v>
      </c>
      <c r="G200" s="14">
        <v>0</v>
      </c>
      <c r="H200" s="94">
        <f t="shared" si="124"/>
        <v>-63081</v>
      </c>
      <c r="I200" s="22">
        <v>-92456</v>
      </c>
      <c r="J200" s="22"/>
      <c r="K200" s="117">
        <f t="shared" si="93"/>
        <v>-92456</v>
      </c>
      <c r="L200" s="179">
        <v>-123060.02</v>
      </c>
      <c r="M200" s="175"/>
      <c r="N200" s="103">
        <f t="shared" si="121"/>
        <v>-123060.02</v>
      </c>
      <c r="O200" s="204">
        <v>-130070.03</v>
      </c>
      <c r="P200" s="175"/>
      <c r="Q200" s="103">
        <f t="shared" si="122"/>
        <v>-130070.03</v>
      </c>
      <c r="R200" s="204">
        <v>-130070.03</v>
      </c>
      <c r="S200" s="175"/>
      <c r="T200" s="103">
        <f t="shared" si="123"/>
        <v>-130070.03</v>
      </c>
    </row>
    <row r="201" spans="1:20" ht="18.75">
      <c r="A201" s="25">
        <v>8</v>
      </c>
      <c r="B201" s="17" t="s">
        <v>364</v>
      </c>
      <c r="C201" s="20">
        <v>0.01</v>
      </c>
      <c r="D201" s="20"/>
      <c r="E201" s="88">
        <f t="shared" si="120"/>
        <v>0.01</v>
      </c>
      <c r="F201" s="14">
        <v>56</v>
      </c>
      <c r="G201" s="14">
        <v>0</v>
      </c>
      <c r="H201" s="94">
        <f t="shared" si="124"/>
        <v>56</v>
      </c>
      <c r="I201" s="22">
        <v>55.98</v>
      </c>
      <c r="J201" s="22"/>
      <c r="K201" s="117">
        <f t="shared" si="93"/>
        <v>55.98</v>
      </c>
      <c r="L201" s="180">
        <v>60</v>
      </c>
      <c r="M201" s="175"/>
      <c r="N201" s="103">
        <f t="shared" si="121"/>
        <v>60</v>
      </c>
      <c r="O201" s="200">
        <v>70</v>
      </c>
      <c r="P201" s="175"/>
      <c r="Q201" s="103">
        <f t="shared" si="122"/>
        <v>70</v>
      </c>
      <c r="R201" s="200">
        <v>70</v>
      </c>
      <c r="S201" s="175"/>
      <c r="T201" s="103">
        <f t="shared" si="123"/>
        <v>70</v>
      </c>
    </row>
    <row r="202" spans="1:20" ht="18.75">
      <c r="A202" s="25">
        <v>9</v>
      </c>
      <c r="B202" s="17" t="s">
        <v>365</v>
      </c>
      <c r="C202" s="20"/>
      <c r="D202" s="20"/>
      <c r="F202" s="14">
        <v>825.03</v>
      </c>
      <c r="G202" s="14">
        <v>0</v>
      </c>
      <c r="H202" s="94">
        <f t="shared" si="124"/>
        <v>825.03</v>
      </c>
      <c r="I202" s="22">
        <v>0.02</v>
      </c>
      <c r="J202" s="22"/>
      <c r="K202" s="117">
        <f t="shared" si="93"/>
        <v>0.02</v>
      </c>
      <c r="L202" s="178">
        <v>1000.02</v>
      </c>
      <c r="M202" s="175"/>
      <c r="N202" s="103">
        <f t="shared" si="121"/>
        <v>1000.02</v>
      </c>
      <c r="O202" s="201">
        <v>0.03</v>
      </c>
      <c r="P202" s="175"/>
      <c r="Q202" s="103">
        <f t="shared" si="122"/>
        <v>0.03</v>
      </c>
      <c r="R202" s="201">
        <v>0.03</v>
      </c>
      <c r="S202" s="175"/>
      <c r="T202" s="103">
        <f t="shared" si="123"/>
        <v>0.03</v>
      </c>
    </row>
    <row r="203" spans="1:20" ht="18.75">
      <c r="A203" s="25">
        <v>10</v>
      </c>
      <c r="B203" s="17" t="s">
        <v>366</v>
      </c>
      <c r="C203" s="20">
        <v>150</v>
      </c>
      <c r="D203" s="20"/>
      <c r="E203" s="88">
        <f>SUM(C203:D203)</f>
        <v>150</v>
      </c>
      <c r="F203" s="14">
        <v>150</v>
      </c>
      <c r="G203" s="14">
        <v>0</v>
      </c>
      <c r="H203" s="94">
        <f t="shared" si="124"/>
        <v>150</v>
      </c>
      <c r="I203" s="22">
        <v>150</v>
      </c>
      <c r="J203" s="22"/>
      <c r="K203" s="117">
        <f t="shared" si="93"/>
        <v>150</v>
      </c>
      <c r="L203" s="178">
        <v>130</v>
      </c>
      <c r="M203" s="175"/>
      <c r="N203" s="103">
        <f t="shared" si="121"/>
        <v>130</v>
      </c>
      <c r="O203" s="201">
        <v>130</v>
      </c>
      <c r="P203" s="175"/>
      <c r="Q203" s="103">
        <f t="shared" si="122"/>
        <v>130</v>
      </c>
      <c r="R203" s="201">
        <v>130</v>
      </c>
      <c r="S203" s="175"/>
      <c r="T203" s="103">
        <f t="shared" si="123"/>
        <v>130</v>
      </c>
    </row>
    <row r="204" spans="1:20" ht="18.75">
      <c r="A204" s="25"/>
      <c r="B204" s="19" t="s">
        <v>25</v>
      </c>
      <c r="C204" s="21">
        <f>SUM(C195:C203)</f>
        <v>71330.38</v>
      </c>
      <c r="D204" s="21">
        <f t="shared" ref="D204:M204" si="125">SUM(D195:D203)</f>
        <v>0</v>
      </c>
      <c r="E204" s="88">
        <f t="shared" si="125"/>
        <v>71330.38</v>
      </c>
      <c r="F204" s="21">
        <f t="shared" si="125"/>
        <v>83610.559999999998</v>
      </c>
      <c r="G204" s="21">
        <f t="shared" si="125"/>
        <v>0</v>
      </c>
      <c r="H204" s="96">
        <f t="shared" si="125"/>
        <v>83610.559999999998</v>
      </c>
      <c r="I204" s="42">
        <f t="shared" si="125"/>
        <v>131834.68</v>
      </c>
      <c r="J204" s="42">
        <f t="shared" si="125"/>
        <v>0</v>
      </c>
      <c r="K204" s="96">
        <f t="shared" si="125"/>
        <v>131834.68</v>
      </c>
      <c r="L204" s="177">
        <f t="shared" si="125"/>
        <v>168736.62999999998</v>
      </c>
      <c r="M204" s="177">
        <f t="shared" si="125"/>
        <v>0</v>
      </c>
      <c r="N204" s="103">
        <f>SUM(N195:N203)</f>
        <v>168736.62999999998</v>
      </c>
      <c r="O204" s="177">
        <f>SUM(O194:O203)</f>
        <v>190812.08999999997</v>
      </c>
      <c r="P204" s="177">
        <f t="shared" ref="P204:Q204" si="126">SUM(P194:P203)</f>
        <v>0</v>
      </c>
      <c r="Q204" s="177">
        <f t="shared" si="126"/>
        <v>190812.08999999997</v>
      </c>
      <c r="R204" s="177">
        <f>SUM(R194:R203)</f>
        <v>190812.08999999997</v>
      </c>
      <c r="S204" s="177">
        <f t="shared" ref="S204:T204" si="127">SUM(S194:S203)</f>
        <v>0</v>
      </c>
      <c r="T204" s="177">
        <f t="shared" si="127"/>
        <v>190812.08999999997</v>
      </c>
    </row>
    <row r="205" spans="1:20" ht="18.75">
      <c r="A205" s="25">
        <v>9</v>
      </c>
      <c r="B205" s="19" t="s">
        <v>2386</v>
      </c>
      <c r="C205" s="21"/>
      <c r="D205" s="21"/>
      <c r="E205" s="88"/>
      <c r="F205" s="21"/>
      <c r="G205" s="21"/>
      <c r="I205" s="42"/>
      <c r="J205" s="42"/>
      <c r="K205" s="96"/>
      <c r="L205" s="177"/>
      <c r="M205" s="177"/>
      <c r="O205" s="177"/>
      <c r="P205" s="177"/>
      <c r="R205" s="177"/>
      <c r="S205" s="177"/>
    </row>
    <row r="206" spans="1:20" ht="18.75">
      <c r="A206" s="25"/>
      <c r="B206" s="19" t="s">
        <v>2387</v>
      </c>
      <c r="C206" s="21"/>
      <c r="D206" s="21"/>
      <c r="E206" s="88"/>
      <c r="F206" s="21"/>
      <c r="G206" s="21"/>
      <c r="I206" s="42"/>
      <c r="J206" s="42"/>
      <c r="K206" s="96"/>
      <c r="L206" s="177"/>
      <c r="M206" s="177"/>
      <c r="O206" s="175">
        <v>120</v>
      </c>
      <c r="P206" s="177"/>
      <c r="Q206" s="103">
        <v>120</v>
      </c>
      <c r="R206" s="175">
        <v>12000</v>
      </c>
      <c r="S206" s="177">
        <v>0</v>
      </c>
      <c r="T206" s="103">
        <f>SUM(R206:S206)</f>
        <v>12000</v>
      </c>
    </row>
    <row r="207" spans="1:20" ht="18.75">
      <c r="A207" s="25"/>
      <c r="B207" s="19" t="s">
        <v>2388</v>
      </c>
      <c r="C207" s="21"/>
      <c r="D207" s="21"/>
      <c r="E207" s="88"/>
      <c r="F207" s="21"/>
      <c r="G207" s="21"/>
      <c r="I207" s="42"/>
      <c r="J207" s="42"/>
      <c r="K207" s="96"/>
      <c r="L207" s="177"/>
      <c r="M207" s="177"/>
      <c r="O207" s="177">
        <f>SUM(O206)</f>
        <v>120</v>
      </c>
      <c r="P207" s="177">
        <f t="shared" ref="P207:Q207" si="128">SUM(P206)</f>
        <v>0</v>
      </c>
      <c r="Q207" s="177">
        <f t="shared" si="128"/>
        <v>120</v>
      </c>
      <c r="R207" s="177">
        <f>SUM(R206)</f>
        <v>12000</v>
      </c>
      <c r="S207" s="177">
        <f t="shared" ref="S207:T207" si="129">SUM(S206)</f>
        <v>0</v>
      </c>
      <c r="T207" s="177">
        <f t="shared" si="129"/>
        <v>12000</v>
      </c>
    </row>
    <row r="208" spans="1:20" s="43" customFormat="1" ht="18.75">
      <c r="A208" s="35">
        <v>9</v>
      </c>
      <c r="B208" s="19" t="s">
        <v>370</v>
      </c>
      <c r="C208" s="21"/>
      <c r="D208" s="21"/>
      <c r="E208" s="88"/>
      <c r="F208" s="18"/>
      <c r="G208" s="18"/>
      <c r="H208" s="94"/>
      <c r="I208" s="36"/>
      <c r="J208" s="36"/>
      <c r="K208" s="117"/>
      <c r="L208" s="177"/>
      <c r="M208" s="177"/>
      <c r="N208" s="103"/>
      <c r="O208" s="177"/>
      <c r="P208" s="177"/>
      <c r="Q208" s="103"/>
      <c r="R208" s="177"/>
      <c r="S208" s="177"/>
      <c r="T208" s="103"/>
    </row>
    <row r="209" spans="1:20" s="43" customFormat="1" ht="18.75">
      <c r="A209" s="25">
        <v>1</v>
      </c>
      <c r="B209" s="196" t="s">
        <v>371</v>
      </c>
      <c r="C209" s="20">
        <v>1000</v>
      </c>
      <c r="D209" s="20"/>
      <c r="E209" s="88">
        <f t="shared" ref="E209:E240" si="130">SUM(C209:D209)</f>
        <v>1000</v>
      </c>
      <c r="F209" s="14">
        <v>600</v>
      </c>
      <c r="G209" s="14">
        <v>0</v>
      </c>
      <c r="H209" s="94">
        <f>F209+G209</f>
        <v>600</v>
      </c>
      <c r="I209" s="22">
        <v>100</v>
      </c>
      <c r="J209" s="22"/>
      <c r="K209" s="117">
        <f t="shared" si="93"/>
        <v>100</v>
      </c>
      <c r="L209" s="175">
        <v>0.01</v>
      </c>
      <c r="M209" s="175"/>
      <c r="N209" s="103">
        <f>SUM(L209:M209)</f>
        <v>0.01</v>
      </c>
      <c r="O209" s="175"/>
      <c r="P209" s="175"/>
      <c r="Q209" s="103">
        <f>SUM(O209:P209)</f>
        <v>0</v>
      </c>
      <c r="R209" s="175">
        <v>0</v>
      </c>
      <c r="S209" s="175">
        <v>0</v>
      </c>
      <c r="T209" s="103">
        <f>SUM(R209:S209)</f>
        <v>0</v>
      </c>
    </row>
    <row r="210" spans="1:20" s="43" customFormat="1" ht="18.75">
      <c r="A210" s="25">
        <v>2</v>
      </c>
      <c r="B210" s="17" t="s">
        <v>1418</v>
      </c>
      <c r="C210" s="20"/>
      <c r="D210" s="20"/>
      <c r="E210" s="88"/>
      <c r="F210" s="14"/>
      <c r="G210" s="14"/>
      <c r="H210" s="94"/>
      <c r="I210" s="22">
        <v>500</v>
      </c>
      <c r="J210" s="22"/>
      <c r="K210" s="117">
        <f>SUM(I210:J210)</f>
        <v>500</v>
      </c>
      <c r="L210" s="175">
        <v>755</v>
      </c>
      <c r="M210" s="175"/>
      <c r="N210" s="103">
        <f t="shared" ref="N210:N225" si="131">SUM(L210:M210)</f>
        <v>755</v>
      </c>
      <c r="O210" s="175">
        <v>1000</v>
      </c>
      <c r="P210" s="175"/>
      <c r="Q210" s="103">
        <f>SUM(O210:P210)</f>
        <v>1000</v>
      </c>
      <c r="R210" s="175">
        <v>1000</v>
      </c>
      <c r="S210" s="175">
        <v>0</v>
      </c>
      <c r="T210" s="103">
        <f>SUM(R210:S210)</f>
        <v>1000</v>
      </c>
    </row>
    <row r="211" spans="1:20" ht="18.75">
      <c r="A211" s="25">
        <v>3</v>
      </c>
      <c r="B211" s="196" t="s">
        <v>372</v>
      </c>
      <c r="C211" s="20">
        <v>89.99</v>
      </c>
      <c r="D211" s="20">
        <v>135.02000000000001</v>
      </c>
      <c r="E211" s="88">
        <f t="shared" si="130"/>
        <v>225.01</v>
      </c>
      <c r="F211" s="14">
        <v>75</v>
      </c>
      <c r="G211" s="14">
        <v>112.5</v>
      </c>
      <c r="H211" s="94">
        <f t="shared" ref="H211:H243" si="132">F211+G211</f>
        <v>187.5</v>
      </c>
      <c r="I211" s="22">
        <v>7.0000000000000007E-2</v>
      </c>
      <c r="J211" s="22">
        <v>7.0000000000000007E-2</v>
      </c>
      <c r="K211" s="117">
        <f>SUM(I211:J211)</f>
        <v>0.14000000000000001</v>
      </c>
      <c r="L211" s="175"/>
      <c r="M211" s="175"/>
      <c r="N211" s="103">
        <f t="shared" si="131"/>
        <v>0</v>
      </c>
      <c r="O211" s="175"/>
      <c r="P211" s="175"/>
      <c r="Q211" s="103">
        <f t="shared" ref="Q211:Q245" si="133">SUM(O211:P211)</f>
        <v>0</v>
      </c>
      <c r="R211" s="175">
        <v>0</v>
      </c>
      <c r="S211" s="175">
        <v>0</v>
      </c>
      <c r="T211" s="103">
        <f t="shared" ref="T211:T245" si="134">SUM(R211:S211)</f>
        <v>0</v>
      </c>
    </row>
    <row r="212" spans="1:20" ht="18.75">
      <c r="A212" s="25">
        <v>4</v>
      </c>
      <c r="B212" s="17" t="s">
        <v>373</v>
      </c>
      <c r="C212" s="20"/>
      <c r="D212" s="20">
        <v>0.27</v>
      </c>
      <c r="E212" s="88">
        <f t="shared" si="130"/>
        <v>0.27</v>
      </c>
      <c r="F212" s="14">
        <v>40.72</v>
      </c>
      <c r="G212" s="14">
        <v>61.08</v>
      </c>
      <c r="H212" s="94">
        <f t="shared" si="132"/>
        <v>101.8</v>
      </c>
      <c r="I212" s="22">
        <v>104.41</v>
      </c>
      <c r="J212" s="22">
        <v>156.6</v>
      </c>
      <c r="K212" s="117">
        <f>SUM(I212:J212)</f>
        <v>261.01</v>
      </c>
      <c r="L212" s="175">
        <v>160.19999999999999</v>
      </c>
      <c r="M212" s="175">
        <v>240.28</v>
      </c>
      <c r="N212" s="103">
        <f t="shared" si="131"/>
        <v>400.48</v>
      </c>
      <c r="O212" s="175">
        <v>240.05</v>
      </c>
      <c r="P212" s="175">
        <v>360.05</v>
      </c>
      <c r="Q212" s="103">
        <f t="shared" si="133"/>
        <v>600.1</v>
      </c>
      <c r="R212" s="175">
        <v>240.05</v>
      </c>
      <c r="S212" s="175">
        <v>360.05</v>
      </c>
      <c r="T212" s="103">
        <f t="shared" si="134"/>
        <v>600.1</v>
      </c>
    </row>
    <row r="213" spans="1:20" ht="18.75">
      <c r="A213" s="25">
        <v>5</v>
      </c>
      <c r="B213" s="196" t="s">
        <v>374</v>
      </c>
      <c r="C213" s="20">
        <v>4.2300000000000004</v>
      </c>
      <c r="D213" s="20">
        <v>5.67</v>
      </c>
      <c r="E213" s="88">
        <f t="shared" si="130"/>
        <v>9.9</v>
      </c>
      <c r="F213" s="14">
        <v>2.72</v>
      </c>
      <c r="G213" s="14">
        <v>4.08</v>
      </c>
      <c r="H213" s="94">
        <f t="shared" si="132"/>
        <v>6.8000000000000007</v>
      </c>
      <c r="I213" s="22">
        <v>0.01</v>
      </c>
      <c r="J213" s="22">
        <v>0.01</v>
      </c>
      <c r="K213" s="117">
        <f>SUM(I213:J213)</f>
        <v>0.02</v>
      </c>
      <c r="L213" s="175"/>
      <c r="M213" s="175"/>
      <c r="N213" s="103">
        <f t="shared" si="131"/>
        <v>0</v>
      </c>
      <c r="O213" s="175"/>
      <c r="P213" s="175"/>
      <c r="Q213" s="103">
        <f t="shared" si="133"/>
        <v>0</v>
      </c>
      <c r="R213" s="175">
        <v>0</v>
      </c>
      <c r="S213" s="175">
        <v>0</v>
      </c>
      <c r="T213" s="103">
        <f t="shared" si="134"/>
        <v>0</v>
      </c>
    </row>
    <row r="214" spans="1:20" ht="18.75">
      <c r="A214" s="25">
        <v>6</v>
      </c>
      <c r="B214" s="17" t="s">
        <v>1419</v>
      </c>
      <c r="C214" s="20"/>
      <c r="D214" s="20"/>
      <c r="E214" s="88"/>
      <c r="F214" s="14"/>
      <c r="G214" s="14"/>
      <c r="H214" s="94"/>
      <c r="I214" s="22">
        <v>1000</v>
      </c>
      <c r="J214" s="22"/>
      <c r="K214" s="117">
        <f t="shared" ref="K214:K243" si="135">SUM(I214:J214)</f>
        <v>1000</v>
      </c>
      <c r="L214" s="175">
        <v>250</v>
      </c>
      <c r="M214" s="175"/>
      <c r="N214" s="103">
        <f t="shared" si="131"/>
        <v>250</v>
      </c>
      <c r="O214" s="175">
        <v>100</v>
      </c>
      <c r="P214" s="175">
        <v>0</v>
      </c>
      <c r="Q214" s="103">
        <f t="shared" si="133"/>
        <v>100</v>
      </c>
      <c r="R214" s="175">
        <v>100</v>
      </c>
      <c r="S214" s="175">
        <v>0</v>
      </c>
      <c r="T214" s="103">
        <f t="shared" si="134"/>
        <v>100</v>
      </c>
    </row>
    <row r="215" spans="1:20" ht="18.75">
      <c r="A215" s="25">
        <v>7</v>
      </c>
      <c r="B215" s="17" t="s">
        <v>2234</v>
      </c>
      <c r="C215" s="20">
        <v>368.04</v>
      </c>
      <c r="D215" s="20"/>
      <c r="E215" s="88">
        <f t="shared" si="130"/>
        <v>368.04</v>
      </c>
      <c r="F215" s="14">
        <v>454.03</v>
      </c>
      <c r="G215" s="14">
        <v>0</v>
      </c>
      <c r="H215" s="94">
        <f t="shared" si="132"/>
        <v>454.03</v>
      </c>
      <c r="I215" s="22">
        <v>459.04</v>
      </c>
      <c r="J215" s="22"/>
      <c r="K215" s="117">
        <f t="shared" si="135"/>
        <v>459.04</v>
      </c>
      <c r="L215" s="175">
        <v>508.57</v>
      </c>
      <c r="M215" s="175"/>
      <c r="N215" s="103">
        <f t="shared" si="131"/>
        <v>508.57</v>
      </c>
      <c r="O215" s="175">
        <v>575.07000000000005</v>
      </c>
      <c r="P215" s="175">
        <v>0</v>
      </c>
      <c r="Q215" s="103">
        <f t="shared" si="133"/>
        <v>575.07000000000005</v>
      </c>
      <c r="R215" s="175">
        <v>604.46</v>
      </c>
      <c r="S215" s="175">
        <v>0</v>
      </c>
      <c r="T215" s="103">
        <f t="shared" si="134"/>
        <v>604.46</v>
      </c>
    </row>
    <row r="216" spans="1:20" ht="18.75">
      <c r="A216" s="25">
        <v>8</v>
      </c>
      <c r="B216" s="17" t="s">
        <v>2239</v>
      </c>
      <c r="C216" s="20"/>
      <c r="D216" s="20"/>
      <c r="E216" s="88"/>
      <c r="F216" s="14"/>
      <c r="G216" s="14"/>
      <c r="H216" s="94"/>
      <c r="I216" s="22"/>
      <c r="J216" s="22"/>
      <c r="L216" s="175"/>
      <c r="M216" s="175"/>
      <c r="O216" s="175">
        <v>0</v>
      </c>
      <c r="P216" s="175">
        <v>0.06</v>
      </c>
      <c r="Q216" s="103">
        <f t="shared" si="133"/>
        <v>0.06</v>
      </c>
      <c r="R216" s="175">
        <v>0</v>
      </c>
      <c r="S216" s="175">
        <v>0.06</v>
      </c>
      <c r="T216" s="103">
        <f t="shared" si="134"/>
        <v>0.06</v>
      </c>
    </row>
    <row r="217" spans="1:20" ht="18.75">
      <c r="A217" s="25">
        <v>9</v>
      </c>
      <c r="B217" s="17" t="s">
        <v>2240</v>
      </c>
      <c r="C217" s="20"/>
      <c r="D217" s="20"/>
      <c r="E217" s="88"/>
      <c r="F217" s="14"/>
      <c r="G217" s="14"/>
      <c r="H217" s="94"/>
      <c r="I217" s="22"/>
      <c r="J217" s="22"/>
      <c r="L217" s="175"/>
      <c r="M217" s="175"/>
      <c r="O217" s="175">
        <v>0.03</v>
      </c>
      <c r="P217" s="175">
        <v>0.03</v>
      </c>
      <c r="Q217" s="103">
        <f t="shared" si="133"/>
        <v>0.06</v>
      </c>
      <c r="R217" s="175">
        <v>0.03</v>
      </c>
      <c r="S217" s="175">
        <v>0.03</v>
      </c>
      <c r="T217" s="103">
        <f t="shared" si="134"/>
        <v>0.06</v>
      </c>
    </row>
    <row r="218" spans="1:20" ht="18.75">
      <c r="A218" s="25">
        <v>10</v>
      </c>
      <c r="B218" s="17" t="s">
        <v>2241</v>
      </c>
      <c r="C218" s="20"/>
      <c r="D218" s="20"/>
      <c r="E218" s="88"/>
      <c r="F218" s="14"/>
      <c r="G218" s="14"/>
      <c r="H218" s="94"/>
      <c r="I218" s="22"/>
      <c r="J218" s="22"/>
      <c r="L218" s="175"/>
      <c r="M218" s="175"/>
      <c r="O218" s="175">
        <v>0</v>
      </c>
      <c r="P218" s="175">
        <v>0.06</v>
      </c>
      <c r="Q218" s="103">
        <f t="shared" si="133"/>
        <v>0.06</v>
      </c>
      <c r="R218" s="175">
        <v>0</v>
      </c>
      <c r="S218" s="175">
        <v>0.06</v>
      </c>
      <c r="T218" s="103">
        <f t="shared" si="134"/>
        <v>0.06</v>
      </c>
    </row>
    <row r="219" spans="1:20" ht="18.75">
      <c r="A219" s="25">
        <v>11</v>
      </c>
      <c r="B219" s="17" t="s">
        <v>2242</v>
      </c>
      <c r="C219" s="20"/>
      <c r="D219" s="20"/>
      <c r="E219" s="88"/>
      <c r="F219" s="14"/>
      <c r="G219" s="14"/>
      <c r="H219" s="94"/>
      <c r="I219" s="22"/>
      <c r="J219" s="22"/>
      <c r="L219" s="175"/>
      <c r="M219" s="175"/>
      <c r="O219" s="175">
        <v>0.06</v>
      </c>
      <c r="P219" s="175">
        <v>0.06</v>
      </c>
      <c r="Q219" s="103">
        <f t="shared" si="133"/>
        <v>0.12</v>
      </c>
      <c r="R219" s="175">
        <v>0.06</v>
      </c>
      <c r="S219" s="175">
        <v>0.06</v>
      </c>
      <c r="T219" s="103">
        <f t="shared" si="134"/>
        <v>0.12</v>
      </c>
    </row>
    <row r="220" spans="1:20" ht="18.75">
      <c r="A220" s="25">
        <v>12</v>
      </c>
      <c r="B220" s="17" t="s">
        <v>2235</v>
      </c>
      <c r="C220" s="20">
        <v>17434.400000000001</v>
      </c>
      <c r="D220" s="20"/>
      <c r="E220" s="88">
        <f t="shared" si="130"/>
        <v>17434.400000000001</v>
      </c>
      <c r="F220" s="14">
        <v>24693.5</v>
      </c>
      <c r="G220" s="14">
        <v>0</v>
      </c>
      <c r="H220" s="94">
        <f t="shared" si="132"/>
        <v>24693.5</v>
      </c>
      <c r="I220" s="22">
        <v>26037.68</v>
      </c>
      <c r="J220" s="22"/>
      <c r="K220" s="117">
        <f t="shared" si="135"/>
        <v>26037.68</v>
      </c>
      <c r="L220" s="175">
        <v>36591.11</v>
      </c>
      <c r="M220" s="175"/>
      <c r="N220" s="103">
        <f t="shared" si="131"/>
        <v>36591.11</v>
      </c>
      <c r="O220" s="175">
        <v>43474.06</v>
      </c>
      <c r="P220" s="175">
        <v>0</v>
      </c>
      <c r="Q220" s="103">
        <f t="shared" si="133"/>
        <v>43474.06</v>
      </c>
      <c r="R220" s="175">
        <v>43649.71</v>
      </c>
      <c r="S220" s="175">
        <v>0</v>
      </c>
      <c r="T220" s="103">
        <f t="shared" si="134"/>
        <v>43649.71</v>
      </c>
    </row>
    <row r="221" spans="1:20" ht="18.75">
      <c r="A221" s="25">
        <v>13</v>
      </c>
      <c r="B221" s="17" t="s">
        <v>2236</v>
      </c>
      <c r="C221" s="20">
        <v>100</v>
      </c>
      <c r="D221" s="20"/>
      <c r="E221" s="88">
        <f t="shared" si="130"/>
        <v>100</v>
      </c>
      <c r="F221" s="14">
        <v>225</v>
      </c>
      <c r="G221" s="14">
        <v>0</v>
      </c>
      <c r="H221" s="94">
        <f t="shared" si="132"/>
        <v>225</v>
      </c>
      <c r="I221" s="22">
        <v>350</v>
      </c>
      <c r="J221" s="22"/>
      <c r="K221" s="117">
        <f t="shared" si="135"/>
        <v>350</v>
      </c>
      <c r="L221" s="175">
        <v>1100</v>
      </c>
      <c r="M221" s="175"/>
      <c r="N221" s="103">
        <f t="shared" si="131"/>
        <v>1100</v>
      </c>
      <c r="O221" s="175">
        <v>1500</v>
      </c>
      <c r="P221" s="175">
        <v>0</v>
      </c>
      <c r="Q221" s="103">
        <f t="shared" si="133"/>
        <v>1500</v>
      </c>
      <c r="R221" s="175">
        <v>1541.75</v>
      </c>
      <c r="S221" s="175">
        <v>0</v>
      </c>
      <c r="T221" s="103">
        <f t="shared" si="134"/>
        <v>1541.75</v>
      </c>
    </row>
    <row r="222" spans="1:20" ht="18.75">
      <c r="A222" s="25">
        <v>14</v>
      </c>
      <c r="B222" s="17" t="s">
        <v>1993</v>
      </c>
      <c r="C222" s="20">
        <v>2500</v>
      </c>
      <c r="D222" s="20"/>
      <c r="E222" s="88">
        <f t="shared" si="130"/>
        <v>2500</v>
      </c>
      <c r="F222" s="14">
        <v>1000</v>
      </c>
      <c r="G222" s="14">
        <v>0</v>
      </c>
      <c r="H222" s="94">
        <f t="shared" si="132"/>
        <v>1000</v>
      </c>
      <c r="I222" s="22">
        <v>500</v>
      </c>
      <c r="J222" s="22"/>
      <c r="K222" s="117">
        <f t="shared" si="135"/>
        <v>500</v>
      </c>
      <c r="L222" s="175">
        <v>1650</v>
      </c>
      <c r="M222" s="175"/>
      <c r="N222" s="103">
        <f t="shared" si="131"/>
        <v>1650</v>
      </c>
      <c r="O222" s="175">
        <v>200</v>
      </c>
      <c r="P222" s="175"/>
      <c r="Q222" s="103">
        <f t="shared" si="133"/>
        <v>200</v>
      </c>
      <c r="R222" s="175">
        <v>200</v>
      </c>
      <c r="S222" s="175">
        <v>0</v>
      </c>
      <c r="T222" s="103">
        <f t="shared" si="134"/>
        <v>200</v>
      </c>
    </row>
    <row r="223" spans="1:20" s="43" customFormat="1" ht="18.75">
      <c r="A223" s="25">
        <v>15</v>
      </c>
      <c r="B223" s="17" t="s">
        <v>375</v>
      </c>
      <c r="C223" s="20">
        <v>0.01</v>
      </c>
      <c r="D223" s="20"/>
      <c r="E223" s="88">
        <f t="shared" si="130"/>
        <v>0.01</v>
      </c>
      <c r="F223" s="14">
        <v>0.03</v>
      </c>
      <c r="G223" s="14">
        <v>0</v>
      </c>
      <c r="H223" s="94">
        <f t="shared" si="132"/>
        <v>0.03</v>
      </c>
      <c r="I223" s="22">
        <v>4200</v>
      </c>
      <c r="J223" s="22"/>
      <c r="K223" s="117">
        <f t="shared" si="135"/>
        <v>4200</v>
      </c>
      <c r="L223" s="175">
        <v>3000</v>
      </c>
      <c r="M223" s="175"/>
      <c r="N223" s="103">
        <f t="shared" si="131"/>
        <v>3000</v>
      </c>
      <c r="O223" s="175">
        <v>4000</v>
      </c>
      <c r="P223" s="175"/>
      <c r="Q223" s="103">
        <f t="shared" si="133"/>
        <v>4000</v>
      </c>
      <c r="R223" s="175">
        <v>4000</v>
      </c>
      <c r="S223" s="175">
        <v>0</v>
      </c>
      <c r="T223" s="103">
        <f t="shared" si="134"/>
        <v>4000</v>
      </c>
    </row>
    <row r="224" spans="1:20" s="43" customFormat="1" ht="18.75">
      <c r="A224" s="25">
        <v>16</v>
      </c>
      <c r="B224" s="17" t="s">
        <v>1420</v>
      </c>
      <c r="C224" s="20"/>
      <c r="D224" s="20"/>
      <c r="E224" s="88"/>
      <c r="F224" s="14"/>
      <c r="G224" s="14"/>
      <c r="H224" s="94"/>
      <c r="I224" s="22">
        <v>2572.81</v>
      </c>
      <c r="J224" s="22">
        <v>3859.21</v>
      </c>
      <c r="K224" s="117">
        <f t="shared" si="135"/>
        <v>6432.02</v>
      </c>
      <c r="L224" s="175">
        <v>2073</v>
      </c>
      <c r="M224" s="175">
        <v>3859</v>
      </c>
      <c r="N224" s="103">
        <f t="shared" si="131"/>
        <v>5932</v>
      </c>
      <c r="O224" s="175">
        <v>4213.8100000000004</v>
      </c>
      <c r="P224" s="175">
        <v>6320.71</v>
      </c>
      <c r="Q224" s="103">
        <f t="shared" si="133"/>
        <v>10534.52</v>
      </c>
      <c r="R224" s="175">
        <v>4227.28</v>
      </c>
      <c r="S224" s="175">
        <v>6320.71</v>
      </c>
      <c r="T224" s="103">
        <f t="shared" si="134"/>
        <v>10547.99</v>
      </c>
    </row>
    <row r="225" spans="1:20" s="43" customFormat="1" ht="18.75">
      <c r="A225" s="25">
        <v>17</v>
      </c>
      <c r="B225" s="17" t="s">
        <v>2053</v>
      </c>
      <c r="C225" s="20"/>
      <c r="D225" s="20"/>
      <c r="E225" s="88"/>
      <c r="F225" s="14"/>
      <c r="G225" s="14"/>
      <c r="H225" s="94"/>
      <c r="I225" s="22"/>
      <c r="J225" s="22"/>
      <c r="K225" s="117"/>
      <c r="L225" s="175">
        <v>200</v>
      </c>
      <c r="M225" s="175"/>
      <c r="N225" s="103">
        <f t="shared" si="131"/>
        <v>200</v>
      </c>
      <c r="O225" s="175">
        <v>0.03</v>
      </c>
      <c r="P225" s="175"/>
      <c r="Q225" s="103">
        <f t="shared" si="133"/>
        <v>0.03</v>
      </c>
      <c r="R225" s="175">
        <v>100</v>
      </c>
      <c r="S225" s="175">
        <v>0</v>
      </c>
      <c r="T225" s="103">
        <f t="shared" si="134"/>
        <v>100</v>
      </c>
    </row>
    <row r="226" spans="1:20" s="43" customFormat="1" ht="18.75">
      <c r="A226" s="25">
        <v>18</v>
      </c>
      <c r="B226" s="17" t="s">
        <v>1422</v>
      </c>
      <c r="C226" s="20"/>
      <c r="D226" s="20"/>
      <c r="E226" s="88"/>
      <c r="F226" s="14"/>
      <c r="G226" s="14"/>
      <c r="H226" s="94"/>
      <c r="I226" s="22">
        <v>500</v>
      </c>
      <c r="J226" s="22"/>
      <c r="K226" s="117">
        <f t="shared" si="135"/>
        <v>500</v>
      </c>
      <c r="L226" s="175">
        <v>0.03</v>
      </c>
      <c r="M226" s="175"/>
      <c r="N226" s="103">
        <f t="shared" ref="N226:N243" si="136">SUM(L226:M226)</f>
        <v>0.03</v>
      </c>
      <c r="O226" s="175">
        <v>0.03</v>
      </c>
      <c r="P226" s="175"/>
      <c r="Q226" s="103">
        <f t="shared" si="133"/>
        <v>0.03</v>
      </c>
      <c r="R226" s="175">
        <v>0.03</v>
      </c>
      <c r="S226" s="175">
        <v>0</v>
      </c>
      <c r="T226" s="103">
        <f t="shared" si="134"/>
        <v>0.03</v>
      </c>
    </row>
    <row r="227" spans="1:20" s="43" customFormat="1" ht="18.75">
      <c r="A227" s="25">
        <v>19</v>
      </c>
      <c r="B227" s="17" t="s">
        <v>2237</v>
      </c>
      <c r="C227" s="20"/>
      <c r="D227" s="20"/>
      <c r="E227" s="88"/>
      <c r="F227" s="14"/>
      <c r="G227" s="14"/>
      <c r="H227" s="94"/>
      <c r="I227" s="22"/>
      <c r="J227" s="22"/>
      <c r="K227" s="117"/>
      <c r="L227" s="175"/>
      <c r="M227" s="175"/>
      <c r="N227" s="103"/>
      <c r="O227" s="175">
        <v>0</v>
      </c>
      <c r="P227" s="175">
        <v>0.12</v>
      </c>
      <c r="Q227" s="103">
        <f t="shared" si="133"/>
        <v>0.12</v>
      </c>
      <c r="R227" s="175">
        <v>0</v>
      </c>
      <c r="S227" s="175">
        <v>0.12</v>
      </c>
      <c r="T227" s="103">
        <f t="shared" si="134"/>
        <v>0.12</v>
      </c>
    </row>
    <row r="228" spans="1:20" s="43" customFormat="1" ht="18.75">
      <c r="A228" s="25">
        <v>20</v>
      </c>
      <c r="B228" s="17" t="s">
        <v>2238</v>
      </c>
      <c r="C228" s="20"/>
      <c r="D228" s="20"/>
      <c r="E228" s="88"/>
      <c r="F228" s="14"/>
      <c r="G228" s="14"/>
      <c r="H228" s="94"/>
      <c r="I228" s="22"/>
      <c r="J228" s="22"/>
      <c r="K228" s="117"/>
      <c r="L228" s="175"/>
      <c r="M228" s="175"/>
      <c r="N228" s="103"/>
      <c r="O228" s="175">
        <v>20.010000000000002</v>
      </c>
      <c r="P228" s="175">
        <v>20.010000000000002</v>
      </c>
      <c r="Q228" s="103">
        <f t="shared" si="133"/>
        <v>40.020000000000003</v>
      </c>
      <c r="R228" s="175">
        <v>20.010000000000002</v>
      </c>
      <c r="S228" s="175">
        <v>20.010000000000002</v>
      </c>
      <c r="T228" s="103">
        <f t="shared" si="134"/>
        <v>40.020000000000003</v>
      </c>
    </row>
    <row r="229" spans="1:20" ht="18.75">
      <c r="A229" s="25">
        <v>21</v>
      </c>
      <c r="B229" s="17" t="s">
        <v>1421</v>
      </c>
      <c r="C229" s="20">
        <v>234.9</v>
      </c>
      <c r="D229" s="20">
        <v>381.63</v>
      </c>
      <c r="E229" s="88">
        <f t="shared" si="130"/>
        <v>616.53</v>
      </c>
      <c r="F229" s="14">
        <v>167.74</v>
      </c>
      <c r="G229" s="14">
        <v>268.11</v>
      </c>
      <c r="H229" s="94">
        <f t="shared" si="132"/>
        <v>435.85</v>
      </c>
      <c r="I229" s="22">
        <v>742.82</v>
      </c>
      <c r="J229" s="22">
        <v>1130.73</v>
      </c>
      <c r="K229" s="117">
        <f t="shared" si="135"/>
        <v>1873.5500000000002</v>
      </c>
      <c r="L229" s="175">
        <v>1971.6</v>
      </c>
      <c r="M229" s="175">
        <v>3142.4</v>
      </c>
      <c r="N229" s="103">
        <f t="shared" si="136"/>
        <v>5114</v>
      </c>
      <c r="O229" s="175">
        <v>647.20000000000005</v>
      </c>
      <c r="P229" s="175">
        <v>1083.3</v>
      </c>
      <c r="Q229" s="103">
        <f t="shared" si="133"/>
        <v>1730.5</v>
      </c>
      <c r="R229" s="175">
        <v>647.20000000000005</v>
      </c>
      <c r="S229" s="175">
        <v>1083.3</v>
      </c>
      <c r="T229" s="103">
        <f t="shared" si="134"/>
        <v>1730.5</v>
      </c>
    </row>
    <row r="230" spans="1:20" ht="18.75">
      <c r="A230" s="25">
        <v>22</v>
      </c>
      <c r="B230" s="17" t="s">
        <v>2243</v>
      </c>
      <c r="C230" s="20"/>
      <c r="D230" s="20"/>
      <c r="E230" s="88"/>
      <c r="F230" s="14"/>
      <c r="G230" s="14"/>
      <c r="H230" s="94"/>
      <c r="I230" s="22"/>
      <c r="J230" s="22"/>
      <c r="L230" s="175"/>
      <c r="M230" s="175"/>
      <c r="O230" s="175">
        <v>0</v>
      </c>
      <c r="P230" s="175">
        <v>44.44</v>
      </c>
      <c r="Q230" s="103">
        <f t="shared" si="133"/>
        <v>44.44</v>
      </c>
      <c r="R230" s="175">
        <v>0</v>
      </c>
      <c r="S230" s="175">
        <v>65.099999999999994</v>
      </c>
      <c r="T230" s="103">
        <f t="shared" si="134"/>
        <v>65.099999999999994</v>
      </c>
    </row>
    <row r="231" spans="1:20" ht="18.75">
      <c r="A231" s="25">
        <v>23</v>
      </c>
      <c r="B231" s="17" t="s">
        <v>2244</v>
      </c>
      <c r="C231" s="20"/>
      <c r="D231" s="20"/>
      <c r="E231" s="88"/>
      <c r="F231" s="14"/>
      <c r="G231" s="14"/>
      <c r="H231" s="94"/>
      <c r="I231" s="22"/>
      <c r="J231" s="22"/>
      <c r="L231" s="175"/>
      <c r="M231" s="175"/>
      <c r="O231" s="175">
        <v>0.15</v>
      </c>
      <c r="P231" s="175">
        <v>0.15</v>
      </c>
      <c r="Q231" s="103">
        <f t="shared" si="133"/>
        <v>0.3</v>
      </c>
      <c r="R231" s="175">
        <v>0.15</v>
      </c>
      <c r="S231" s="175">
        <v>0.15</v>
      </c>
      <c r="T231" s="103">
        <f t="shared" si="134"/>
        <v>0.3</v>
      </c>
    </row>
    <row r="232" spans="1:20" ht="18.75">
      <c r="A232" s="25">
        <v>24</v>
      </c>
      <c r="B232" s="196" t="s">
        <v>376</v>
      </c>
      <c r="C232" s="20">
        <v>100</v>
      </c>
      <c r="D232" s="20">
        <v>150</v>
      </c>
      <c r="E232" s="88">
        <f t="shared" si="130"/>
        <v>250</v>
      </c>
      <c r="F232" s="14">
        <v>26.88</v>
      </c>
      <c r="G232" s="14">
        <v>40.33</v>
      </c>
      <c r="H232" s="94">
        <f t="shared" si="132"/>
        <v>67.209999999999994</v>
      </c>
      <c r="I232" s="22">
        <v>1458</v>
      </c>
      <c r="J232" s="22">
        <v>1970</v>
      </c>
      <c r="K232" s="117">
        <f t="shared" si="135"/>
        <v>3428</v>
      </c>
      <c r="L232" s="175">
        <v>4000</v>
      </c>
      <c r="M232" s="175">
        <v>1000</v>
      </c>
      <c r="N232" s="103">
        <f t="shared" si="136"/>
        <v>5000</v>
      </c>
      <c r="O232" s="175">
        <v>630</v>
      </c>
      <c r="P232" s="175">
        <v>1015</v>
      </c>
      <c r="Q232" s="103">
        <f t="shared" si="133"/>
        <v>1645</v>
      </c>
      <c r="R232" s="175">
        <v>630</v>
      </c>
      <c r="S232" s="175">
        <v>1015</v>
      </c>
      <c r="T232" s="103">
        <f t="shared" si="134"/>
        <v>1645</v>
      </c>
    </row>
    <row r="233" spans="1:20" ht="18.75">
      <c r="A233" s="25">
        <v>25</v>
      </c>
      <c r="B233" s="17" t="s">
        <v>2248</v>
      </c>
      <c r="C233" s="20"/>
      <c r="D233" s="20">
        <v>175.26</v>
      </c>
      <c r="E233" s="88">
        <f t="shared" si="130"/>
        <v>175.26</v>
      </c>
      <c r="F233" s="14">
        <v>0</v>
      </c>
      <c r="G233" s="14">
        <v>140</v>
      </c>
      <c r="H233" s="94">
        <f t="shared" si="132"/>
        <v>140</v>
      </c>
      <c r="I233" s="22">
        <v>0</v>
      </c>
      <c r="J233" s="22">
        <v>85</v>
      </c>
      <c r="K233" s="117">
        <f t="shared" si="135"/>
        <v>85</v>
      </c>
      <c r="L233" s="175"/>
      <c r="M233" s="175">
        <v>0.01</v>
      </c>
      <c r="N233" s="103">
        <f t="shared" si="136"/>
        <v>0.01</v>
      </c>
      <c r="O233" s="175">
        <v>0</v>
      </c>
      <c r="P233" s="175">
        <v>20</v>
      </c>
      <c r="Q233" s="103">
        <f t="shared" si="133"/>
        <v>20</v>
      </c>
      <c r="R233" s="175">
        <v>0</v>
      </c>
      <c r="S233" s="175">
        <v>20</v>
      </c>
      <c r="T233" s="103">
        <f t="shared" si="134"/>
        <v>20</v>
      </c>
    </row>
    <row r="234" spans="1:20" ht="18.75">
      <c r="A234" s="25">
        <v>26</v>
      </c>
      <c r="B234" s="17" t="s">
        <v>1952</v>
      </c>
      <c r="C234" s="20">
        <v>2000</v>
      </c>
      <c r="D234" s="20"/>
      <c r="E234" s="88">
        <f t="shared" si="130"/>
        <v>2000</v>
      </c>
      <c r="F234" s="14">
        <v>2000</v>
      </c>
      <c r="G234" s="14">
        <v>0</v>
      </c>
      <c r="H234" s="94">
        <f t="shared" si="132"/>
        <v>2000</v>
      </c>
      <c r="I234" s="22">
        <v>2000</v>
      </c>
      <c r="J234" s="22">
        <v>0</v>
      </c>
      <c r="K234" s="117">
        <f t="shared" si="135"/>
        <v>2000</v>
      </c>
      <c r="L234" s="175">
        <v>1500</v>
      </c>
      <c r="M234" s="175"/>
      <c r="N234" s="103">
        <f t="shared" si="136"/>
        <v>1500</v>
      </c>
      <c r="O234" s="175">
        <v>500</v>
      </c>
      <c r="P234" s="175">
        <v>0</v>
      </c>
      <c r="Q234" s="103">
        <f t="shared" si="133"/>
        <v>500</v>
      </c>
      <c r="R234" s="175">
        <v>1980</v>
      </c>
      <c r="S234" s="175">
        <v>0</v>
      </c>
      <c r="T234" s="103">
        <f t="shared" si="134"/>
        <v>1980</v>
      </c>
    </row>
    <row r="235" spans="1:20" ht="18.75">
      <c r="A235" s="25">
        <v>27</v>
      </c>
      <c r="B235" s="196" t="s">
        <v>377</v>
      </c>
      <c r="C235" s="20">
        <v>179.74</v>
      </c>
      <c r="D235" s="20">
        <v>238.41</v>
      </c>
      <c r="E235" s="88">
        <f t="shared" si="130"/>
        <v>418.15</v>
      </c>
      <c r="F235" s="14">
        <v>123.02</v>
      </c>
      <c r="G235" s="14">
        <v>184.52</v>
      </c>
      <c r="H235" s="94">
        <f t="shared" si="132"/>
        <v>307.54000000000002</v>
      </c>
      <c r="I235" s="22">
        <v>0.02</v>
      </c>
      <c r="J235" s="22">
        <v>0.23</v>
      </c>
      <c r="K235" s="117">
        <f t="shared" si="135"/>
        <v>0.25</v>
      </c>
      <c r="L235" s="175">
        <v>0.23</v>
      </c>
      <c r="M235" s="175">
        <v>0.23</v>
      </c>
      <c r="N235" s="103">
        <f t="shared" si="136"/>
        <v>0.46</v>
      </c>
      <c r="O235" s="175"/>
      <c r="P235" s="175"/>
      <c r="Q235" s="103">
        <f t="shared" si="133"/>
        <v>0</v>
      </c>
      <c r="R235" s="175">
        <v>0</v>
      </c>
      <c r="S235" s="175">
        <v>0</v>
      </c>
      <c r="T235" s="103">
        <f t="shared" si="134"/>
        <v>0</v>
      </c>
    </row>
    <row r="236" spans="1:20" ht="18.75">
      <c r="A236" s="25">
        <v>28</v>
      </c>
      <c r="B236" s="196" t="s">
        <v>378</v>
      </c>
      <c r="C236" s="20"/>
      <c r="D236" s="20">
        <v>5</v>
      </c>
      <c r="E236" s="88">
        <f t="shared" si="130"/>
        <v>5</v>
      </c>
      <c r="F236" s="14">
        <v>0</v>
      </c>
      <c r="G236" s="14">
        <v>5</v>
      </c>
      <c r="H236" s="94">
        <f t="shared" si="132"/>
        <v>5</v>
      </c>
      <c r="I236" s="22">
        <v>0.01</v>
      </c>
      <c r="J236" s="22">
        <v>0.03</v>
      </c>
      <c r="K236" s="117">
        <f t="shared" si="135"/>
        <v>0.04</v>
      </c>
      <c r="L236" s="175">
        <v>0.04</v>
      </c>
      <c r="M236" s="175">
        <v>0.04</v>
      </c>
      <c r="N236" s="103">
        <f t="shared" si="136"/>
        <v>0.08</v>
      </c>
      <c r="O236" s="175"/>
      <c r="P236" s="175"/>
      <c r="Q236" s="103">
        <f t="shared" si="133"/>
        <v>0</v>
      </c>
      <c r="R236" s="175">
        <v>0</v>
      </c>
      <c r="S236" s="175">
        <v>0</v>
      </c>
      <c r="T236" s="103">
        <f t="shared" si="134"/>
        <v>0</v>
      </c>
    </row>
    <row r="237" spans="1:20" ht="18.75">
      <c r="A237" s="25">
        <v>29</v>
      </c>
      <c r="B237" s="196" t="s">
        <v>379</v>
      </c>
      <c r="C237" s="20">
        <v>296.97000000000003</v>
      </c>
      <c r="D237" s="20">
        <v>445.46</v>
      </c>
      <c r="E237" s="88">
        <f t="shared" si="130"/>
        <v>742.43000000000006</v>
      </c>
      <c r="F237" s="14">
        <v>68.59</v>
      </c>
      <c r="G237" s="14">
        <v>102.89</v>
      </c>
      <c r="H237" s="94">
        <f t="shared" si="132"/>
        <v>171.48000000000002</v>
      </c>
      <c r="I237" s="22">
        <v>244.94</v>
      </c>
      <c r="J237" s="22">
        <v>367.39</v>
      </c>
      <c r="K237" s="117">
        <f t="shared" si="135"/>
        <v>612.32999999999993</v>
      </c>
      <c r="L237" s="175">
        <v>251.52</v>
      </c>
      <c r="M237" s="175">
        <v>276.51</v>
      </c>
      <c r="N237" s="103">
        <f t="shared" si="136"/>
        <v>528.03</v>
      </c>
      <c r="O237" s="175"/>
      <c r="P237" s="175"/>
      <c r="Q237" s="103">
        <f t="shared" si="133"/>
        <v>0</v>
      </c>
      <c r="R237" s="175">
        <v>0</v>
      </c>
      <c r="S237" s="175">
        <v>0</v>
      </c>
      <c r="T237" s="103">
        <f t="shared" si="134"/>
        <v>0</v>
      </c>
    </row>
    <row r="238" spans="1:20" ht="18.75">
      <c r="A238" s="25">
        <v>30</v>
      </c>
      <c r="B238" s="17" t="s">
        <v>380</v>
      </c>
      <c r="C238" s="20">
        <v>192.43</v>
      </c>
      <c r="D238" s="20">
        <v>261.58</v>
      </c>
      <c r="E238" s="88">
        <f t="shared" si="130"/>
        <v>454.01</v>
      </c>
      <c r="F238" s="14">
        <v>192.5</v>
      </c>
      <c r="G238" s="14">
        <v>231.5</v>
      </c>
      <c r="H238" s="94">
        <f t="shared" si="132"/>
        <v>424</v>
      </c>
      <c r="I238" s="22">
        <v>215.01</v>
      </c>
      <c r="J238" s="22">
        <v>267</v>
      </c>
      <c r="K238" s="117">
        <f t="shared" si="135"/>
        <v>482.01</v>
      </c>
      <c r="L238" s="175">
        <v>10000</v>
      </c>
      <c r="M238" s="175"/>
      <c r="N238" s="103">
        <f t="shared" si="136"/>
        <v>10000</v>
      </c>
      <c r="O238" s="175">
        <v>244.43</v>
      </c>
      <c r="P238" s="175">
        <v>241.92</v>
      </c>
      <c r="Q238" s="103">
        <f t="shared" si="133"/>
        <v>486.35</v>
      </c>
      <c r="R238" s="175">
        <v>244.43</v>
      </c>
      <c r="S238" s="175">
        <v>241.92</v>
      </c>
      <c r="T238" s="103">
        <f t="shared" si="134"/>
        <v>486.35</v>
      </c>
    </row>
    <row r="239" spans="1:20" ht="18.75">
      <c r="A239" s="25">
        <v>31</v>
      </c>
      <c r="B239" s="17" t="s">
        <v>2245</v>
      </c>
      <c r="C239" s="20"/>
      <c r="D239" s="20"/>
      <c r="E239" s="88"/>
      <c r="F239" s="14"/>
      <c r="G239" s="14"/>
      <c r="H239" s="94"/>
      <c r="I239" s="22"/>
      <c r="J239" s="22"/>
      <c r="L239" s="175"/>
      <c r="M239" s="175"/>
      <c r="O239" s="175">
        <v>1000</v>
      </c>
      <c r="P239" s="175">
        <v>0</v>
      </c>
      <c r="Q239" s="103">
        <f t="shared" si="133"/>
        <v>1000</v>
      </c>
      <c r="R239" s="175">
        <v>0.03</v>
      </c>
      <c r="S239" s="175">
        <v>0</v>
      </c>
      <c r="T239" s="103">
        <f t="shared" si="134"/>
        <v>0.03</v>
      </c>
    </row>
    <row r="240" spans="1:20" ht="18.75">
      <c r="A240" s="25">
        <v>32</v>
      </c>
      <c r="B240" s="17" t="s">
        <v>381</v>
      </c>
      <c r="C240" s="20">
        <v>4131</v>
      </c>
      <c r="D240" s="20"/>
      <c r="E240" s="88">
        <f t="shared" si="130"/>
        <v>4131</v>
      </c>
      <c r="F240" s="14">
        <v>4114.51</v>
      </c>
      <c r="G240" s="14">
        <v>0</v>
      </c>
      <c r="H240" s="94">
        <f t="shared" si="132"/>
        <v>4114.51</v>
      </c>
      <c r="I240" s="22">
        <v>5156.51</v>
      </c>
      <c r="J240" s="22"/>
      <c r="K240" s="117">
        <f t="shared" si="135"/>
        <v>5156.51</v>
      </c>
      <c r="L240" s="175">
        <v>5190.51</v>
      </c>
      <c r="M240" s="175"/>
      <c r="N240" s="103">
        <f t="shared" si="136"/>
        <v>5190.51</v>
      </c>
      <c r="O240" s="175">
        <v>6293.51</v>
      </c>
      <c r="P240" s="175"/>
      <c r="Q240" s="103">
        <f t="shared" si="133"/>
        <v>6293.51</v>
      </c>
      <c r="R240" s="175">
        <v>6299.51</v>
      </c>
      <c r="S240" s="175">
        <v>0</v>
      </c>
      <c r="T240" s="103">
        <f t="shared" si="134"/>
        <v>6299.51</v>
      </c>
    </row>
    <row r="241" spans="1:20" ht="18.75">
      <c r="A241" s="25">
        <v>33</v>
      </c>
      <c r="B241" s="17" t="s">
        <v>2406</v>
      </c>
      <c r="C241" s="20"/>
      <c r="D241" s="20"/>
      <c r="E241" s="88"/>
      <c r="F241" s="14"/>
      <c r="G241" s="14"/>
      <c r="H241" s="94"/>
      <c r="I241" s="22"/>
      <c r="J241" s="22"/>
      <c r="L241" s="175"/>
      <c r="M241" s="175"/>
      <c r="O241" s="175"/>
      <c r="P241" s="175"/>
      <c r="R241" s="175">
        <v>100</v>
      </c>
      <c r="S241" s="175">
        <v>0</v>
      </c>
      <c r="T241" s="103">
        <f t="shared" si="134"/>
        <v>100</v>
      </c>
    </row>
    <row r="242" spans="1:20" ht="18.75">
      <c r="A242" s="25">
        <v>34</v>
      </c>
      <c r="B242" s="17" t="s">
        <v>2407</v>
      </c>
      <c r="C242" s="20"/>
      <c r="D242" s="20"/>
      <c r="E242" s="88"/>
      <c r="F242" s="14"/>
      <c r="G242" s="14"/>
      <c r="H242" s="94"/>
      <c r="I242" s="22"/>
      <c r="J242" s="22"/>
      <c r="L242" s="175"/>
      <c r="M242" s="175"/>
      <c r="O242" s="175"/>
      <c r="P242" s="175"/>
      <c r="R242" s="175">
        <v>7499.97</v>
      </c>
      <c r="S242" s="175">
        <v>0</v>
      </c>
      <c r="T242" s="103">
        <f t="shared" si="134"/>
        <v>7499.97</v>
      </c>
    </row>
    <row r="243" spans="1:20" ht="18.75">
      <c r="A243" s="25">
        <v>35</v>
      </c>
      <c r="B243" s="17" t="s">
        <v>1994</v>
      </c>
      <c r="C243" s="20"/>
      <c r="D243" s="20"/>
      <c r="F243" s="14">
        <v>8000</v>
      </c>
      <c r="G243" s="14">
        <v>0</v>
      </c>
      <c r="H243" s="94">
        <f t="shared" si="132"/>
        <v>8000</v>
      </c>
      <c r="I243" s="22">
        <v>3000</v>
      </c>
      <c r="J243" s="22"/>
      <c r="K243" s="117">
        <f t="shared" si="135"/>
        <v>3000</v>
      </c>
      <c r="L243" s="175">
        <v>3000</v>
      </c>
      <c r="M243" s="175"/>
      <c r="N243" s="103">
        <f t="shared" si="136"/>
        <v>3000</v>
      </c>
      <c r="O243" s="175">
        <v>1000</v>
      </c>
      <c r="P243" s="175"/>
      <c r="Q243" s="103">
        <f t="shared" si="133"/>
        <v>1000</v>
      </c>
      <c r="R243" s="175">
        <v>1000</v>
      </c>
      <c r="S243" s="175">
        <v>0</v>
      </c>
      <c r="T243" s="103">
        <f t="shared" si="134"/>
        <v>1000</v>
      </c>
    </row>
    <row r="244" spans="1:20" ht="18.75">
      <c r="A244" s="25">
        <v>36</v>
      </c>
      <c r="B244" s="17" t="s">
        <v>2246</v>
      </c>
      <c r="C244" s="20"/>
      <c r="D244" s="20"/>
      <c r="F244" s="14"/>
      <c r="G244" s="14"/>
      <c r="H244" s="94"/>
      <c r="I244" s="126"/>
      <c r="J244" s="126"/>
      <c r="L244" s="175"/>
      <c r="M244" s="175"/>
      <c r="O244" s="175">
        <v>0.09</v>
      </c>
      <c r="P244" s="175"/>
      <c r="Q244" s="103">
        <f t="shared" si="133"/>
        <v>0.09</v>
      </c>
      <c r="R244" s="175">
        <v>0.09</v>
      </c>
      <c r="S244" s="175">
        <v>0</v>
      </c>
      <c r="T244" s="103">
        <f t="shared" si="134"/>
        <v>0.09</v>
      </c>
    </row>
    <row r="245" spans="1:20" ht="18.75">
      <c r="A245" s="25">
        <v>37</v>
      </c>
      <c r="B245" s="17" t="s">
        <v>2247</v>
      </c>
      <c r="C245" s="20"/>
      <c r="D245" s="20"/>
      <c r="F245" s="14"/>
      <c r="G245" s="14"/>
      <c r="H245" s="94"/>
      <c r="I245" s="126"/>
      <c r="J245" s="126"/>
      <c r="L245" s="175"/>
      <c r="M245" s="175"/>
      <c r="O245" s="175">
        <v>0.12</v>
      </c>
      <c r="P245" s="175"/>
      <c r="Q245" s="103">
        <f t="shared" si="133"/>
        <v>0.12</v>
      </c>
      <c r="R245" s="175">
        <v>0.12</v>
      </c>
      <c r="S245" s="175">
        <v>0</v>
      </c>
      <c r="T245" s="103">
        <f t="shared" si="134"/>
        <v>0.12</v>
      </c>
    </row>
    <row r="246" spans="1:20" s="43" customFormat="1" ht="18.75">
      <c r="A246" s="35"/>
      <c r="B246" s="19" t="s">
        <v>26</v>
      </c>
      <c r="C246" s="21">
        <f t="shared" ref="C246:N246" si="137">SUM(C209:C243)</f>
        <v>28631.710000000003</v>
      </c>
      <c r="D246" s="21">
        <f t="shared" si="137"/>
        <v>1798.3</v>
      </c>
      <c r="E246" s="88">
        <f t="shared" si="137"/>
        <v>30430.01</v>
      </c>
      <c r="F246" s="21">
        <f t="shared" si="137"/>
        <v>41784.240000000005</v>
      </c>
      <c r="G246" s="21">
        <f t="shared" si="137"/>
        <v>1150.0099999999998</v>
      </c>
      <c r="H246" s="96">
        <f t="shared" si="137"/>
        <v>42934.25</v>
      </c>
      <c r="I246" s="42">
        <f t="shared" si="137"/>
        <v>49141.33</v>
      </c>
      <c r="J246" s="42">
        <f t="shared" si="137"/>
        <v>7836.2699999999995</v>
      </c>
      <c r="K246" s="96">
        <f t="shared" si="137"/>
        <v>56977.600000000013</v>
      </c>
      <c r="L246" s="177">
        <f t="shared" si="137"/>
        <v>72201.819999999992</v>
      </c>
      <c r="M246" s="177">
        <f t="shared" si="137"/>
        <v>8518.4700000000012</v>
      </c>
      <c r="N246" s="103">
        <f t="shared" si="137"/>
        <v>80720.289999999994</v>
      </c>
      <c r="O246" s="177">
        <f>SUM(O210:O245)</f>
        <v>65638.649999999994</v>
      </c>
      <c r="P246" s="177">
        <f t="shared" ref="P246:Q246" si="138">SUM(P210:P245)</f>
        <v>9105.91</v>
      </c>
      <c r="Q246" s="177">
        <f t="shared" si="138"/>
        <v>74744.56</v>
      </c>
      <c r="R246" s="177">
        <f>SUM(R210:R245)</f>
        <v>74084.87999999999</v>
      </c>
      <c r="S246" s="177">
        <f t="shared" ref="S246:T246" si="139">SUM(S210:S245)</f>
        <v>9126.5700000000015</v>
      </c>
      <c r="T246" s="177">
        <f t="shared" si="139"/>
        <v>83211.45</v>
      </c>
    </row>
    <row r="247" spans="1:20" s="43" customFormat="1" ht="18.75">
      <c r="A247" s="35">
        <v>10</v>
      </c>
      <c r="B247" s="19" t="s">
        <v>275</v>
      </c>
      <c r="C247" s="21"/>
      <c r="D247" s="21"/>
      <c r="E247" s="88"/>
      <c r="F247" s="18"/>
      <c r="G247" s="18"/>
      <c r="H247" s="94"/>
      <c r="I247" s="36"/>
      <c r="J247" s="36"/>
      <c r="K247" s="117"/>
      <c r="L247" s="177"/>
      <c r="M247" s="177"/>
      <c r="N247" s="103"/>
      <c r="O247" s="177"/>
      <c r="P247" s="177"/>
      <c r="Q247" s="103"/>
      <c r="R247" s="177"/>
      <c r="S247" s="177"/>
      <c r="T247" s="103"/>
    </row>
    <row r="248" spans="1:20" ht="18.75">
      <c r="A248" s="25">
        <v>1</v>
      </c>
      <c r="B248" s="17" t="s">
        <v>382</v>
      </c>
      <c r="C248" s="21">
        <v>115.4</v>
      </c>
      <c r="D248" s="20">
        <v>209.65</v>
      </c>
      <c r="E248" s="88">
        <f t="shared" ref="E248:E256" si="140">SUM(C248:D248)</f>
        <v>325.05</v>
      </c>
      <c r="F248" s="14">
        <v>93.15</v>
      </c>
      <c r="G248" s="14">
        <v>112.71</v>
      </c>
      <c r="H248" s="94">
        <f>F248+G248</f>
        <v>205.86</v>
      </c>
      <c r="I248" s="22">
        <v>170.04</v>
      </c>
      <c r="J248" s="22">
        <v>284.75</v>
      </c>
      <c r="K248" s="117">
        <f>SUM(I248:J248)</f>
        <v>454.78999999999996</v>
      </c>
      <c r="L248" s="180">
        <v>18.07</v>
      </c>
      <c r="M248" s="180">
        <v>7.0000000000000007E-2</v>
      </c>
      <c r="N248" s="103">
        <f>SUM(L248:M248)</f>
        <v>18.14</v>
      </c>
      <c r="O248" s="202">
        <v>0.02</v>
      </c>
      <c r="P248" s="180"/>
      <c r="Q248" s="103">
        <f>SUM(O248:P248)</f>
        <v>0.02</v>
      </c>
      <c r="R248" s="202">
        <v>0.02</v>
      </c>
      <c r="S248" s="180">
        <v>0</v>
      </c>
      <c r="T248" s="103">
        <f>SUM(R248:S248)</f>
        <v>0.02</v>
      </c>
    </row>
    <row r="249" spans="1:20" ht="18.75">
      <c r="A249" s="25">
        <v>2</v>
      </c>
      <c r="B249" s="17" t="s">
        <v>383</v>
      </c>
      <c r="C249" s="20">
        <v>114.04</v>
      </c>
      <c r="D249" s="20">
        <v>0</v>
      </c>
      <c r="E249" s="88">
        <f t="shared" si="140"/>
        <v>114.04</v>
      </c>
      <c r="F249" s="14">
        <v>106.85</v>
      </c>
      <c r="G249" s="14">
        <v>0</v>
      </c>
      <c r="H249" s="94">
        <f t="shared" ref="H249:H256" si="141">F249+G249</f>
        <v>106.85</v>
      </c>
      <c r="I249" s="22">
        <v>208.03</v>
      </c>
      <c r="J249" s="22"/>
      <c r="K249" s="117">
        <f t="shared" ref="K249:K256" si="142">SUM(I249:J249)</f>
        <v>208.03</v>
      </c>
      <c r="L249" s="178">
        <v>343.11</v>
      </c>
      <c r="M249" s="179"/>
      <c r="N249" s="103">
        <f t="shared" ref="N249:N256" si="143">SUM(L249:M249)</f>
        <v>343.11</v>
      </c>
      <c r="O249" s="203">
        <v>258.83999999999997</v>
      </c>
      <c r="P249" s="179"/>
      <c r="Q249" s="103">
        <f t="shared" ref="Q249:Q256" si="144">SUM(O249:P249)</f>
        <v>258.83999999999997</v>
      </c>
      <c r="R249" s="203">
        <v>259.83999999999997</v>
      </c>
      <c r="S249" s="179">
        <v>0</v>
      </c>
      <c r="T249" s="103">
        <f t="shared" ref="T249:T256" si="145">SUM(R249:S249)</f>
        <v>259.83999999999997</v>
      </c>
    </row>
    <row r="250" spans="1:20" ht="18.75">
      <c r="A250" s="25">
        <v>3</v>
      </c>
      <c r="B250" s="17" t="s">
        <v>384</v>
      </c>
      <c r="C250" s="20">
        <v>0.2</v>
      </c>
      <c r="D250" s="20">
        <v>0</v>
      </c>
      <c r="E250" s="88">
        <f t="shared" si="140"/>
        <v>0.2</v>
      </c>
      <c r="F250" s="14">
        <v>0.21</v>
      </c>
      <c r="G250" s="14">
        <v>0</v>
      </c>
      <c r="H250" s="94">
        <f t="shared" si="141"/>
        <v>0.21</v>
      </c>
      <c r="I250" s="22">
        <v>0.21</v>
      </c>
      <c r="J250" s="22"/>
      <c r="K250" s="117">
        <f t="shared" si="142"/>
        <v>0.21</v>
      </c>
      <c r="L250" s="180">
        <v>0.3</v>
      </c>
      <c r="M250" s="179"/>
      <c r="N250" s="103">
        <f t="shared" si="143"/>
        <v>0.3</v>
      </c>
      <c r="O250" s="202">
        <v>0.3</v>
      </c>
      <c r="P250" s="179"/>
      <c r="Q250" s="103">
        <f t="shared" si="144"/>
        <v>0.3</v>
      </c>
      <c r="R250" s="202">
        <v>0.3</v>
      </c>
      <c r="S250" s="179">
        <v>0</v>
      </c>
      <c r="T250" s="103">
        <f t="shared" si="145"/>
        <v>0.3</v>
      </c>
    </row>
    <row r="251" spans="1:20" ht="18.75">
      <c r="A251" s="25">
        <v>4</v>
      </c>
      <c r="B251" s="17" t="s">
        <v>385</v>
      </c>
      <c r="C251" s="20">
        <v>0</v>
      </c>
      <c r="D251" s="20">
        <v>40</v>
      </c>
      <c r="E251" s="88">
        <f t="shared" si="140"/>
        <v>40</v>
      </c>
      <c r="F251" s="14">
        <v>0</v>
      </c>
      <c r="G251" s="14">
        <v>0.05</v>
      </c>
      <c r="H251" s="94">
        <f t="shared" si="141"/>
        <v>0.05</v>
      </c>
      <c r="I251" s="22">
        <v>1</v>
      </c>
      <c r="J251" s="22"/>
      <c r="K251" s="117">
        <f t="shared" si="142"/>
        <v>1</v>
      </c>
      <c r="L251" s="180">
        <v>0.01</v>
      </c>
      <c r="M251" s="179"/>
      <c r="N251" s="103">
        <f t="shared" si="143"/>
        <v>0.01</v>
      </c>
      <c r="O251" s="202"/>
      <c r="P251" s="179"/>
      <c r="Q251" s="103">
        <f t="shared" si="144"/>
        <v>0</v>
      </c>
      <c r="R251" s="202">
        <v>0</v>
      </c>
      <c r="S251" s="179">
        <v>0</v>
      </c>
      <c r="T251" s="103">
        <f t="shared" si="145"/>
        <v>0</v>
      </c>
    </row>
    <row r="252" spans="1:20" ht="18.75">
      <c r="A252" s="25">
        <v>5</v>
      </c>
      <c r="B252" s="17" t="s">
        <v>386</v>
      </c>
      <c r="C252" s="20">
        <v>1</v>
      </c>
      <c r="D252" s="20">
        <v>0</v>
      </c>
      <c r="E252" s="88">
        <f t="shared" si="140"/>
        <v>1</v>
      </c>
      <c r="F252" s="14">
        <v>1</v>
      </c>
      <c r="G252" s="14">
        <v>0</v>
      </c>
      <c r="H252" s="94">
        <f t="shared" si="141"/>
        <v>1</v>
      </c>
      <c r="I252" s="22">
        <v>0.01</v>
      </c>
      <c r="J252" s="22"/>
      <c r="K252" s="117">
        <f t="shared" si="142"/>
        <v>0.01</v>
      </c>
      <c r="L252" s="180">
        <v>0.01</v>
      </c>
      <c r="M252" s="179"/>
      <c r="N252" s="103">
        <f t="shared" si="143"/>
        <v>0.01</v>
      </c>
      <c r="O252" s="202">
        <v>0.01</v>
      </c>
      <c r="P252" s="179"/>
      <c r="Q252" s="103">
        <f t="shared" si="144"/>
        <v>0.01</v>
      </c>
      <c r="R252" s="202">
        <v>0.01</v>
      </c>
      <c r="S252" s="179">
        <v>0</v>
      </c>
      <c r="T252" s="103">
        <f t="shared" si="145"/>
        <v>0.01</v>
      </c>
    </row>
    <row r="253" spans="1:20" ht="18.75">
      <c r="A253" s="25">
        <v>6</v>
      </c>
      <c r="B253" s="17" t="s">
        <v>2385</v>
      </c>
      <c r="C253" s="20"/>
      <c r="D253" s="20"/>
      <c r="E253" s="88"/>
      <c r="F253" s="14"/>
      <c r="G253" s="14"/>
      <c r="H253" s="94"/>
      <c r="I253" s="22"/>
      <c r="J253" s="22"/>
      <c r="L253" s="180"/>
      <c r="M253" s="179"/>
      <c r="O253" s="202">
        <v>0.01</v>
      </c>
      <c r="P253" s="179"/>
      <c r="Q253" s="103">
        <f t="shared" si="144"/>
        <v>0.01</v>
      </c>
      <c r="R253" s="202">
        <v>0.01</v>
      </c>
      <c r="S253" s="179">
        <v>0</v>
      </c>
      <c r="T253" s="103">
        <f t="shared" si="145"/>
        <v>0.01</v>
      </c>
    </row>
    <row r="254" spans="1:20" ht="18.75">
      <c r="A254" s="25">
        <v>6</v>
      </c>
      <c r="B254" s="17" t="s">
        <v>387</v>
      </c>
      <c r="C254" s="20">
        <v>9.25</v>
      </c>
      <c r="D254" s="20">
        <v>0</v>
      </c>
      <c r="E254" s="88">
        <f t="shared" si="140"/>
        <v>9.25</v>
      </c>
      <c r="F254" s="14">
        <v>9.75</v>
      </c>
      <c r="G254" s="14">
        <v>0</v>
      </c>
      <c r="H254" s="94">
        <f t="shared" si="141"/>
        <v>9.75</v>
      </c>
      <c r="I254" s="22">
        <v>9.75</v>
      </c>
      <c r="J254" s="22"/>
      <c r="K254" s="117">
        <f t="shared" si="142"/>
        <v>9.75</v>
      </c>
      <c r="L254" s="180">
        <v>9.75</v>
      </c>
      <c r="M254" s="179"/>
      <c r="N254" s="103">
        <f t="shared" si="143"/>
        <v>9.75</v>
      </c>
      <c r="O254" s="202">
        <v>10</v>
      </c>
      <c r="P254" s="179"/>
      <c r="Q254" s="103">
        <f t="shared" si="144"/>
        <v>10</v>
      </c>
      <c r="R254" s="202">
        <v>10</v>
      </c>
      <c r="S254" s="179">
        <v>0</v>
      </c>
      <c r="T254" s="103">
        <f t="shared" si="145"/>
        <v>10</v>
      </c>
    </row>
    <row r="255" spans="1:20" ht="18.75">
      <c r="A255" s="25">
        <v>7</v>
      </c>
      <c r="B255" s="17" t="s">
        <v>389</v>
      </c>
      <c r="C255" s="20">
        <v>0.01</v>
      </c>
      <c r="D255" s="20"/>
      <c r="E255" s="88">
        <f t="shared" si="140"/>
        <v>0.01</v>
      </c>
      <c r="F255" s="14">
        <v>0.01</v>
      </c>
      <c r="G255" s="14">
        <v>0</v>
      </c>
      <c r="H255" s="94">
        <f t="shared" si="141"/>
        <v>0.01</v>
      </c>
      <c r="I255" s="22">
        <v>0.01</v>
      </c>
      <c r="J255" s="22"/>
      <c r="K255" s="117">
        <f t="shared" si="142"/>
        <v>0.01</v>
      </c>
      <c r="L255" s="180">
        <v>0.01</v>
      </c>
      <c r="M255" s="179"/>
      <c r="N255" s="103">
        <f t="shared" si="143"/>
        <v>0.01</v>
      </c>
      <c r="O255" s="202">
        <v>0.01</v>
      </c>
      <c r="P255" s="179"/>
      <c r="Q255" s="103">
        <f t="shared" si="144"/>
        <v>0.01</v>
      </c>
      <c r="R255" s="202">
        <v>0.01</v>
      </c>
      <c r="S255" s="179">
        <v>0</v>
      </c>
      <c r="T255" s="103">
        <f t="shared" si="145"/>
        <v>0.01</v>
      </c>
    </row>
    <row r="256" spans="1:20" ht="18.75">
      <c r="A256" s="25">
        <v>8</v>
      </c>
      <c r="B256" s="17" t="s">
        <v>388</v>
      </c>
      <c r="C256" s="20">
        <v>0.35</v>
      </c>
      <c r="D256" s="20"/>
      <c r="E256" s="107">
        <f t="shared" si="140"/>
        <v>0.35</v>
      </c>
      <c r="F256" s="14">
        <v>0.35</v>
      </c>
      <c r="G256" s="14">
        <v>0</v>
      </c>
      <c r="H256" s="94">
        <f t="shared" si="141"/>
        <v>0.35</v>
      </c>
      <c r="I256" s="22">
        <v>8.25</v>
      </c>
      <c r="J256" s="22"/>
      <c r="K256" s="117">
        <f t="shared" si="142"/>
        <v>8.25</v>
      </c>
      <c r="L256" s="180">
        <v>1</v>
      </c>
      <c r="M256" s="179"/>
      <c r="N256" s="103">
        <f t="shared" si="143"/>
        <v>1</v>
      </c>
      <c r="O256" s="202">
        <v>0.5</v>
      </c>
      <c r="P256" s="179"/>
      <c r="Q256" s="103">
        <f t="shared" si="144"/>
        <v>0.5</v>
      </c>
      <c r="R256" s="202">
        <v>0.5</v>
      </c>
      <c r="S256" s="179">
        <v>0</v>
      </c>
      <c r="T256" s="103">
        <f t="shared" si="145"/>
        <v>0.5</v>
      </c>
    </row>
    <row r="257" spans="1:20" s="43" customFormat="1" ht="18.75">
      <c r="A257" s="35"/>
      <c r="B257" s="19" t="s">
        <v>12</v>
      </c>
      <c r="C257" s="21">
        <f>SUM(C248:C256)</f>
        <v>240.24999999999997</v>
      </c>
      <c r="D257" s="21">
        <f t="shared" ref="D257:K257" si="146">SUM(D248:D256)</f>
        <v>249.65</v>
      </c>
      <c r="E257" s="88">
        <f t="shared" si="146"/>
        <v>489.90000000000003</v>
      </c>
      <c r="F257" s="21">
        <f t="shared" si="146"/>
        <v>211.32</v>
      </c>
      <c r="G257" s="21">
        <f t="shared" si="146"/>
        <v>112.75999999999999</v>
      </c>
      <c r="H257" s="96">
        <f t="shared" si="146"/>
        <v>324.08000000000004</v>
      </c>
      <c r="I257" s="42">
        <f t="shared" si="146"/>
        <v>397.29999999999995</v>
      </c>
      <c r="J257" s="42">
        <f t="shared" si="146"/>
        <v>284.75</v>
      </c>
      <c r="K257" s="96">
        <f t="shared" si="146"/>
        <v>682.05</v>
      </c>
      <c r="L257" s="177">
        <f t="shared" ref="L257:N257" si="147">SUM(L248:L256)</f>
        <v>372.26</v>
      </c>
      <c r="M257" s="177">
        <f t="shared" si="147"/>
        <v>7.0000000000000007E-2</v>
      </c>
      <c r="N257" s="103">
        <f t="shared" si="147"/>
        <v>372.33</v>
      </c>
      <c r="O257" s="199">
        <f>SUM(O248:O256)</f>
        <v>269.68999999999994</v>
      </c>
      <c r="P257" s="199">
        <f t="shared" ref="P257:Q257" si="148">SUM(P248:P256)</f>
        <v>0</v>
      </c>
      <c r="Q257" s="199">
        <f t="shared" si="148"/>
        <v>269.68999999999994</v>
      </c>
      <c r="R257" s="199">
        <f>SUM(R248:R256)</f>
        <v>270.68999999999994</v>
      </c>
      <c r="S257" s="199">
        <f t="shared" ref="S257:T257" si="149">SUM(S248:S256)</f>
        <v>0</v>
      </c>
      <c r="T257" s="199">
        <f t="shared" si="149"/>
        <v>270.68999999999994</v>
      </c>
    </row>
    <row r="258" spans="1:20" s="43" customFormat="1" ht="18.75">
      <c r="A258" s="35">
        <v>11</v>
      </c>
      <c r="B258" s="19" t="s">
        <v>2054</v>
      </c>
      <c r="C258" s="21"/>
      <c r="D258" s="21"/>
      <c r="E258" s="88"/>
      <c r="F258" s="21"/>
      <c r="G258" s="21"/>
      <c r="H258" s="96"/>
      <c r="I258" s="42"/>
      <c r="J258" s="42"/>
      <c r="K258" s="96"/>
      <c r="L258" s="177"/>
      <c r="M258" s="177"/>
      <c r="N258" s="103"/>
      <c r="O258" s="177"/>
      <c r="P258" s="177"/>
      <c r="Q258" s="103"/>
      <c r="R258" s="177"/>
      <c r="S258" s="177"/>
      <c r="T258" s="103"/>
    </row>
    <row r="259" spans="1:20" s="43" customFormat="1" ht="18.75">
      <c r="A259" s="35"/>
      <c r="B259" s="19" t="s">
        <v>2408</v>
      </c>
      <c r="C259" s="21"/>
      <c r="D259" s="21"/>
      <c r="E259" s="88"/>
      <c r="F259" s="21"/>
      <c r="G259" s="21"/>
      <c r="H259" s="96"/>
      <c r="I259" s="42"/>
      <c r="J259" s="42"/>
      <c r="K259" s="96"/>
      <c r="L259" s="177"/>
      <c r="M259" s="177"/>
      <c r="N259" s="103"/>
      <c r="O259" s="177"/>
      <c r="P259" s="177"/>
      <c r="Q259" s="103"/>
      <c r="R259" s="177">
        <v>0.12</v>
      </c>
      <c r="S259" s="177">
        <v>0.33</v>
      </c>
      <c r="T259" s="103">
        <f>SUM(R259:S259)</f>
        <v>0.45</v>
      </c>
    </row>
    <row r="260" spans="1:20" s="43" customFormat="1" ht="18.75">
      <c r="A260" s="35"/>
      <c r="B260" s="17" t="s">
        <v>2055</v>
      </c>
      <c r="C260" s="21"/>
      <c r="D260" s="21"/>
      <c r="E260" s="88"/>
      <c r="F260" s="21"/>
      <c r="G260" s="21"/>
      <c r="H260" s="96"/>
      <c r="I260" s="42"/>
      <c r="J260" s="42"/>
      <c r="K260" s="96"/>
      <c r="L260" s="175">
        <v>86400</v>
      </c>
      <c r="M260" s="175"/>
      <c r="N260" s="103">
        <f>SUM(L260:M260)</f>
        <v>86400</v>
      </c>
      <c r="O260" s="175">
        <v>102500</v>
      </c>
      <c r="P260" s="175"/>
      <c r="Q260" s="103">
        <f>SUM(O260:P260)</f>
        <v>102500</v>
      </c>
      <c r="R260" s="175">
        <v>102500</v>
      </c>
      <c r="S260" s="175">
        <v>0</v>
      </c>
      <c r="T260" s="103">
        <f>SUM(R260:S260)</f>
        <v>102500</v>
      </c>
    </row>
    <row r="261" spans="1:20" s="43" customFormat="1" ht="18.75">
      <c r="A261" s="35"/>
      <c r="B261" s="19" t="s">
        <v>2056</v>
      </c>
      <c r="C261" s="21"/>
      <c r="D261" s="21"/>
      <c r="E261" s="88"/>
      <c r="F261" s="21"/>
      <c r="G261" s="21"/>
      <c r="H261" s="96"/>
      <c r="I261" s="42"/>
      <c r="J261" s="42"/>
      <c r="K261" s="96"/>
      <c r="L261" s="177">
        <f>SUM(L260)</f>
        <v>86400</v>
      </c>
      <c r="M261" s="177"/>
      <c r="N261" s="103">
        <f>SUM(L261:M261)</f>
        <v>86400</v>
      </c>
      <c r="O261" s="177">
        <f>SUM(O260)</f>
        <v>102500</v>
      </c>
      <c r="P261" s="177">
        <f t="shared" ref="P261:Q261" si="150">SUM(P260)</f>
        <v>0</v>
      </c>
      <c r="Q261" s="177">
        <f t="shared" si="150"/>
        <v>102500</v>
      </c>
      <c r="R261" s="177">
        <f>SUM(R259:R260)</f>
        <v>102500.12</v>
      </c>
      <c r="S261" s="177">
        <f>SUM(S259:S260)</f>
        <v>0.33</v>
      </c>
      <c r="T261" s="177">
        <f>SUM(T259:T260)</f>
        <v>102500.45</v>
      </c>
    </row>
    <row r="262" spans="1:20" s="43" customFormat="1" ht="18.75">
      <c r="A262" s="35">
        <v>12</v>
      </c>
      <c r="B262" s="19" t="s">
        <v>390</v>
      </c>
      <c r="C262" s="21"/>
      <c r="D262" s="21"/>
      <c r="E262" s="88"/>
      <c r="F262" s="18"/>
      <c r="G262" s="18"/>
      <c r="H262" s="94"/>
      <c r="I262" s="36"/>
      <c r="J262" s="36"/>
      <c r="K262" s="117"/>
      <c r="L262" s="177"/>
      <c r="M262" s="177"/>
      <c r="N262" s="103"/>
      <c r="O262" s="177"/>
      <c r="P262" s="177"/>
      <c r="Q262" s="103"/>
      <c r="R262" s="177"/>
      <c r="S262" s="177"/>
      <c r="T262" s="103"/>
    </row>
    <row r="263" spans="1:20" s="43" customFormat="1" ht="18.75">
      <c r="A263" s="35">
        <v>1</v>
      </c>
      <c r="B263" s="19" t="s">
        <v>2409</v>
      </c>
      <c r="C263" s="21"/>
      <c r="D263" s="21"/>
      <c r="E263" s="88"/>
      <c r="F263" s="18"/>
      <c r="G263" s="18"/>
      <c r="H263" s="94"/>
      <c r="I263" s="36"/>
      <c r="J263" s="36"/>
      <c r="K263" s="117"/>
      <c r="L263" s="177"/>
      <c r="M263" s="177"/>
      <c r="N263" s="103"/>
      <c r="O263" s="177"/>
      <c r="P263" s="177"/>
      <c r="Q263" s="103"/>
      <c r="R263" s="177">
        <v>5000</v>
      </c>
      <c r="S263" s="177">
        <v>0</v>
      </c>
      <c r="T263" s="103">
        <f>SUM(R263:S263)</f>
        <v>5000</v>
      </c>
    </row>
    <row r="264" spans="1:20" ht="18.75">
      <c r="A264" s="25">
        <v>2</v>
      </c>
      <c r="B264" s="17" t="s">
        <v>391</v>
      </c>
      <c r="C264" s="20">
        <v>176</v>
      </c>
      <c r="D264" s="20">
        <v>263.01</v>
      </c>
      <c r="E264" s="88">
        <f t="shared" ref="E264:E271" si="151">SUM(C264:D264)</f>
        <v>439.01</v>
      </c>
      <c r="F264" s="14">
        <v>387.16</v>
      </c>
      <c r="G264" s="14">
        <v>580.79999999999995</v>
      </c>
      <c r="H264" s="94">
        <f>SUM(F264:G264)</f>
        <v>967.96</v>
      </c>
      <c r="I264" s="22">
        <v>364</v>
      </c>
      <c r="J264" s="22">
        <v>546</v>
      </c>
      <c r="K264" s="117">
        <f>SUM(I264:J264)</f>
        <v>910</v>
      </c>
      <c r="L264" s="175">
        <v>240.03</v>
      </c>
      <c r="M264" s="175">
        <v>360.03</v>
      </c>
      <c r="N264" s="103">
        <f>SUM(L264:M264)</f>
        <v>600.05999999999995</v>
      </c>
      <c r="O264" s="175">
        <v>593.37</v>
      </c>
      <c r="P264" s="175">
        <v>890.05</v>
      </c>
      <c r="Q264" s="103">
        <f>SUM(O264:P264)</f>
        <v>1483.42</v>
      </c>
      <c r="R264" s="175">
        <v>593.37</v>
      </c>
      <c r="S264" s="175">
        <v>890.05</v>
      </c>
      <c r="T264" s="103">
        <f>SUM(R264:S264)</f>
        <v>1483.42</v>
      </c>
    </row>
    <row r="265" spans="1:20" ht="18.75">
      <c r="A265" s="35">
        <v>3</v>
      </c>
      <c r="B265" s="17" t="s">
        <v>392</v>
      </c>
      <c r="C265" s="20">
        <v>0.03</v>
      </c>
      <c r="D265" s="20">
        <v>0.03</v>
      </c>
      <c r="E265" s="88">
        <f t="shared" si="151"/>
        <v>0.06</v>
      </c>
      <c r="F265" s="14">
        <v>800</v>
      </c>
      <c r="G265" s="14">
        <v>1200</v>
      </c>
      <c r="H265" s="94">
        <f t="shared" ref="H265:H272" si="152">F265+G265</f>
        <v>2000</v>
      </c>
      <c r="I265" s="22">
        <v>320</v>
      </c>
      <c r="J265" s="22">
        <v>480</v>
      </c>
      <c r="K265" s="117">
        <f t="shared" ref="K265:K272" si="153">SUM(I265:J265)</f>
        <v>800</v>
      </c>
      <c r="L265" s="175">
        <v>240</v>
      </c>
      <c r="M265" s="175">
        <v>360</v>
      </c>
      <c r="N265" s="103">
        <f t="shared" ref="N265:N272" si="154">SUM(L265:M265)</f>
        <v>600</v>
      </c>
      <c r="O265" s="175">
        <v>400</v>
      </c>
      <c r="P265" s="175">
        <v>600</v>
      </c>
      <c r="Q265" s="103">
        <f t="shared" ref="Q265:Q272" si="155">SUM(O265:P265)</f>
        <v>1000</v>
      </c>
      <c r="R265" s="175">
        <v>400</v>
      </c>
      <c r="S265" s="175">
        <v>600</v>
      </c>
      <c r="T265" s="103">
        <f t="shared" ref="T265:T272" si="156">SUM(R265:S265)</f>
        <v>1000</v>
      </c>
    </row>
    <row r="266" spans="1:20" ht="18.75">
      <c r="A266" s="25">
        <v>4</v>
      </c>
      <c r="B266" s="17" t="s">
        <v>2057</v>
      </c>
      <c r="C266" s="20"/>
      <c r="D266" s="20"/>
      <c r="E266" s="88"/>
      <c r="F266" s="14"/>
      <c r="G266" s="14"/>
      <c r="H266" s="94"/>
      <c r="I266" s="22"/>
      <c r="J266" s="22"/>
      <c r="L266" s="175">
        <v>11500</v>
      </c>
      <c r="M266" s="175"/>
      <c r="N266" s="103">
        <f t="shared" si="154"/>
        <v>11500</v>
      </c>
      <c r="O266" s="175">
        <v>15000.02</v>
      </c>
      <c r="P266" s="175"/>
      <c r="Q266" s="103">
        <f t="shared" si="155"/>
        <v>15000.02</v>
      </c>
      <c r="R266" s="175">
        <v>15000.02</v>
      </c>
      <c r="S266" s="175">
        <v>0</v>
      </c>
      <c r="T266" s="103">
        <f t="shared" si="156"/>
        <v>15000.02</v>
      </c>
    </row>
    <row r="267" spans="1:20" ht="18.75">
      <c r="A267" s="35">
        <v>5</v>
      </c>
      <c r="B267" s="17" t="s">
        <v>393</v>
      </c>
      <c r="C267" s="20">
        <v>31000</v>
      </c>
      <c r="D267" s="20">
        <v>31014.240000000002</v>
      </c>
      <c r="E267" s="88">
        <f t="shared" si="151"/>
        <v>62014.240000000005</v>
      </c>
      <c r="F267" s="14">
        <v>0.02</v>
      </c>
      <c r="G267" s="14">
        <v>0</v>
      </c>
      <c r="H267" s="94">
        <f t="shared" si="152"/>
        <v>0.02</v>
      </c>
      <c r="I267" s="22">
        <v>0.02</v>
      </c>
      <c r="J267" s="22"/>
      <c r="K267" s="117">
        <f t="shared" si="153"/>
        <v>0.02</v>
      </c>
      <c r="L267" s="175">
        <v>3636.6</v>
      </c>
      <c r="M267" s="175"/>
      <c r="N267" s="103">
        <f t="shared" si="154"/>
        <v>3636.6</v>
      </c>
      <c r="O267" s="175">
        <v>2000</v>
      </c>
      <c r="P267" s="175"/>
      <c r="Q267" s="103">
        <f t="shared" si="155"/>
        <v>2000</v>
      </c>
      <c r="R267" s="175">
        <v>2000</v>
      </c>
      <c r="S267" s="175">
        <v>0</v>
      </c>
      <c r="T267" s="103">
        <f t="shared" si="156"/>
        <v>2000</v>
      </c>
    </row>
    <row r="268" spans="1:20" ht="18.75">
      <c r="A268" s="25">
        <v>6</v>
      </c>
      <c r="B268" s="17" t="s">
        <v>394</v>
      </c>
      <c r="C268" s="20">
        <v>633</v>
      </c>
      <c r="D268" s="20">
        <v>907.64</v>
      </c>
      <c r="E268" s="88">
        <f t="shared" si="151"/>
        <v>1540.6399999999999</v>
      </c>
      <c r="F268" s="14">
        <v>40000</v>
      </c>
      <c r="G268" s="14">
        <v>40000</v>
      </c>
      <c r="H268" s="94">
        <f t="shared" si="152"/>
        <v>80000</v>
      </c>
      <c r="I268" s="22">
        <v>45000</v>
      </c>
      <c r="J268" s="22">
        <v>45000</v>
      </c>
      <c r="K268" s="117">
        <f t="shared" si="153"/>
        <v>90000</v>
      </c>
      <c r="L268" s="175">
        <v>60500</v>
      </c>
      <c r="M268" s="175">
        <v>60000</v>
      </c>
      <c r="N268" s="103">
        <f t="shared" si="154"/>
        <v>120500</v>
      </c>
      <c r="O268" s="175">
        <v>65500</v>
      </c>
      <c r="P268" s="175">
        <v>65000</v>
      </c>
      <c r="Q268" s="103">
        <f t="shared" si="155"/>
        <v>130500</v>
      </c>
      <c r="R268" s="175">
        <v>65500</v>
      </c>
      <c r="S268" s="175">
        <v>65000</v>
      </c>
      <c r="T268" s="103">
        <f t="shared" si="156"/>
        <v>130500</v>
      </c>
    </row>
    <row r="269" spans="1:20" ht="18.75">
      <c r="A269" s="35">
        <v>7</v>
      </c>
      <c r="B269" s="17" t="s">
        <v>395</v>
      </c>
      <c r="C269" s="20">
        <v>3095.38</v>
      </c>
      <c r="D269" s="20">
        <v>12882.41</v>
      </c>
      <c r="E269" s="88">
        <f t="shared" si="151"/>
        <v>15977.79</v>
      </c>
      <c r="F269" s="14">
        <v>633.76</v>
      </c>
      <c r="G269" s="14">
        <v>700.64</v>
      </c>
      <c r="H269" s="94">
        <f t="shared" si="152"/>
        <v>1334.4</v>
      </c>
      <c r="I269" s="22">
        <v>633.76</v>
      </c>
      <c r="J269" s="22">
        <v>700.64</v>
      </c>
      <c r="K269" s="117">
        <f t="shared" si="153"/>
        <v>1334.4</v>
      </c>
      <c r="L269" s="175">
        <v>1266</v>
      </c>
      <c r="M269" s="175">
        <v>1274</v>
      </c>
      <c r="N269" s="103">
        <f t="shared" si="154"/>
        <v>2540</v>
      </c>
      <c r="O269" s="175">
        <v>662</v>
      </c>
      <c r="P269" s="175">
        <v>672</v>
      </c>
      <c r="Q269" s="103">
        <f t="shared" si="155"/>
        <v>1334</v>
      </c>
      <c r="R269" s="175">
        <v>662</v>
      </c>
      <c r="S269" s="175">
        <v>672</v>
      </c>
      <c r="T269" s="103">
        <f t="shared" si="156"/>
        <v>1334</v>
      </c>
    </row>
    <row r="270" spans="1:20" ht="18.75">
      <c r="A270" s="25">
        <v>8</v>
      </c>
      <c r="B270" s="17" t="s">
        <v>396</v>
      </c>
      <c r="C270" s="20">
        <v>66058.740000000005</v>
      </c>
      <c r="D270" s="20">
        <v>37227.050000000003</v>
      </c>
      <c r="E270" s="88">
        <f t="shared" si="151"/>
        <v>103285.79000000001</v>
      </c>
      <c r="F270" s="14">
        <v>4311.04</v>
      </c>
      <c r="G270" s="14">
        <v>17244.36</v>
      </c>
      <c r="H270" s="94">
        <f t="shared" si="152"/>
        <v>21555.4</v>
      </c>
      <c r="I270" s="22">
        <v>4311.04</v>
      </c>
      <c r="J270" s="22">
        <v>17244.36</v>
      </c>
      <c r="K270" s="117">
        <f t="shared" si="153"/>
        <v>21555.4</v>
      </c>
      <c r="L270" s="175">
        <v>5113.1099999999997</v>
      </c>
      <c r="M270" s="175">
        <v>7669.72</v>
      </c>
      <c r="N270" s="103">
        <f t="shared" si="154"/>
        <v>12782.83</v>
      </c>
      <c r="O270" s="175">
        <v>5812.81</v>
      </c>
      <c r="P270" s="175">
        <v>8646.82</v>
      </c>
      <c r="Q270" s="103">
        <f t="shared" si="155"/>
        <v>14459.630000000001</v>
      </c>
      <c r="R270" s="175">
        <v>5812.81</v>
      </c>
      <c r="S270" s="175">
        <v>8646.82</v>
      </c>
      <c r="T270" s="103">
        <f t="shared" si="156"/>
        <v>14459.630000000001</v>
      </c>
    </row>
    <row r="271" spans="1:20" ht="18.75">
      <c r="A271" s="35">
        <v>9</v>
      </c>
      <c r="B271" s="17" t="s">
        <v>397</v>
      </c>
      <c r="C271" s="20">
        <v>500</v>
      </c>
      <c r="D271" s="20"/>
      <c r="E271" s="88">
        <f t="shared" si="151"/>
        <v>500</v>
      </c>
      <c r="F271" s="14">
        <v>78916.61</v>
      </c>
      <c r="G271" s="14">
        <v>38446.589999999997</v>
      </c>
      <c r="H271" s="94">
        <f t="shared" si="152"/>
        <v>117363.2</v>
      </c>
      <c r="I271" s="22">
        <v>84150.09</v>
      </c>
      <c r="J271" s="22">
        <v>40035.120000000003</v>
      </c>
      <c r="K271" s="117">
        <f t="shared" si="153"/>
        <v>124185.20999999999</v>
      </c>
      <c r="L271" s="175">
        <v>94503.02</v>
      </c>
      <c r="M271" s="175">
        <v>36962.69</v>
      </c>
      <c r="N271" s="103">
        <f t="shared" si="154"/>
        <v>131465.71000000002</v>
      </c>
      <c r="O271" s="175">
        <v>111377.48</v>
      </c>
      <c r="P271" s="175">
        <v>34658.04</v>
      </c>
      <c r="Q271" s="103">
        <f t="shared" si="155"/>
        <v>146035.51999999999</v>
      </c>
      <c r="R271" s="175">
        <v>116332.95</v>
      </c>
      <c r="S271" s="175">
        <v>37896.31</v>
      </c>
      <c r="T271" s="103">
        <f t="shared" si="156"/>
        <v>154229.26</v>
      </c>
    </row>
    <row r="272" spans="1:20" ht="18.75">
      <c r="A272" s="25">
        <v>10</v>
      </c>
      <c r="B272" s="17" t="s">
        <v>398</v>
      </c>
      <c r="C272" s="20"/>
      <c r="D272" s="20"/>
      <c r="F272" s="14">
        <v>500</v>
      </c>
      <c r="G272" s="14">
        <v>0</v>
      </c>
      <c r="H272" s="94">
        <f t="shared" si="152"/>
        <v>500</v>
      </c>
      <c r="I272" s="22">
        <v>350</v>
      </c>
      <c r="J272" s="22"/>
      <c r="K272" s="117">
        <f t="shared" si="153"/>
        <v>350</v>
      </c>
      <c r="L272" s="175">
        <v>500</v>
      </c>
      <c r="M272" s="175"/>
      <c r="N272" s="103">
        <f t="shared" si="154"/>
        <v>500</v>
      </c>
      <c r="O272" s="175">
        <v>400</v>
      </c>
      <c r="P272" s="175"/>
      <c r="Q272" s="103">
        <f t="shared" si="155"/>
        <v>400</v>
      </c>
      <c r="R272" s="175">
        <v>400</v>
      </c>
      <c r="S272" s="175">
        <v>0</v>
      </c>
      <c r="T272" s="103">
        <f t="shared" si="156"/>
        <v>400</v>
      </c>
    </row>
    <row r="273" spans="1:20" s="43" customFormat="1" ht="18.75">
      <c r="A273" s="35"/>
      <c r="B273" s="19" t="s">
        <v>27</v>
      </c>
      <c r="C273" s="21">
        <f>SUM(C264:C272)</f>
        <v>101463.15</v>
      </c>
      <c r="D273" s="21">
        <f t="shared" ref="D273:K273" si="157">SUM(D264:D272)</f>
        <v>82294.38</v>
      </c>
      <c r="E273" s="88">
        <f t="shared" si="157"/>
        <v>183757.53000000003</v>
      </c>
      <c r="F273" s="21">
        <f t="shared" si="157"/>
        <v>125548.59</v>
      </c>
      <c r="G273" s="21">
        <f t="shared" si="157"/>
        <v>98172.39</v>
      </c>
      <c r="H273" s="96">
        <f t="shared" si="157"/>
        <v>223720.97999999998</v>
      </c>
      <c r="I273" s="42">
        <f t="shared" si="157"/>
        <v>135128.91</v>
      </c>
      <c r="J273" s="42">
        <f t="shared" si="157"/>
        <v>104006.12</v>
      </c>
      <c r="K273" s="96">
        <f t="shared" si="157"/>
        <v>239135.03</v>
      </c>
      <c r="L273" s="177">
        <f t="shared" ref="L273:N273" si="158">SUM(L264:L272)</f>
        <v>177498.76</v>
      </c>
      <c r="M273" s="177">
        <f t="shared" si="158"/>
        <v>106626.44</v>
      </c>
      <c r="N273" s="103">
        <f t="shared" si="158"/>
        <v>284125.2</v>
      </c>
      <c r="O273" s="177">
        <f>SUM(O264:O272)</f>
        <v>201745.68</v>
      </c>
      <c r="P273" s="177">
        <f t="shared" ref="P273:Q273" si="159">SUM(P264:P272)</f>
        <v>110466.91</v>
      </c>
      <c r="Q273" s="177">
        <f t="shared" si="159"/>
        <v>312212.58999999997</v>
      </c>
      <c r="R273" s="177">
        <f>SUM(R263:R272)</f>
        <v>211701.15</v>
      </c>
      <c r="S273" s="177">
        <f t="shared" ref="S273" si="160">SUM(S264:S272)</f>
        <v>113705.18</v>
      </c>
      <c r="T273" s="177">
        <f>SUM(T263:T272)</f>
        <v>325406.33</v>
      </c>
    </row>
    <row r="274" spans="1:20" s="43" customFormat="1" ht="18.75">
      <c r="A274" s="35">
        <v>13</v>
      </c>
      <c r="B274" s="19" t="s">
        <v>279</v>
      </c>
      <c r="C274" s="21"/>
      <c r="D274" s="21"/>
      <c r="E274" s="88"/>
      <c r="F274" s="18"/>
      <c r="G274" s="18"/>
      <c r="H274" s="94"/>
      <c r="I274" s="36"/>
      <c r="J274" s="36"/>
      <c r="K274" s="117"/>
      <c r="L274" s="177"/>
      <c r="M274" s="177"/>
      <c r="N274" s="103"/>
      <c r="O274" s="177"/>
      <c r="P274" s="177"/>
      <c r="Q274" s="103"/>
      <c r="R274" s="177"/>
      <c r="S274" s="177"/>
      <c r="T274" s="103"/>
    </row>
    <row r="275" spans="1:20" ht="18.75">
      <c r="A275" s="25">
        <v>1</v>
      </c>
      <c r="B275" s="17" t="s">
        <v>1423</v>
      </c>
      <c r="C275" s="20"/>
      <c r="D275" s="20"/>
      <c r="F275" s="14"/>
      <c r="G275" s="14"/>
      <c r="H275" s="94"/>
      <c r="I275" s="22">
        <v>0.03</v>
      </c>
      <c r="J275" s="22"/>
      <c r="K275" s="117">
        <f>SUM(I275:J275)</f>
        <v>0.03</v>
      </c>
      <c r="L275" s="175">
        <v>0.03</v>
      </c>
      <c r="M275" s="175"/>
      <c r="N275" s="103">
        <f>SUM(L275:M275)</f>
        <v>0.03</v>
      </c>
      <c r="O275" s="175">
        <v>0.03</v>
      </c>
      <c r="P275" s="175"/>
      <c r="Q275" s="103">
        <f>SUM(O275:P275)</f>
        <v>0.03</v>
      </c>
      <c r="R275" s="175">
        <v>0.03</v>
      </c>
      <c r="S275" s="175">
        <v>0</v>
      </c>
      <c r="T275" s="103">
        <f t="shared" ref="T275:T280" si="161">SUM(R275:S275)</f>
        <v>0.03</v>
      </c>
    </row>
    <row r="276" spans="1:20" ht="18.75">
      <c r="A276" s="25"/>
      <c r="B276" s="17" t="s">
        <v>2410</v>
      </c>
      <c r="C276" s="20"/>
      <c r="D276" s="20"/>
      <c r="F276" s="14"/>
      <c r="G276" s="14"/>
      <c r="H276" s="94"/>
      <c r="I276" s="22"/>
      <c r="J276" s="22"/>
      <c r="L276" s="175"/>
      <c r="M276" s="175"/>
      <c r="O276" s="175"/>
      <c r="P276" s="175"/>
      <c r="R276" s="175">
        <v>0.03</v>
      </c>
      <c r="S276" s="175">
        <v>0</v>
      </c>
      <c r="T276" s="103">
        <f t="shared" si="161"/>
        <v>0.03</v>
      </c>
    </row>
    <row r="277" spans="1:20" ht="18.75">
      <c r="A277" s="25">
        <v>2</v>
      </c>
      <c r="B277" s="17" t="s">
        <v>1424</v>
      </c>
      <c r="C277" s="20"/>
      <c r="D277" s="20"/>
      <c r="F277" s="14"/>
      <c r="G277" s="14"/>
      <c r="H277" s="94"/>
      <c r="I277" s="22">
        <v>1200</v>
      </c>
      <c r="J277" s="22"/>
      <c r="K277" s="117">
        <f>SUM(I277:J277)</f>
        <v>1200</v>
      </c>
      <c r="L277" s="175">
        <v>1200</v>
      </c>
      <c r="M277" s="175"/>
      <c r="N277" s="103">
        <f>SUM(L277:M277)</f>
        <v>1200</v>
      </c>
      <c r="O277" s="175">
        <v>0.03</v>
      </c>
      <c r="P277" s="175"/>
      <c r="Q277" s="103">
        <f>SUM(O277:P277)</f>
        <v>0.03</v>
      </c>
      <c r="R277" s="175">
        <v>0.03</v>
      </c>
      <c r="S277" s="175">
        <v>0</v>
      </c>
      <c r="T277" s="103">
        <f t="shared" si="161"/>
        <v>0.03</v>
      </c>
    </row>
    <row r="278" spans="1:20" ht="18.75">
      <c r="A278" s="25">
        <v>3</v>
      </c>
      <c r="B278" s="17" t="s">
        <v>1425</v>
      </c>
      <c r="C278" s="20"/>
      <c r="D278" s="20"/>
      <c r="F278" s="14"/>
      <c r="G278" s="14"/>
      <c r="H278" s="94"/>
      <c r="I278" s="22">
        <v>2400</v>
      </c>
      <c r="J278" s="22"/>
      <c r="K278" s="117">
        <f>SUM(I278:J278)</f>
        <v>2400</v>
      </c>
      <c r="L278" s="175">
        <v>2700</v>
      </c>
      <c r="M278" s="175"/>
      <c r="N278" s="103">
        <f>SUM(L278:M278)</f>
        <v>2700</v>
      </c>
      <c r="O278" s="175">
        <v>3000</v>
      </c>
      <c r="P278" s="175"/>
      <c r="Q278" s="103">
        <f>SUM(O278:P278)</f>
        <v>3000</v>
      </c>
      <c r="R278" s="175">
        <v>3000</v>
      </c>
      <c r="S278" s="175">
        <v>0</v>
      </c>
      <c r="T278" s="103">
        <f t="shared" si="161"/>
        <v>3000</v>
      </c>
    </row>
    <row r="279" spans="1:20" ht="18.75">
      <c r="A279" s="25">
        <v>4</v>
      </c>
      <c r="B279" s="17" t="s">
        <v>2249</v>
      </c>
      <c r="C279" s="20"/>
      <c r="D279" s="20"/>
      <c r="F279" s="14"/>
      <c r="G279" s="14"/>
      <c r="H279" s="94"/>
      <c r="I279" s="22"/>
      <c r="J279" s="22"/>
      <c r="L279" s="175"/>
      <c r="M279" s="175"/>
      <c r="O279" s="175">
        <v>0.03</v>
      </c>
      <c r="P279" s="175"/>
      <c r="Q279" s="103">
        <v>0.03</v>
      </c>
      <c r="R279" s="175">
        <v>29281</v>
      </c>
      <c r="S279" s="175">
        <v>0</v>
      </c>
      <c r="T279" s="103">
        <f t="shared" si="161"/>
        <v>29281</v>
      </c>
    </row>
    <row r="280" spans="1:20" ht="18.75">
      <c r="A280" s="25">
        <v>5</v>
      </c>
      <c r="B280" s="17" t="s">
        <v>399</v>
      </c>
      <c r="C280" s="20">
        <v>0</v>
      </c>
      <c r="D280" s="20"/>
      <c r="F280" s="14">
        <v>0.02</v>
      </c>
      <c r="G280" s="14">
        <v>0</v>
      </c>
      <c r="H280" s="94">
        <f>F280+G280</f>
        <v>0.02</v>
      </c>
      <c r="I280" s="22">
        <v>0.02</v>
      </c>
      <c r="J280" s="22"/>
      <c r="K280" s="117">
        <f>SUM(I280:J280)</f>
        <v>0.02</v>
      </c>
      <c r="L280" s="175">
        <v>0.02</v>
      </c>
      <c r="M280" s="175"/>
      <c r="N280" s="103">
        <f>SUM(L280:M280)</f>
        <v>0.02</v>
      </c>
      <c r="O280" s="175">
        <v>0.02</v>
      </c>
      <c r="P280" s="175"/>
      <c r="Q280" s="103">
        <f>SUM(O280:P280)</f>
        <v>0.02</v>
      </c>
      <c r="R280" s="175">
        <v>0.02</v>
      </c>
      <c r="S280" s="175">
        <v>0</v>
      </c>
      <c r="T280" s="103">
        <f t="shared" si="161"/>
        <v>0.02</v>
      </c>
    </row>
    <row r="281" spans="1:20" ht="18.75">
      <c r="A281" s="25"/>
      <c r="B281" s="19" t="s">
        <v>14</v>
      </c>
      <c r="C281" s="39">
        <f>SUM(C275:C280)</f>
        <v>0</v>
      </c>
      <c r="D281" s="39">
        <f t="shared" ref="D281:K281" si="162">SUM(D275:D280)</f>
        <v>0</v>
      </c>
      <c r="E281" s="87">
        <f t="shared" si="162"/>
        <v>0</v>
      </c>
      <c r="F281" s="39">
        <f t="shared" si="162"/>
        <v>0.02</v>
      </c>
      <c r="G281" s="39">
        <f t="shared" si="162"/>
        <v>0</v>
      </c>
      <c r="H281" s="87">
        <f t="shared" si="162"/>
        <v>0.02</v>
      </c>
      <c r="I281" s="39">
        <f t="shared" si="162"/>
        <v>3600.0499999999997</v>
      </c>
      <c r="J281" s="39">
        <f t="shared" si="162"/>
        <v>0</v>
      </c>
      <c r="K281" s="95">
        <f t="shared" si="162"/>
        <v>3600.0499999999997</v>
      </c>
      <c r="L281" s="177">
        <f t="shared" ref="L281:N281" si="163">SUM(L275:L280)</f>
        <v>3900.0499999999997</v>
      </c>
      <c r="M281" s="177">
        <f t="shared" si="163"/>
        <v>0</v>
      </c>
      <c r="N281" s="103">
        <f t="shared" si="163"/>
        <v>3900.0499999999997</v>
      </c>
      <c r="O281" s="177">
        <f>SUM(O275:O280)</f>
        <v>3000.11</v>
      </c>
      <c r="P281" s="177">
        <f t="shared" ref="P281:Q281" si="164">SUM(P275:P280)</f>
        <v>0</v>
      </c>
      <c r="Q281" s="177">
        <f t="shared" si="164"/>
        <v>3000.11</v>
      </c>
      <c r="R281" s="177">
        <f>SUM(R275:R280)</f>
        <v>32281.11</v>
      </c>
      <c r="S281" s="177">
        <f t="shared" ref="S281" si="165">SUM(S275:S280)</f>
        <v>0</v>
      </c>
      <c r="T281" s="177">
        <f>SUM(T275:T280)</f>
        <v>32281.11</v>
      </c>
    </row>
    <row r="282" spans="1:20" s="43" customFormat="1" ht="18.75">
      <c r="A282" s="35">
        <v>14</v>
      </c>
      <c r="B282" s="19" t="s">
        <v>400</v>
      </c>
      <c r="C282" s="21"/>
      <c r="D282" s="21"/>
      <c r="E282" s="88"/>
      <c r="F282" s="21"/>
      <c r="G282" s="21"/>
      <c r="H282" s="96"/>
      <c r="I282" s="36"/>
      <c r="J282" s="36"/>
      <c r="K282" s="117"/>
      <c r="L282" s="177"/>
      <c r="M282" s="177"/>
      <c r="N282" s="103"/>
      <c r="O282" s="177"/>
      <c r="P282" s="177"/>
      <c r="Q282" s="103"/>
      <c r="R282" s="177"/>
      <c r="S282" s="177"/>
      <c r="T282" s="103"/>
    </row>
    <row r="283" spans="1:20" ht="18.75">
      <c r="A283" s="35">
        <v>1</v>
      </c>
      <c r="B283" s="17" t="s">
        <v>401</v>
      </c>
      <c r="C283" s="20">
        <v>0.18</v>
      </c>
      <c r="D283" s="20"/>
      <c r="E283" s="88">
        <f>SUM(C283:D283)</f>
        <v>0.18</v>
      </c>
      <c r="F283" s="14">
        <v>0.18</v>
      </c>
      <c r="G283" s="14">
        <v>0</v>
      </c>
      <c r="H283" s="94">
        <f>F283+G283</f>
        <v>0.18</v>
      </c>
      <c r="I283" s="22">
        <v>590.74</v>
      </c>
      <c r="J283" s="22"/>
      <c r="K283" s="117">
        <f>SUM(I283:J283)</f>
        <v>590.74</v>
      </c>
      <c r="L283" s="175">
        <v>642.88</v>
      </c>
      <c r="M283" s="175"/>
      <c r="N283" s="103">
        <f>SUM(L283:M283)</f>
        <v>642.88</v>
      </c>
      <c r="O283" s="175">
        <v>672.18</v>
      </c>
      <c r="P283" s="175"/>
      <c r="Q283" s="103">
        <f>SUM(O283:P283)</f>
        <v>672.18</v>
      </c>
      <c r="R283" s="175">
        <v>675.18</v>
      </c>
      <c r="S283" s="175">
        <v>0</v>
      </c>
      <c r="T283" s="103">
        <f>SUM(R283:S283)</f>
        <v>675.18</v>
      </c>
    </row>
    <row r="284" spans="1:20" ht="18.75">
      <c r="A284" s="25"/>
      <c r="B284" s="19" t="s">
        <v>28</v>
      </c>
      <c r="C284" s="21">
        <f t="shared" ref="C284:K284" si="166">SUM(C283)</f>
        <v>0.18</v>
      </c>
      <c r="D284" s="21">
        <f t="shared" si="166"/>
        <v>0</v>
      </c>
      <c r="E284" s="88">
        <f t="shared" si="166"/>
        <v>0.18</v>
      </c>
      <c r="F284" s="21">
        <f t="shared" si="166"/>
        <v>0.18</v>
      </c>
      <c r="G284" s="21">
        <f t="shared" si="166"/>
        <v>0</v>
      </c>
      <c r="H284" s="96">
        <f t="shared" si="166"/>
        <v>0.18</v>
      </c>
      <c r="I284" s="36">
        <f t="shared" si="166"/>
        <v>590.74</v>
      </c>
      <c r="J284" s="36">
        <f t="shared" si="166"/>
        <v>0</v>
      </c>
      <c r="K284" s="117">
        <f t="shared" si="166"/>
        <v>590.74</v>
      </c>
      <c r="L284" s="177">
        <f t="shared" ref="L284:N284" si="167">SUM(L283)</f>
        <v>642.88</v>
      </c>
      <c r="M284" s="175">
        <f t="shared" si="167"/>
        <v>0</v>
      </c>
      <c r="N284" s="103">
        <f t="shared" si="167"/>
        <v>642.88</v>
      </c>
      <c r="O284" s="177">
        <v>672.18</v>
      </c>
      <c r="P284" s="175"/>
      <c r="Q284" s="103">
        <f t="shared" ref="Q284" si="168">SUM(Q283)</f>
        <v>672.18</v>
      </c>
      <c r="R284" s="177">
        <f>SUM(R283)</f>
        <v>675.18</v>
      </c>
      <c r="S284" s="175">
        <v>0</v>
      </c>
      <c r="T284" s="103">
        <f t="shared" ref="T284" si="169">SUM(T283)</f>
        <v>675.18</v>
      </c>
    </row>
    <row r="285" spans="1:20" s="43" customFormat="1" ht="18.75">
      <c r="A285" s="35">
        <v>15</v>
      </c>
      <c r="B285" s="19" t="s">
        <v>402</v>
      </c>
      <c r="C285" s="21"/>
      <c r="D285" s="21"/>
      <c r="E285" s="88"/>
      <c r="F285" s="18"/>
      <c r="G285" s="18"/>
      <c r="H285" s="94"/>
      <c r="I285" s="36"/>
      <c r="J285" s="36"/>
      <c r="K285" s="117"/>
      <c r="L285" s="177"/>
      <c r="M285" s="177"/>
      <c r="N285" s="103"/>
      <c r="O285" s="177"/>
      <c r="P285" s="177"/>
      <c r="Q285" s="103"/>
      <c r="R285" s="177"/>
      <c r="S285" s="177"/>
      <c r="T285" s="103"/>
    </row>
    <row r="286" spans="1:20" ht="18.75">
      <c r="A286" s="25">
        <v>1</v>
      </c>
      <c r="B286" s="17" t="s">
        <v>403</v>
      </c>
      <c r="C286" s="38">
        <v>10000</v>
      </c>
      <c r="D286" s="20"/>
      <c r="E286" s="88">
        <f>SUM(C286:D286)</f>
        <v>10000</v>
      </c>
      <c r="F286" s="14">
        <v>0.06</v>
      </c>
      <c r="G286" s="14">
        <v>0</v>
      </c>
      <c r="H286" s="94">
        <f>F286+G286</f>
        <v>0.06</v>
      </c>
      <c r="I286" s="22">
        <v>0.06</v>
      </c>
      <c r="J286" s="22"/>
      <c r="K286" s="117">
        <f>SUM(I286:J286)</f>
        <v>0.06</v>
      </c>
      <c r="L286" s="175">
        <v>0.06</v>
      </c>
      <c r="M286" s="175"/>
      <c r="N286" s="103">
        <f>SUM(L286:M286)</f>
        <v>0.06</v>
      </c>
      <c r="O286" s="175">
        <v>0.06</v>
      </c>
      <c r="P286" s="175"/>
      <c r="Q286" s="103">
        <f>SUM(O286:P286)</f>
        <v>0.06</v>
      </c>
      <c r="R286" s="175">
        <v>0.06</v>
      </c>
      <c r="S286" s="175">
        <v>0</v>
      </c>
      <c r="T286" s="103">
        <f>SUM(R286:S286)</f>
        <v>0.06</v>
      </c>
    </row>
    <row r="287" spans="1:20" ht="18.75">
      <c r="A287" s="25">
        <v>2</v>
      </c>
      <c r="B287" s="17" t="s">
        <v>404</v>
      </c>
      <c r="C287" s="20">
        <v>0.06</v>
      </c>
      <c r="D287" s="20"/>
      <c r="E287" s="88">
        <f>SUM(C287:D287)</f>
        <v>0.06</v>
      </c>
      <c r="F287" s="14">
        <v>0.06</v>
      </c>
      <c r="G287" s="14">
        <v>0</v>
      </c>
      <c r="H287" s="94">
        <f>F287+G287</f>
        <v>0.06</v>
      </c>
      <c r="I287" s="22">
        <v>0.06</v>
      </c>
      <c r="J287" s="22"/>
      <c r="K287" s="117">
        <f>SUM(I287:J287)</f>
        <v>0.06</v>
      </c>
      <c r="L287" s="175">
        <v>0.06</v>
      </c>
      <c r="M287" s="175"/>
      <c r="N287" s="103">
        <f>SUM(L287:M287)</f>
        <v>0.06</v>
      </c>
      <c r="O287" s="175">
        <v>0.06</v>
      </c>
      <c r="P287" s="175"/>
      <c r="Q287" s="103">
        <f>SUM(O287:P287)</f>
        <v>0.06</v>
      </c>
      <c r="R287" s="175">
        <v>0.06</v>
      </c>
      <c r="S287" s="175">
        <v>0</v>
      </c>
      <c r="T287" s="103">
        <f>SUM(R287:S287)</f>
        <v>0.06</v>
      </c>
    </row>
    <row r="288" spans="1:20" ht="18.75">
      <c r="A288" s="25">
        <v>3</v>
      </c>
      <c r="B288" s="17" t="s">
        <v>2250</v>
      </c>
      <c r="C288" s="20"/>
      <c r="D288" s="20"/>
      <c r="E288" s="88"/>
      <c r="F288" s="14"/>
      <c r="G288" s="14"/>
      <c r="H288" s="94"/>
      <c r="I288" s="22"/>
      <c r="J288" s="22"/>
      <c r="L288" s="175"/>
      <c r="M288" s="175"/>
      <c r="O288" s="175">
        <v>5000</v>
      </c>
      <c r="P288" s="175"/>
      <c r="Q288" s="103">
        <v>5000</v>
      </c>
      <c r="R288" s="175">
        <v>5000</v>
      </c>
      <c r="S288" s="175">
        <v>0</v>
      </c>
      <c r="T288" s="103">
        <v>5000</v>
      </c>
    </row>
    <row r="289" spans="1:20" ht="18.75">
      <c r="A289" s="25"/>
      <c r="B289" s="19" t="s">
        <v>16</v>
      </c>
      <c r="C289" s="39">
        <f t="shared" ref="C289:K289" si="170">SUM(C286:C287)</f>
        <v>10000.06</v>
      </c>
      <c r="D289" s="39">
        <f t="shared" si="170"/>
        <v>0</v>
      </c>
      <c r="E289" s="87">
        <f t="shared" si="170"/>
        <v>10000.06</v>
      </c>
      <c r="F289" s="39">
        <f t="shared" si="170"/>
        <v>0.12</v>
      </c>
      <c r="G289" s="39">
        <f t="shared" si="170"/>
        <v>0</v>
      </c>
      <c r="H289" s="95">
        <f t="shared" si="170"/>
        <v>0.12</v>
      </c>
      <c r="I289" s="36">
        <f t="shared" si="170"/>
        <v>0.12</v>
      </c>
      <c r="J289" s="36">
        <f t="shared" si="170"/>
        <v>0</v>
      </c>
      <c r="K289" s="117">
        <f t="shared" si="170"/>
        <v>0.12</v>
      </c>
      <c r="L289" s="177">
        <f t="shared" ref="L289:N289" si="171">SUM(L286:L287)</f>
        <v>0.12</v>
      </c>
      <c r="M289" s="177">
        <f t="shared" si="171"/>
        <v>0</v>
      </c>
      <c r="N289" s="103">
        <f t="shared" si="171"/>
        <v>0.12</v>
      </c>
      <c r="O289" s="177">
        <f>SUM(O286:O288)</f>
        <v>5000.12</v>
      </c>
      <c r="P289" s="177">
        <f t="shared" ref="P289:Q289" si="172">SUM(P286:P288)</f>
        <v>0</v>
      </c>
      <c r="Q289" s="177">
        <f t="shared" si="172"/>
        <v>5000.12</v>
      </c>
      <c r="R289" s="177">
        <f>SUM(R286:R288)</f>
        <v>5000.12</v>
      </c>
      <c r="S289" s="177">
        <f t="shared" ref="S289:T289" si="173">SUM(S286:S288)</f>
        <v>0</v>
      </c>
      <c r="T289" s="177">
        <f t="shared" si="173"/>
        <v>5000.12</v>
      </c>
    </row>
    <row r="290" spans="1:20" s="69" customFormat="1" ht="18.75">
      <c r="A290" s="69">
        <v>2</v>
      </c>
      <c r="B290" s="130" t="s">
        <v>29</v>
      </c>
      <c r="C290" s="150">
        <f t="shared" ref="C290:K290" si="174">C289+C284+C281+C273+C257+C246+C204+C189+C182+C179+C130+C123+C118+C192</f>
        <v>484229.56999999995</v>
      </c>
      <c r="D290" s="150">
        <f t="shared" si="174"/>
        <v>172258.55000000002</v>
      </c>
      <c r="E290" s="150">
        <f t="shared" si="174"/>
        <v>656488.12</v>
      </c>
      <c r="F290" s="150">
        <f t="shared" si="174"/>
        <v>575243.59000000008</v>
      </c>
      <c r="G290" s="150">
        <f t="shared" si="174"/>
        <v>193203.16999999998</v>
      </c>
      <c r="H290" s="150">
        <f t="shared" si="174"/>
        <v>768446.76000000013</v>
      </c>
      <c r="I290" s="150">
        <f t="shared" si="174"/>
        <v>789925.59999999986</v>
      </c>
      <c r="J290" s="150">
        <f t="shared" si="174"/>
        <v>218061.31</v>
      </c>
      <c r="K290" s="150">
        <f t="shared" si="174"/>
        <v>1007986.91</v>
      </c>
      <c r="L290" s="159">
        <f>L289+L284+L281+L273+L257+L246+L204+L189+L182+L179+L130+L123+L118+L192+L261</f>
        <v>1007082.8600000001</v>
      </c>
      <c r="M290" s="159">
        <f t="shared" ref="M290:N290" si="175">M289+M284+M281+M273+M257+M246+M204+M189+M182+M179+M130+M123+M118+M192+M261</f>
        <v>225749.28000000003</v>
      </c>
      <c r="N290" s="159">
        <f t="shared" si="175"/>
        <v>1232832.1399999999</v>
      </c>
      <c r="O290" s="159">
        <f>O289+O284+O281+O273+O257+O246+O204+O189+O182+O179+O130+O123+O118+O192+O261+O207</f>
        <v>979165.03000000014</v>
      </c>
      <c r="P290" s="159">
        <f t="shared" ref="P290:Q290" si="176">P289+P284+P281+P273+P257+P246+P204+P189+P182+P179+P130+P123+P118+P192+P261+P207</f>
        <v>232142.63</v>
      </c>
      <c r="Q290" s="159">
        <f t="shared" si="176"/>
        <v>1211307.6599999999</v>
      </c>
      <c r="R290" s="159">
        <f>R289+R284+R281+R273+R257+R246+R204+R189+R182+R179+R130+R123+R118+R192+R261+R207</f>
        <v>1047839.0199999999</v>
      </c>
      <c r="S290" s="159">
        <f t="shared" ref="S290:T290" si="177">S289+S284+S281+S273+S257+S246+S204+S189+S182+S179+S130+S123+S118+S192+S261+S207</f>
        <v>234073.16999999998</v>
      </c>
      <c r="T290" s="159">
        <f t="shared" si="177"/>
        <v>1281912.1900000002</v>
      </c>
    </row>
    <row r="291" spans="1:20" ht="18.75">
      <c r="A291" s="25"/>
      <c r="B291" s="17"/>
      <c r="C291" s="20"/>
      <c r="D291" s="20"/>
      <c r="F291" s="20"/>
      <c r="G291" s="20"/>
      <c r="I291" s="22"/>
      <c r="J291" s="22"/>
      <c r="L291" s="89"/>
      <c r="M291" s="89"/>
      <c r="O291" s="89"/>
      <c r="P291" s="89"/>
      <c r="R291" s="89"/>
      <c r="S291" s="89"/>
    </row>
    <row r="292" spans="1:20" s="68" customFormat="1" ht="18.75">
      <c r="A292" s="69">
        <v>3</v>
      </c>
      <c r="B292" s="130" t="s">
        <v>405</v>
      </c>
      <c r="C292" s="135"/>
      <c r="D292" s="135"/>
      <c r="E292" s="135"/>
      <c r="F292" s="136"/>
      <c r="G292" s="136"/>
      <c r="H292" s="137"/>
      <c r="I292" s="153"/>
      <c r="J292" s="153"/>
      <c r="K292" s="139"/>
      <c r="L292" s="124"/>
      <c r="M292" s="124"/>
      <c r="N292" s="125"/>
      <c r="O292" s="124"/>
      <c r="P292" s="124"/>
      <c r="Q292" s="125"/>
      <c r="R292" s="124"/>
      <c r="S292" s="124"/>
      <c r="T292" s="125"/>
    </row>
    <row r="293" spans="1:20" s="43" customFormat="1" ht="18.75">
      <c r="A293" s="35">
        <v>1</v>
      </c>
      <c r="B293" s="19" t="s">
        <v>406</v>
      </c>
      <c r="C293" s="21"/>
      <c r="D293" s="21"/>
      <c r="E293" s="88"/>
      <c r="F293" s="21"/>
      <c r="G293" s="21"/>
      <c r="H293" s="96"/>
      <c r="I293" s="36"/>
      <c r="J293" s="36"/>
      <c r="K293" s="117"/>
      <c r="L293" s="90"/>
      <c r="M293" s="90"/>
      <c r="N293" s="103"/>
      <c r="O293" s="90"/>
      <c r="P293" s="90"/>
      <c r="Q293" s="103"/>
      <c r="R293" s="90"/>
      <c r="S293" s="90"/>
      <c r="T293" s="103"/>
    </row>
    <row r="294" spans="1:20" ht="18.75">
      <c r="A294" s="25">
        <v>1</v>
      </c>
      <c r="B294" s="17" t="s">
        <v>407</v>
      </c>
      <c r="C294" s="20"/>
      <c r="D294" s="20"/>
      <c r="F294" s="14">
        <v>0.02</v>
      </c>
      <c r="G294" s="14">
        <v>0</v>
      </c>
      <c r="H294" s="94">
        <f>SUM(F294:G294)</f>
        <v>0.02</v>
      </c>
      <c r="I294" s="22">
        <v>1500.01</v>
      </c>
      <c r="J294" s="22"/>
      <c r="K294" s="117">
        <f>SUM(I294:J294)</f>
        <v>1500.01</v>
      </c>
      <c r="L294" s="89">
        <v>430</v>
      </c>
      <c r="M294" s="89"/>
      <c r="N294" s="103">
        <f>SUM(L294:M294)</f>
        <v>430</v>
      </c>
      <c r="O294" s="89">
        <v>300</v>
      </c>
      <c r="P294" s="89"/>
      <c r="Q294" s="103">
        <f>SUM(O294:P294)</f>
        <v>300</v>
      </c>
      <c r="R294" s="89">
        <v>300</v>
      </c>
      <c r="S294" s="89">
        <v>0</v>
      </c>
      <c r="T294" s="103">
        <f>SUM(R294:S294)</f>
        <v>300</v>
      </c>
    </row>
    <row r="295" spans="1:20" ht="18.75">
      <c r="A295" s="25"/>
      <c r="B295" s="19" t="s">
        <v>30</v>
      </c>
      <c r="C295" s="21"/>
      <c r="D295" s="21"/>
      <c r="E295" s="88"/>
      <c r="F295" s="18">
        <v>0.02</v>
      </c>
      <c r="G295" s="18">
        <v>0</v>
      </c>
      <c r="H295" s="94">
        <f>SUM(F295:G295)</f>
        <v>0.02</v>
      </c>
      <c r="I295" s="36">
        <f t="shared" ref="I295:K295" si="178">SUM(I294)</f>
        <v>1500.01</v>
      </c>
      <c r="J295" s="36">
        <f t="shared" si="178"/>
        <v>0</v>
      </c>
      <c r="K295" s="117">
        <f t="shared" si="178"/>
        <v>1500.01</v>
      </c>
      <c r="L295" s="90">
        <f>SUM(L294)</f>
        <v>430</v>
      </c>
      <c r="M295" s="90">
        <f t="shared" ref="M295:N295" si="179">SUM(M294)</f>
        <v>0</v>
      </c>
      <c r="N295" s="103">
        <f t="shared" si="179"/>
        <v>430</v>
      </c>
      <c r="O295" s="90">
        <f>SUM(O294)</f>
        <v>300</v>
      </c>
      <c r="P295" s="90">
        <f t="shared" ref="P295:Q295" si="180">SUM(P294)</f>
        <v>0</v>
      </c>
      <c r="Q295" s="90">
        <f t="shared" si="180"/>
        <v>300</v>
      </c>
      <c r="R295" s="90">
        <f>SUM(R294)</f>
        <v>300</v>
      </c>
      <c r="S295" s="90">
        <f t="shared" ref="S295:T295" si="181">SUM(S294)</f>
        <v>0</v>
      </c>
      <c r="T295" s="90">
        <f t="shared" si="181"/>
        <v>300</v>
      </c>
    </row>
    <row r="296" spans="1:20" s="43" customFormat="1" ht="18.75">
      <c r="A296" s="35">
        <v>2</v>
      </c>
      <c r="B296" s="19" t="s">
        <v>408</v>
      </c>
      <c r="C296" s="21"/>
      <c r="D296" s="21"/>
      <c r="E296" s="88"/>
      <c r="F296" s="18"/>
      <c r="G296" s="18"/>
      <c r="H296" s="94"/>
      <c r="I296" s="36"/>
      <c r="J296" s="36"/>
      <c r="K296" s="117"/>
      <c r="L296" s="90"/>
      <c r="M296" s="90"/>
      <c r="N296" s="103"/>
      <c r="O296" s="90"/>
      <c r="P296" s="90"/>
      <c r="Q296" s="103"/>
      <c r="R296" s="90"/>
      <c r="S296" s="90"/>
      <c r="T296" s="103"/>
    </row>
    <row r="297" spans="1:20" ht="18.75">
      <c r="A297" s="25">
        <v>1</v>
      </c>
      <c r="B297" s="17" t="s">
        <v>419</v>
      </c>
      <c r="C297" s="20"/>
      <c r="D297" s="20"/>
      <c r="F297" s="14">
        <v>0</v>
      </c>
      <c r="G297" s="14">
        <v>0.06</v>
      </c>
      <c r="H297" s="94">
        <f>SUM(F297:G297)</f>
        <v>0.06</v>
      </c>
      <c r="I297" s="22">
        <v>0.06</v>
      </c>
      <c r="J297" s="22">
        <v>0.06</v>
      </c>
      <c r="K297" s="117">
        <f>SUM(I297:J297)</f>
        <v>0.12</v>
      </c>
      <c r="L297" s="173">
        <v>0.06</v>
      </c>
      <c r="M297" s="173">
        <v>0.06</v>
      </c>
      <c r="N297" s="103">
        <f>SUM(L297:M297)</f>
        <v>0.12</v>
      </c>
      <c r="O297" s="173">
        <v>0</v>
      </c>
      <c r="P297" s="173">
        <v>0.06</v>
      </c>
      <c r="Q297" s="103">
        <f>SUM(O297:P297)</f>
        <v>0.06</v>
      </c>
      <c r="R297" s="173">
        <v>0.06</v>
      </c>
      <c r="S297" s="173">
        <v>0.06</v>
      </c>
      <c r="T297" s="103">
        <f>SUM(R297:S297)</f>
        <v>0.12</v>
      </c>
    </row>
    <row r="298" spans="1:20" ht="18.75">
      <c r="A298" s="25">
        <v>2</v>
      </c>
      <c r="B298" s="17" t="s">
        <v>1426</v>
      </c>
      <c r="C298" s="20">
        <v>5571.12</v>
      </c>
      <c r="D298" s="20"/>
      <c r="E298" s="88">
        <f t="shared" ref="E298:E311" si="182">SUM(C298:D298)</f>
        <v>5571.12</v>
      </c>
      <c r="F298" s="14">
        <v>6506.12</v>
      </c>
      <c r="G298" s="14">
        <v>0</v>
      </c>
      <c r="H298" s="94">
        <f t="shared" ref="H298:H309" si="183">SUM(F298:G298)</f>
        <v>6506.12</v>
      </c>
      <c r="I298" s="22">
        <v>8011.09</v>
      </c>
      <c r="J298" s="22"/>
      <c r="K298" s="117">
        <f t="shared" ref="K298:K309" si="184">SUM(I298:J298)</f>
        <v>8011.09</v>
      </c>
      <c r="L298" s="173">
        <v>7081.47</v>
      </c>
      <c r="M298" s="173"/>
      <c r="N298" s="103">
        <f t="shared" ref="N298:N310" si="185">SUM(L298:M298)</f>
        <v>7081.47</v>
      </c>
      <c r="O298" s="173">
        <v>10189.1</v>
      </c>
      <c r="P298" s="173"/>
      <c r="Q298" s="103">
        <f t="shared" ref="Q298:Q310" si="186">SUM(O298:P298)</f>
        <v>10189.1</v>
      </c>
      <c r="R298" s="173">
        <v>10189.1</v>
      </c>
      <c r="S298" s="173">
        <v>0</v>
      </c>
      <c r="T298" s="103">
        <f t="shared" ref="T298:T310" si="187">SUM(R298:S298)</f>
        <v>10189.1</v>
      </c>
    </row>
    <row r="299" spans="1:20" ht="18.75">
      <c r="A299" s="25">
        <v>3</v>
      </c>
      <c r="B299" s="17" t="s">
        <v>409</v>
      </c>
      <c r="C299" s="20">
        <v>824.5</v>
      </c>
      <c r="D299" s="20"/>
      <c r="E299" s="88">
        <f t="shared" si="182"/>
        <v>824.5</v>
      </c>
      <c r="F299" s="14">
        <v>692.5</v>
      </c>
      <c r="G299" s="14">
        <v>0</v>
      </c>
      <c r="H299" s="94">
        <f t="shared" si="183"/>
        <v>692.5</v>
      </c>
      <c r="I299" s="22">
        <v>315.99</v>
      </c>
      <c r="J299" s="22"/>
      <c r="K299" s="117">
        <f t="shared" si="184"/>
        <v>315.99</v>
      </c>
      <c r="L299" s="173">
        <v>838</v>
      </c>
      <c r="M299" s="173"/>
      <c r="N299" s="103">
        <f t="shared" si="185"/>
        <v>838</v>
      </c>
      <c r="O299" s="173">
        <v>1121.1300000000001</v>
      </c>
      <c r="P299" s="173"/>
      <c r="Q299" s="103">
        <f t="shared" si="186"/>
        <v>1121.1300000000001</v>
      </c>
      <c r="R299" s="173">
        <v>1121.1300000000001</v>
      </c>
      <c r="S299" s="173">
        <v>0</v>
      </c>
      <c r="T299" s="103">
        <f t="shared" si="187"/>
        <v>1121.1300000000001</v>
      </c>
    </row>
    <row r="300" spans="1:20" s="43" customFormat="1" ht="18.75">
      <c r="A300" s="25">
        <v>4</v>
      </c>
      <c r="B300" s="17" t="s">
        <v>410</v>
      </c>
      <c r="C300" s="20">
        <v>2440.0500000000002</v>
      </c>
      <c r="D300" s="20"/>
      <c r="E300" s="88">
        <f t="shared" si="182"/>
        <v>2440.0500000000002</v>
      </c>
      <c r="F300" s="14">
        <v>890.03</v>
      </c>
      <c r="G300" s="14">
        <v>0</v>
      </c>
      <c r="H300" s="94">
        <f t="shared" si="183"/>
        <v>890.03</v>
      </c>
      <c r="I300" s="22">
        <v>292.02</v>
      </c>
      <c r="J300" s="22"/>
      <c r="K300" s="117">
        <f t="shared" si="184"/>
        <v>292.02</v>
      </c>
      <c r="L300" s="173">
        <v>1898.73</v>
      </c>
      <c r="M300" s="173"/>
      <c r="N300" s="103">
        <f t="shared" si="185"/>
        <v>1898.73</v>
      </c>
      <c r="O300" s="173">
        <v>2360.12</v>
      </c>
      <c r="P300" s="173"/>
      <c r="Q300" s="103">
        <f t="shared" si="186"/>
        <v>2360.12</v>
      </c>
      <c r="R300" s="173">
        <v>2360.12</v>
      </c>
      <c r="S300" s="173">
        <v>0</v>
      </c>
      <c r="T300" s="103">
        <f t="shared" si="187"/>
        <v>2360.12</v>
      </c>
    </row>
    <row r="301" spans="1:20" ht="18.75">
      <c r="A301" s="25">
        <v>5</v>
      </c>
      <c r="B301" s="17" t="s">
        <v>411</v>
      </c>
      <c r="C301" s="20">
        <v>1306.19</v>
      </c>
      <c r="D301" s="20"/>
      <c r="E301" s="88">
        <f t="shared" si="182"/>
        <v>1306.19</v>
      </c>
      <c r="F301" s="14">
        <v>1426.53</v>
      </c>
      <c r="G301" s="14">
        <v>0</v>
      </c>
      <c r="H301" s="94">
        <f t="shared" si="183"/>
        <v>1426.53</v>
      </c>
      <c r="I301" s="22">
        <v>1556.04</v>
      </c>
      <c r="J301" s="22"/>
      <c r="K301" s="117">
        <f t="shared" si="184"/>
        <v>1556.04</v>
      </c>
      <c r="L301" s="173">
        <v>1862.51</v>
      </c>
      <c r="M301" s="173"/>
      <c r="N301" s="103">
        <f t="shared" si="185"/>
        <v>1862.51</v>
      </c>
      <c r="O301" s="173">
        <v>2063.06</v>
      </c>
      <c r="P301" s="173"/>
      <c r="Q301" s="103">
        <f t="shared" si="186"/>
        <v>2063.06</v>
      </c>
      <c r="R301" s="173">
        <v>2063.06</v>
      </c>
      <c r="S301" s="173">
        <v>0</v>
      </c>
      <c r="T301" s="103">
        <f t="shared" si="187"/>
        <v>2063.06</v>
      </c>
    </row>
    <row r="302" spans="1:20" ht="18.75">
      <c r="A302" s="25">
        <v>6</v>
      </c>
      <c r="B302" s="17" t="s">
        <v>412</v>
      </c>
      <c r="C302" s="20">
        <v>2963.18</v>
      </c>
      <c r="D302" s="20"/>
      <c r="E302" s="88">
        <f t="shared" si="182"/>
        <v>2963.18</v>
      </c>
      <c r="F302" s="14">
        <v>3149.02</v>
      </c>
      <c r="G302" s="14">
        <v>0</v>
      </c>
      <c r="H302" s="94">
        <f t="shared" si="183"/>
        <v>3149.02</v>
      </c>
      <c r="I302" s="22">
        <v>3433.73</v>
      </c>
      <c r="J302" s="22"/>
      <c r="K302" s="117">
        <f t="shared" si="184"/>
        <v>3433.73</v>
      </c>
      <c r="L302" s="173">
        <v>3714.01</v>
      </c>
      <c r="M302" s="173"/>
      <c r="N302" s="103">
        <f t="shared" si="185"/>
        <v>3714.01</v>
      </c>
      <c r="O302" s="173">
        <v>3703.51</v>
      </c>
      <c r="P302" s="173"/>
      <c r="Q302" s="103">
        <f t="shared" si="186"/>
        <v>3703.51</v>
      </c>
      <c r="R302" s="173">
        <v>3703.51</v>
      </c>
      <c r="S302" s="173">
        <v>0</v>
      </c>
      <c r="T302" s="103">
        <f t="shared" si="187"/>
        <v>3703.51</v>
      </c>
    </row>
    <row r="303" spans="1:20" s="43" customFormat="1" ht="18.75">
      <c r="A303" s="25">
        <v>7</v>
      </c>
      <c r="B303" s="17" t="s">
        <v>413</v>
      </c>
      <c r="C303" s="20">
        <v>1510.21</v>
      </c>
      <c r="D303" s="20"/>
      <c r="E303" s="88">
        <f t="shared" si="182"/>
        <v>1510.21</v>
      </c>
      <c r="F303" s="14">
        <v>1715.21</v>
      </c>
      <c r="G303" s="14">
        <v>0</v>
      </c>
      <c r="H303" s="94">
        <f t="shared" si="183"/>
        <v>1715.21</v>
      </c>
      <c r="I303" s="22">
        <v>2030.21</v>
      </c>
      <c r="J303" s="22"/>
      <c r="K303" s="117">
        <f t="shared" si="184"/>
        <v>2030.21</v>
      </c>
      <c r="L303" s="173">
        <v>0.06</v>
      </c>
      <c r="M303" s="173">
        <v>0.06</v>
      </c>
      <c r="N303" s="103">
        <f t="shared" si="185"/>
        <v>0.12</v>
      </c>
      <c r="O303" s="173"/>
      <c r="P303" s="173"/>
      <c r="Q303" s="103">
        <f t="shared" si="186"/>
        <v>0</v>
      </c>
      <c r="R303" s="173">
        <v>0</v>
      </c>
      <c r="S303" s="173">
        <v>0</v>
      </c>
      <c r="T303" s="103">
        <f t="shared" si="187"/>
        <v>0</v>
      </c>
    </row>
    <row r="304" spans="1:20" ht="18.75">
      <c r="A304" s="25">
        <v>8</v>
      </c>
      <c r="B304" s="17" t="s">
        <v>414</v>
      </c>
      <c r="C304" s="20">
        <v>500.05</v>
      </c>
      <c r="D304" s="20"/>
      <c r="E304" s="88">
        <f t="shared" si="182"/>
        <v>500.05</v>
      </c>
      <c r="F304" s="14">
        <v>0.06</v>
      </c>
      <c r="G304" s="14">
        <v>0</v>
      </c>
      <c r="H304" s="94">
        <f t="shared" si="183"/>
        <v>0.06</v>
      </c>
      <c r="I304" s="22">
        <v>0.06</v>
      </c>
      <c r="J304" s="22"/>
      <c r="K304" s="117">
        <f t="shared" si="184"/>
        <v>0.06</v>
      </c>
      <c r="L304" s="173">
        <v>1124.4100000000001</v>
      </c>
      <c r="M304" s="173">
        <v>1686.61</v>
      </c>
      <c r="N304" s="103">
        <f t="shared" si="185"/>
        <v>2811.02</v>
      </c>
      <c r="O304" s="173">
        <v>0.06</v>
      </c>
      <c r="P304" s="173">
        <v>0.06</v>
      </c>
      <c r="Q304" s="103">
        <f t="shared" si="186"/>
        <v>0.12</v>
      </c>
      <c r="R304" s="173">
        <v>0.06</v>
      </c>
      <c r="S304" s="173">
        <v>0.06</v>
      </c>
      <c r="T304" s="103">
        <f t="shared" si="187"/>
        <v>0.12</v>
      </c>
    </row>
    <row r="305" spans="1:20" ht="18.75">
      <c r="A305" s="25">
        <v>9</v>
      </c>
      <c r="B305" s="17" t="s">
        <v>415</v>
      </c>
      <c r="C305" s="20">
        <v>0.06</v>
      </c>
      <c r="D305" s="20">
        <v>0.06</v>
      </c>
      <c r="E305" s="88">
        <f t="shared" si="182"/>
        <v>0.12</v>
      </c>
      <c r="F305" s="14">
        <v>880.03</v>
      </c>
      <c r="G305" s="14">
        <v>1320.03</v>
      </c>
      <c r="H305" s="94">
        <f t="shared" si="183"/>
        <v>2200.06</v>
      </c>
      <c r="I305" s="22">
        <v>1200</v>
      </c>
      <c r="J305" s="22">
        <v>1800</v>
      </c>
      <c r="K305" s="117">
        <f t="shared" si="184"/>
        <v>3000</v>
      </c>
      <c r="L305" s="173">
        <v>1831.31</v>
      </c>
      <c r="M305" s="173"/>
      <c r="N305" s="103">
        <f t="shared" si="185"/>
        <v>1831.31</v>
      </c>
      <c r="O305" s="173">
        <v>1880.01</v>
      </c>
      <c r="P305" s="173">
        <v>1120.01</v>
      </c>
      <c r="Q305" s="103">
        <f t="shared" si="186"/>
        <v>3000.02</v>
      </c>
      <c r="R305" s="173">
        <v>1880.01</v>
      </c>
      <c r="S305" s="173">
        <v>1120.01</v>
      </c>
      <c r="T305" s="103">
        <f t="shared" si="187"/>
        <v>3000.02</v>
      </c>
    </row>
    <row r="306" spans="1:20" s="43" customFormat="1" ht="18.75">
      <c r="A306" s="25">
        <v>10</v>
      </c>
      <c r="B306" s="17" t="s">
        <v>416</v>
      </c>
      <c r="C306" s="20">
        <v>1176.3</v>
      </c>
      <c r="D306" s="20"/>
      <c r="E306" s="88">
        <f t="shared" si="182"/>
        <v>1176.3</v>
      </c>
      <c r="F306" s="14">
        <v>1386.8</v>
      </c>
      <c r="G306" s="14">
        <v>0</v>
      </c>
      <c r="H306" s="94">
        <f t="shared" si="183"/>
        <v>1386.8</v>
      </c>
      <c r="I306" s="22">
        <v>1746.51</v>
      </c>
      <c r="J306" s="22"/>
      <c r="K306" s="117">
        <f t="shared" si="184"/>
        <v>1746.51</v>
      </c>
      <c r="L306" s="173">
        <v>3200.21</v>
      </c>
      <c r="M306" s="173"/>
      <c r="N306" s="103">
        <f t="shared" si="185"/>
        <v>3200.21</v>
      </c>
      <c r="O306" s="173">
        <v>1917.01</v>
      </c>
      <c r="P306" s="173"/>
      <c r="Q306" s="103">
        <f t="shared" si="186"/>
        <v>1917.01</v>
      </c>
      <c r="R306" s="173">
        <v>1917.01</v>
      </c>
      <c r="S306" s="173">
        <v>0</v>
      </c>
      <c r="T306" s="103">
        <f t="shared" si="187"/>
        <v>1917.01</v>
      </c>
    </row>
    <row r="307" spans="1:20" s="43" customFormat="1" ht="18.75">
      <c r="A307" s="25">
        <v>11</v>
      </c>
      <c r="B307" s="17" t="s">
        <v>2251</v>
      </c>
      <c r="C307" s="20"/>
      <c r="D307" s="20"/>
      <c r="E307" s="88"/>
      <c r="F307" s="14"/>
      <c r="G307" s="14"/>
      <c r="H307" s="94"/>
      <c r="I307" s="22"/>
      <c r="J307" s="22"/>
      <c r="K307" s="117"/>
      <c r="L307" s="173"/>
      <c r="M307" s="173"/>
      <c r="N307" s="103"/>
      <c r="O307" s="173">
        <v>2700.41</v>
      </c>
      <c r="P307" s="173"/>
      <c r="Q307" s="103">
        <f t="shared" si="186"/>
        <v>2700.41</v>
      </c>
      <c r="R307" s="173">
        <v>2700.41</v>
      </c>
      <c r="S307" s="173">
        <v>0</v>
      </c>
      <c r="T307" s="103">
        <f t="shared" si="187"/>
        <v>2700.41</v>
      </c>
    </row>
    <row r="308" spans="1:20" ht="18.75">
      <c r="A308" s="25">
        <v>11</v>
      </c>
      <c r="B308" s="17" t="s">
        <v>417</v>
      </c>
      <c r="C308" s="20">
        <v>1080.05</v>
      </c>
      <c r="D308" s="20">
        <v>1620.05</v>
      </c>
      <c r="E308" s="88">
        <f t="shared" si="182"/>
        <v>2700.1</v>
      </c>
      <c r="F308" s="14">
        <v>960.04</v>
      </c>
      <c r="G308" s="14">
        <v>1440.04</v>
      </c>
      <c r="H308" s="94">
        <f t="shared" si="183"/>
        <v>2400.08</v>
      </c>
      <c r="I308" s="22">
        <v>1360.02</v>
      </c>
      <c r="J308" s="22">
        <v>2040.02</v>
      </c>
      <c r="K308" s="117">
        <f t="shared" si="184"/>
        <v>3400.04</v>
      </c>
      <c r="L308" s="173">
        <v>1000.02</v>
      </c>
      <c r="M308" s="173">
        <v>1500.02</v>
      </c>
      <c r="N308" s="103">
        <f t="shared" si="185"/>
        <v>2500.04</v>
      </c>
      <c r="O308" s="173">
        <v>320.02999999999997</v>
      </c>
      <c r="P308" s="173">
        <v>480.03</v>
      </c>
      <c r="Q308" s="103">
        <f t="shared" si="186"/>
        <v>800.06</v>
      </c>
      <c r="R308" s="173">
        <v>320.02999999999997</v>
      </c>
      <c r="S308" s="173">
        <v>480.03</v>
      </c>
      <c r="T308" s="103">
        <f t="shared" si="187"/>
        <v>800.06</v>
      </c>
    </row>
    <row r="309" spans="1:20" ht="18.75">
      <c r="A309" s="25">
        <v>12</v>
      </c>
      <c r="B309" s="17" t="s">
        <v>418</v>
      </c>
      <c r="C309" s="20">
        <v>107.25</v>
      </c>
      <c r="D309" s="20"/>
      <c r="E309" s="88">
        <f t="shared" si="182"/>
        <v>107.25</v>
      </c>
      <c r="F309" s="14">
        <v>115.75</v>
      </c>
      <c r="G309" s="14">
        <v>0</v>
      </c>
      <c r="H309" s="94">
        <f t="shared" si="183"/>
        <v>115.75</v>
      </c>
      <c r="I309" s="22">
        <v>140.32</v>
      </c>
      <c r="J309" s="22"/>
      <c r="K309" s="117">
        <f t="shared" si="184"/>
        <v>140.32</v>
      </c>
      <c r="L309" s="173">
        <v>166.19</v>
      </c>
      <c r="M309" s="173"/>
      <c r="N309" s="103">
        <f t="shared" si="185"/>
        <v>166.19</v>
      </c>
      <c r="O309" s="173">
        <v>150.85</v>
      </c>
      <c r="P309" s="173"/>
      <c r="Q309" s="103">
        <f t="shared" si="186"/>
        <v>150.85</v>
      </c>
      <c r="R309" s="173">
        <v>150.85</v>
      </c>
      <c r="S309" s="173">
        <v>0</v>
      </c>
      <c r="T309" s="103">
        <f t="shared" si="187"/>
        <v>150.85</v>
      </c>
    </row>
    <row r="310" spans="1:20" ht="18.75">
      <c r="A310" s="25">
        <v>13</v>
      </c>
      <c r="B310" s="17" t="s">
        <v>2058</v>
      </c>
      <c r="C310" s="20"/>
      <c r="D310" s="20"/>
      <c r="E310" s="88"/>
      <c r="F310" s="14"/>
      <c r="G310" s="14"/>
      <c r="H310" s="94"/>
      <c r="I310" s="126"/>
      <c r="J310" s="126"/>
      <c r="L310" s="173">
        <v>1230.25</v>
      </c>
      <c r="M310" s="173"/>
      <c r="N310" s="103">
        <f t="shared" si="185"/>
        <v>1230.25</v>
      </c>
      <c r="O310" s="173">
        <v>1632.51</v>
      </c>
      <c r="P310" s="173"/>
      <c r="Q310" s="103">
        <f t="shared" si="186"/>
        <v>1632.51</v>
      </c>
      <c r="R310" s="173">
        <v>1632.51</v>
      </c>
      <c r="S310" s="173">
        <v>0</v>
      </c>
      <c r="T310" s="103">
        <f t="shared" si="187"/>
        <v>1632.51</v>
      </c>
    </row>
    <row r="311" spans="1:20" ht="18.75">
      <c r="A311" s="25"/>
      <c r="B311" s="19" t="s">
        <v>31</v>
      </c>
      <c r="C311" s="21">
        <f>SUM(C298:C309)</f>
        <v>17478.96</v>
      </c>
      <c r="D311" s="21">
        <f>SUM(D298:D309)</f>
        <v>1620.11</v>
      </c>
      <c r="E311" s="88">
        <f t="shared" si="182"/>
        <v>19099.07</v>
      </c>
      <c r="F311" s="18">
        <f>SUM(F297:F309)</f>
        <v>17722.09</v>
      </c>
      <c r="G311" s="18">
        <f>SUM(G297:G309)</f>
        <v>2760.13</v>
      </c>
      <c r="H311" s="94">
        <f>SUM(F311:G311)</f>
        <v>20482.22</v>
      </c>
      <c r="I311" s="15">
        <f t="shared" ref="I311:K311" si="188">SUM(I297:I309)</f>
        <v>20086.049999999996</v>
      </c>
      <c r="J311" s="15">
        <f t="shared" si="188"/>
        <v>3840.08</v>
      </c>
      <c r="K311" s="94">
        <f t="shared" si="188"/>
        <v>23926.13</v>
      </c>
      <c r="L311" s="91">
        <f>SUM(L297:L310)</f>
        <v>23947.23</v>
      </c>
      <c r="M311" s="91">
        <f t="shared" ref="M311:N311" si="189">SUM(M297:M310)</f>
        <v>3186.75</v>
      </c>
      <c r="N311" s="103">
        <f t="shared" si="189"/>
        <v>27133.98</v>
      </c>
      <c r="O311" s="91">
        <f>SUM(O297:O310)</f>
        <v>28037.799999999992</v>
      </c>
      <c r="P311" s="91">
        <f t="shared" ref="P311:Q311" si="190">SUM(P297:P310)</f>
        <v>1600.1599999999999</v>
      </c>
      <c r="Q311" s="91">
        <f t="shared" si="190"/>
        <v>29637.959999999995</v>
      </c>
      <c r="R311" s="91">
        <f>SUM(R297:R310)</f>
        <v>28037.859999999993</v>
      </c>
      <c r="S311" s="91">
        <f t="shared" ref="S311:T311" si="191">SUM(S297:S310)</f>
        <v>1600.1599999999999</v>
      </c>
      <c r="T311" s="91">
        <f t="shared" si="191"/>
        <v>29638.019999999997</v>
      </c>
    </row>
    <row r="312" spans="1:20" s="43" customFormat="1" ht="18.75">
      <c r="A312" s="35">
        <v>3</v>
      </c>
      <c r="B312" s="19" t="s">
        <v>420</v>
      </c>
      <c r="C312" s="21"/>
      <c r="D312" s="21"/>
      <c r="E312" s="88"/>
      <c r="F312" s="18"/>
      <c r="G312" s="18"/>
      <c r="H312" s="94"/>
      <c r="I312" s="36"/>
      <c r="J312" s="36"/>
      <c r="K312" s="117"/>
      <c r="L312" s="91"/>
      <c r="M312" s="91"/>
      <c r="N312" s="103"/>
      <c r="O312" s="91"/>
      <c r="P312" s="91"/>
      <c r="Q312" s="103"/>
      <c r="R312" s="91"/>
      <c r="S312" s="91"/>
      <c r="T312" s="103"/>
    </row>
    <row r="313" spans="1:20" s="43" customFormat="1" ht="18.75">
      <c r="A313" s="25">
        <v>1</v>
      </c>
      <c r="B313" s="17" t="s">
        <v>421</v>
      </c>
      <c r="C313" s="38">
        <v>2556.56</v>
      </c>
      <c r="D313" s="38"/>
      <c r="E313" s="87">
        <f t="shared" ref="E313:E322" si="192">SUM(C313:D313)</f>
        <v>2556.56</v>
      </c>
      <c r="F313" s="14">
        <v>2421.69</v>
      </c>
      <c r="G313" s="14">
        <v>0</v>
      </c>
      <c r="H313" s="94">
        <f t="shared" ref="H313:H325" si="193">SUM(F313:G313)</f>
        <v>2421.69</v>
      </c>
      <c r="I313" s="22">
        <v>2434.29</v>
      </c>
      <c r="J313" s="22"/>
      <c r="K313" s="117">
        <f>SUM(I313:J313)</f>
        <v>2434.29</v>
      </c>
      <c r="L313" s="173">
        <v>2574.2800000000002</v>
      </c>
      <c r="M313" s="173"/>
      <c r="N313" s="103">
        <f>SUM(L313:M313)</f>
        <v>2574.2800000000002</v>
      </c>
      <c r="O313" s="173">
        <v>2872.78</v>
      </c>
      <c r="P313" s="173"/>
      <c r="Q313" s="103">
        <f>SUM(O313:P313)</f>
        <v>2872.78</v>
      </c>
      <c r="R313" s="173">
        <v>2913.53</v>
      </c>
      <c r="S313" s="173">
        <v>0</v>
      </c>
      <c r="T313" s="103">
        <f>SUM(R313:S313)</f>
        <v>2913.53</v>
      </c>
    </row>
    <row r="314" spans="1:20" ht="18.75">
      <c r="A314" s="25">
        <v>2</v>
      </c>
      <c r="B314" s="17" t="s">
        <v>422</v>
      </c>
      <c r="C314" s="38">
        <v>2121.8200000000002</v>
      </c>
      <c r="D314" s="38"/>
      <c r="E314" s="87">
        <f t="shared" si="192"/>
        <v>2121.8200000000002</v>
      </c>
      <c r="F314" s="14">
        <v>2031.33</v>
      </c>
      <c r="G314" s="14">
        <v>0</v>
      </c>
      <c r="H314" s="94">
        <f t="shared" si="193"/>
        <v>2031.33</v>
      </c>
      <c r="I314" s="22">
        <v>2643.38</v>
      </c>
      <c r="J314" s="22"/>
      <c r="K314" s="117">
        <f t="shared" ref="K314:K325" si="194">SUM(I314:J314)</f>
        <v>2643.38</v>
      </c>
      <c r="L314" s="173">
        <v>3035.37</v>
      </c>
      <c r="M314" s="173"/>
      <c r="N314" s="103">
        <f t="shared" ref="N314:N325" si="195">SUM(L314:M314)</f>
        <v>3035.37</v>
      </c>
      <c r="O314" s="173">
        <v>5964.66</v>
      </c>
      <c r="P314" s="173"/>
      <c r="Q314" s="103">
        <f t="shared" ref="Q314:Q325" si="196">SUM(O314:P314)</f>
        <v>5964.66</v>
      </c>
      <c r="R314" s="173">
        <v>6014.66</v>
      </c>
      <c r="S314" s="173">
        <v>0</v>
      </c>
      <c r="T314" s="103">
        <f t="shared" ref="T314:T325" si="197">SUM(R314:S314)</f>
        <v>6014.66</v>
      </c>
    </row>
    <row r="315" spans="1:20" ht="18.75">
      <c r="A315" s="25">
        <v>3</v>
      </c>
      <c r="B315" s="17" t="s">
        <v>423</v>
      </c>
      <c r="C315" s="38">
        <v>179.85</v>
      </c>
      <c r="D315" s="38"/>
      <c r="E315" s="87">
        <f t="shared" si="192"/>
        <v>179.85</v>
      </c>
      <c r="F315" s="14">
        <v>224.8</v>
      </c>
      <c r="G315" s="14">
        <v>0.03</v>
      </c>
      <c r="H315" s="94">
        <f t="shared" si="193"/>
        <v>224.83</v>
      </c>
      <c r="I315" s="22">
        <v>239.71</v>
      </c>
      <c r="J315" s="22">
        <v>0.03</v>
      </c>
      <c r="K315" s="117">
        <f t="shared" si="194"/>
        <v>239.74</v>
      </c>
      <c r="L315" s="173">
        <v>347.54</v>
      </c>
      <c r="M315" s="173">
        <v>0.03</v>
      </c>
      <c r="N315" s="103">
        <f t="shared" si="195"/>
        <v>347.57</v>
      </c>
      <c r="O315" s="173">
        <v>602.16</v>
      </c>
      <c r="P315" s="173">
        <v>0.03</v>
      </c>
      <c r="Q315" s="103">
        <f t="shared" si="196"/>
        <v>602.18999999999994</v>
      </c>
      <c r="R315" s="173">
        <v>602.16</v>
      </c>
      <c r="S315" s="173">
        <v>0.03</v>
      </c>
      <c r="T315" s="103">
        <f t="shared" si="197"/>
        <v>602.18999999999994</v>
      </c>
    </row>
    <row r="316" spans="1:20" ht="18.75">
      <c r="A316" s="25">
        <v>4</v>
      </c>
      <c r="B316" s="17" t="s">
        <v>424</v>
      </c>
      <c r="C316" s="38">
        <v>35</v>
      </c>
      <c r="D316" s="38"/>
      <c r="E316" s="87">
        <f t="shared" si="192"/>
        <v>35</v>
      </c>
      <c r="F316" s="14">
        <v>48.25</v>
      </c>
      <c r="G316" s="14">
        <v>0</v>
      </c>
      <c r="H316" s="94">
        <f t="shared" si="193"/>
        <v>48.25</v>
      </c>
      <c r="I316" s="22">
        <v>998.35</v>
      </c>
      <c r="J316" s="22"/>
      <c r="K316" s="117">
        <f t="shared" si="194"/>
        <v>998.35</v>
      </c>
      <c r="L316" s="173">
        <v>95.01</v>
      </c>
      <c r="M316" s="173"/>
      <c r="N316" s="103">
        <f t="shared" si="195"/>
        <v>95.01</v>
      </c>
      <c r="O316" s="173">
        <v>0.02</v>
      </c>
      <c r="P316" s="173"/>
      <c r="Q316" s="103">
        <f t="shared" si="196"/>
        <v>0.02</v>
      </c>
      <c r="R316" s="173">
        <v>92.66</v>
      </c>
      <c r="S316" s="173">
        <v>0</v>
      </c>
      <c r="T316" s="103">
        <f t="shared" si="197"/>
        <v>92.66</v>
      </c>
    </row>
    <row r="317" spans="1:20" ht="18.75">
      <c r="A317" s="25">
        <v>5</v>
      </c>
      <c r="B317" s="17" t="s">
        <v>425</v>
      </c>
      <c r="C317" s="38">
        <v>43.2</v>
      </c>
      <c r="D317" s="38"/>
      <c r="E317" s="87">
        <f t="shared" si="192"/>
        <v>43.2</v>
      </c>
      <c r="F317" s="14">
        <v>295</v>
      </c>
      <c r="G317" s="14">
        <v>0</v>
      </c>
      <c r="H317" s="94">
        <f t="shared" si="193"/>
        <v>295</v>
      </c>
      <c r="I317" s="22">
        <v>610</v>
      </c>
      <c r="J317" s="22"/>
      <c r="K317" s="117">
        <f t="shared" si="194"/>
        <v>610</v>
      </c>
      <c r="L317" s="173">
        <v>50.51</v>
      </c>
      <c r="M317" s="173"/>
      <c r="N317" s="103">
        <f t="shared" si="195"/>
        <v>50.51</v>
      </c>
      <c r="O317" s="173">
        <v>0.01</v>
      </c>
      <c r="P317" s="173"/>
      <c r="Q317" s="103">
        <f t="shared" si="196"/>
        <v>0.01</v>
      </c>
      <c r="R317" s="173">
        <v>57.33</v>
      </c>
      <c r="S317" s="173">
        <v>0</v>
      </c>
      <c r="T317" s="103">
        <f t="shared" si="197"/>
        <v>57.33</v>
      </c>
    </row>
    <row r="318" spans="1:20" s="43" customFormat="1" ht="18.75">
      <c r="A318" s="25">
        <v>6</v>
      </c>
      <c r="B318" s="17" t="s">
        <v>426</v>
      </c>
      <c r="C318" s="38">
        <v>317.92</v>
      </c>
      <c r="D318" s="38"/>
      <c r="E318" s="87">
        <f t="shared" si="192"/>
        <v>317.92</v>
      </c>
      <c r="F318" s="14">
        <v>414.42</v>
      </c>
      <c r="G318" s="14">
        <v>0</v>
      </c>
      <c r="H318" s="94">
        <f t="shared" si="193"/>
        <v>414.42</v>
      </c>
      <c r="I318" s="22">
        <v>205.02</v>
      </c>
      <c r="J318" s="22"/>
      <c r="K318" s="117">
        <f t="shared" si="194"/>
        <v>205.02</v>
      </c>
      <c r="L318" s="173">
        <v>5500.01</v>
      </c>
      <c r="M318" s="173"/>
      <c r="N318" s="103">
        <f t="shared" si="195"/>
        <v>5500.01</v>
      </c>
      <c r="O318" s="173">
        <v>6000.01</v>
      </c>
      <c r="P318" s="173"/>
      <c r="Q318" s="103">
        <f t="shared" si="196"/>
        <v>6000.01</v>
      </c>
      <c r="R318" s="173">
        <v>6000.01</v>
      </c>
      <c r="S318" s="173">
        <v>0</v>
      </c>
      <c r="T318" s="103">
        <f t="shared" si="197"/>
        <v>6000.01</v>
      </c>
    </row>
    <row r="319" spans="1:20" ht="18.75">
      <c r="A319" s="25">
        <v>7</v>
      </c>
      <c r="B319" s="17" t="s">
        <v>427</v>
      </c>
      <c r="C319" s="38">
        <v>818.87</v>
      </c>
      <c r="D319" s="38"/>
      <c r="E319" s="87">
        <f t="shared" si="192"/>
        <v>818.87</v>
      </c>
      <c r="F319" s="14">
        <v>2000.09</v>
      </c>
      <c r="G319" s="14">
        <v>0</v>
      </c>
      <c r="H319" s="94">
        <f t="shared" si="193"/>
        <v>2000.09</v>
      </c>
      <c r="I319" s="22">
        <v>0.12</v>
      </c>
      <c r="J319" s="22"/>
      <c r="K319" s="117">
        <f t="shared" si="194"/>
        <v>0.12</v>
      </c>
      <c r="L319" s="173">
        <v>0.12</v>
      </c>
      <c r="M319" s="173"/>
      <c r="N319" s="103">
        <f t="shared" si="195"/>
        <v>0.12</v>
      </c>
      <c r="O319" s="173"/>
      <c r="P319" s="173"/>
      <c r="Q319" s="103">
        <f t="shared" si="196"/>
        <v>0</v>
      </c>
      <c r="R319" s="173">
        <v>0</v>
      </c>
      <c r="S319" s="173">
        <v>0</v>
      </c>
      <c r="T319" s="103">
        <f t="shared" si="197"/>
        <v>0</v>
      </c>
    </row>
    <row r="320" spans="1:20" ht="18.75">
      <c r="A320" s="25">
        <v>8</v>
      </c>
      <c r="B320" s="17" t="s">
        <v>428</v>
      </c>
      <c r="C320" s="38">
        <v>547.02</v>
      </c>
      <c r="D320" s="38"/>
      <c r="E320" s="87">
        <f t="shared" si="192"/>
        <v>547.02</v>
      </c>
      <c r="F320" s="14">
        <v>1171.5999999999999</v>
      </c>
      <c r="G320" s="14">
        <v>0</v>
      </c>
      <c r="H320" s="94">
        <f t="shared" si="193"/>
        <v>1171.5999999999999</v>
      </c>
      <c r="I320" s="22">
        <v>1184.1400000000001</v>
      </c>
      <c r="J320" s="22"/>
      <c r="K320" s="117">
        <f t="shared" si="194"/>
        <v>1184.1400000000001</v>
      </c>
      <c r="L320" s="173">
        <v>1334.42</v>
      </c>
      <c r="M320" s="173"/>
      <c r="N320" s="103">
        <f t="shared" si="195"/>
        <v>1334.42</v>
      </c>
      <c r="O320" s="173">
        <v>1805.59</v>
      </c>
      <c r="P320" s="173"/>
      <c r="Q320" s="103">
        <f t="shared" si="196"/>
        <v>1805.59</v>
      </c>
      <c r="R320" s="173">
        <v>1975.59</v>
      </c>
      <c r="S320" s="173">
        <v>0</v>
      </c>
      <c r="T320" s="103">
        <f t="shared" si="197"/>
        <v>1975.59</v>
      </c>
    </row>
    <row r="321" spans="1:20" ht="18.75">
      <c r="A321" s="25">
        <v>9</v>
      </c>
      <c r="B321" s="17" t="s">
        <v>429</v>
      </c>
      <c r="C321" s="38">
        <v>13.57</v>
      </c>
      <c r="D321" s="38"/>
      <c r="E321" s="87">
        <f t="shared" si="192"/>
        <v>13.57</v>
      </c>
      <c r="F321" s="14">
        <v>517.04999999999995</v>
      </c>
      <c r="G321" s="14">
        <v>0</v>
      </c>
      <c r="H321" s="94">
        <f t="shared" si="193"/>
        <v>517.04999999999995</v>
      </c>
      <c r="I321" s="22">
        <v>683.96</v>
      </c>
      <c r="J321" s="22"/>
      <c r="K321" s="117">
        <f t="shared" si="194"/>
        <v>683.96</v>
      </c>
      <c r="L321" s="173">
        <v>563.96</v>
      </c>
      <c r="M321" s="173"/>
      <c r="N321" s="103">
        <f t="shared" si="195"/>
        <v>563.96</v>
      </c>
      <c r="O321" s="173">
        <v>579.05999999999995</v>
      </c>
      <c r="P321" s="173"/>
      <c r="Q321" s="103">
        <f t="shared" si="196"/>
        <v>579.05999999999995</v>
      </c>
      <c r="R321" s="173">
        <v>579.05999999999995</v>
      </c>
      <c r="S321" s="173">
        <v>0</v>
      </c>
      <c r="T321" s="103">
        <f t="shared" si="197"/>
        <v>579.05999999999995</v>
      </c>
    </row>
    <row r="322" spans="1:20" ht="18.75">
      <c r="A322" s="25">
        <v>10</v>
      </c>
      <c r="B322" s="17" t="s">
        <v>430</v>
      </c>
      <c r="C322" s="38">
        <v>2712</v>
      </c>
      <c r="D322" s="38">
        <v>4068</v>
      </c>
      <c r="E322" s="87">
        <f t="shared" si="192"/>
        <v>6780</v>
      </c>
      <c r="F322" s="14">
        <v>14.32</v>
      </c>
      <c r="G322" s="14">
        <v>0</v>
      </c>
      <c r="H322" s="94">
        <f t="shared" si="193"/>
        <v>14.32</v>
      </c>
      <c r="I322" s="22">
        <v>15.83</v>
      </c>
      <c r="J322" s="22"/>
      <c r="K322" s="117">
        <f t="shared" si="194"/>
        <v>15.83</v>
      </c>
      <c r="L322" s="173">
        <v>33.33</v>
      </c>
      <c r="M322" s="173"/>
      <c r="N322" s="103">
        <f t="shared" si="195"/>
        <v>33.33</v>
      </c>
      <c r="O322" s="173">
        <v>40.33</v>
      </c>
      <c r="P322" s="173"/>
      <c r="Q322" s="103">
        <f t="shared" si="196"/>
        <v>40.33</v>
      </c>
      <c r="R322" s="173">
        <v>40.33</v>
      </c>
      <c r="S322" s="173">
        <v>0</v>
      </c>
      <c r="T322" s="103">
        <f t="shared" si="197"/>
        <v>40.33</v>
      </c>
    </row>
    <row r="323" spans="1:20" ht="18.75">
      <c r="A323" s="25">
        <v>11</v>
      </c>
      <c r="B323" s="17" t="s">
        <v>431</v>
      </c>
      <c r="C323" s="20"/>
      <c r="D323" s="20"/>
      <c r="F323" s="14">
        <v>2913</v>
      </c>
      <c r="G323" s="14">
        <v>4369.5</v>
      </c>
      <c r="H323" s="94">
        <f t="shared" si="193"/>
        <v>7282.5</v>
      </c>
      <c r="I323" s="22">
        <v>4360.3999999999996</v>
      </c>
      <c r="J323" s="22">
        <v>6541</v>
      </c>
      <c r="K323" s="117">
        <f t="shared" si="194"/>
        <v>10901.4</v>
      </c>
      <c r="L323" s="173">
        <v>4360</v>
      </c>
      <c r="M323" s="173">
        <v>6541</v>
      </c>
      <c r="N323" s="103">
        <f t="shared" si="195"/>
        <v>10901</v>
      </c>
      <c r="O323" s="173">
        <v>5000</v>
      </c>
      <c r="P323" s="173">
        <v>7500</v>
      </c>
      <c r="Q323" s="103">
        <f t="shared" si="196"/>
        <v>12500</v>
      </c>
      <c r="R323" s="173">
        <v>5000</v>
      </c>
      <c r="S323" s="173">
        <v>7500</v>
      </c>
      <c r="T323" s="103">
        <f t="shared" si="197"/>
        <v>12500</v>
      </c>
    </row>
    <row r="324" spans="1:20" ht="18.75">
      <c r="A324" s="25">
        <v>12</v>
      </c>
      <c r="B324" s="17" t="s">
        <v>432</v>
      </c>
      <c r="C324" s="20"/>
      <c r="D324" s="20"/>
      <c r="F324" s="14">
        <v>0.02</v>
      </c>
      <c r="G324" s="14">
        <v>0</v>
      </c>
      <c r="H324" s="94">
        <f t="shared" si="193"/>
        <v>0.02</v>
      </c>
      <c r="I324" s="22"/>
      <c r="J324" s="22"/>
      <c r="K324" s="117">
        <f t="shared" si="194"/>
        <v>0</v>
      </c>
      <c r="L324" s="173"/>
      <c r="M324" s="173"/>
      <c r="N324" s="103">
        <f t="shared" si="195"/>
        <v>0</v>
      </c>
      <c r="O324" s="173"/>
      <c r="P324" s="173"/>
      <c r="Q324" s="103">
        <f t="shared" si="196"/>
        <v>0</v>
      </c>
      <c r="R324" s="173">
        <v>0</v>
      </c>
      <c r="S324" s="173">
        <v>0</v>
      </c>
      <c r="T324" s="103">
        <f t="shared" si="197"/>
        <v>0</v>
      </c>
    </row>
    <row r="325" spans="1:20" ht="18.75">
      <c r="A325" s="25">
        <v>13</v>
      </c>
      <c r="B325" s="17" t="s">
        <v>433</v>
      </c>
      <c r="C325" s="20"/>
      <c r="D325" s="20"/>
      <c r="F325" s="14">
        <v>7.0000000000000007E-2</v>
      </c>
      <c r="G325" s="14">
        <v>0</v>
      </c>
      <c r="H325" s="94">
        <f t="shared" si="193"/>
        <v>7.0000000000000007E-2</v>
      </c>
      <c r="I325" s="22"/>
      <c r="J325" s="22"/>
      <c r="K325" s="117">
        <f t="shared" si="194"/>
        <v>0</v>
      </c>
      <c r="L325" s="173"/>
      <c r="M325" s="173"/>
      <c r="N325" s="103">
        <f t="shared" si="195"/>
        <v>0</v>
      </c>
      <c r="O325" s="173"/>
      <c r="P325" s="173"/>
      <c r="Q325" s="103">
        <f t="shared" si="196"/>
        <v>0</v>
      </c>
      <c r="R325" s="173">
        <v>0</v>
      </c>
      <c r="S325" s="173">
        <v>0</v>
      </c>
      <c r="T325" s="103">
        <f t="shared" si="197"/>
        <v>0</v>
      </c>
    </row>
    <row r="326" spans="1:20" ht="18.75">
      <c r="A326" s="25"/>
      <c r="B326" s="19" t="s">
        <v>32</v>
      </c>
      <c r="C326" s="39">
        <f t="shared" ref="C326:K326" si="198">SUM(C313:C325)</f>
        <v>9345.81</v>
      </c>
      <c r="D326" s="39">
        <f t="shared" si="198"/>
        <v>4068</v>
      </c>
      <c r="E326" s="87">
        <f t="shared" si="198"/>
        <v>13413.81</v>
      </c>
      <c r="F326" s="18">
        <f t="shared" si="198"/>
        <v>12051.64</v>
      </c>
      <c r="G326" s="18">
        <f t="shared" si="198"/>
        <v>4369.53</v>
      </c>
      <c r="H326" s="94">
        <f t="shared" si="198"/>
        <v>16421.170000000002</v>
      </c>
      <c r="I326" s="15">
        <f t="shared" si="198"/>
        <v>13375.2</v>
      </c>
      <c r="J326" s="15">
        <f t="shared" si="198"/>
        <v>6541.03</v>
      </c>
      <c r="K326" s="94">
        <f t="shared" si="198"/>
        <v>19916.23</v>
      </c>
      <c r="L326" s="91">
        <f t="shared" ref="L326:N326" si="199">SUM(L313:L325)</f>
        <v>17894.550000000003</v>
      </c>
      <c r="M326" s="91">
        <f t="shared" si="199"/>
        <v>6541.03</v>
      </c>
      <c r="N326" s="103">
        <f t="shared" si="199"/>
        <v>24435.58</v>
      </c>
      <c r="O326" s="91">
        <f>SUM(O313:O325)</f>
        <v>22864.620000000003</v>
      </c>
      <c r="P326" s="91">
        <f t="shared" ref="P326:Q326" si="200">SUM(P313:P325)</f>
        <v>7500.03</v>
      </c>
      <c r="Q326" s="91">
        <f t="shared" si="200"/>
        <v>30364.650000000005</v>
      </c>
      <c r="R326" s="91">
        <f>SUM(R313:R325)</f>
        <v>23275.33</v>
      </c>
      <c r="S326" s="91">
        <f t="shared" ref="S326:T326" si="201">SUM(S313:S325)</f>
        <v>7500.03</v>
      </c>
      <c r="T326" s="91">
        <f t="shared" si="201"/>
        <v>30775.360000000004</v>
      </c>
    </row>
    <row r="327" spans="1:20" s="43" customFormat="1" ht="18.75">
      <c r="A327" s="35">
        <v>4</v>
      </c>
      <c r="B327" s="19" t="s">
        <v>434</v>
      </c>
      <c r="C327" s="21"/>
      <c r="D327" s="21"/>
      <c r="E327" s="88"/>
      <c r="F327" s="18"/>
      <c r="G327" s="18"/>
      <c r="H327" s="94"/>
      <c r="I327" s="36"/>
      <c r="J327" s="36"/>
      <c r="K327" s="117"/>
      <c r="L327" s="91"/>
      <c r="M327" s="91"/>
      <c r="N327" s="103"/>
      <c r="O327" s="91"/>
      <c r="P327" s="91"/>
      <c r="Q327" s="103"/>
      <c r="R327" s="91"/>
      <c r="S327" s="91"/>
      <c r="T327" s="103"/>
    </row>
    <row r="328" spans="1:20" ht="18.75">
      <c r="A328" s="25"/>
      <c r="B328" s="17" t="s">
        <v>33</v>
      </c>
      <c r="C328" s="38">
        <v>399.38</v>
      </c>
      <c r="D328" s="38">
        <v>416.72</v>
      </c>
      <c r="E328" s="87">
        <f>SUM(C328:D328)</f>
        <v>816.1</v>
      </c>
      <c r="F328" s="14">
        <v>880.5</v>
      </c>
      <c r="G328" s="14">
        <v>0.17</v>
      </c>
      <c r="H328" s="94">
        <f>SUM(F328:G328)</f>
        <v>880.67</v>
      </c>
      <c r="I328" s="22">
        <v>972.58</v>
      </c>
      <c r="J328" s="22">
        <v>123</v>
      </c>
      <c r="K328" s="117">
        <f>SUM(I328:J328)</f>
        <v>1095.58</v>
      </c>
      <c r="L328" s="173"/>
      <c r="M328" s="173"/>
      <c r="N328" s="103">
        <f>SUM(L328:M328)</f>
        <v>0</v>
      </c>
      <c r="O328" s="173"/>
      <c r="P328" s="173"/>
      <c r="Q328" s="103">
        <f>SUM(O328:P328)</f>
        <v>0</v>
      </c>
      <c r="R328" s="173">
        <v>0</v>
      </c>
      <c r="S328" s="173">
        <v>0</v>
      </c>
      <c r="T328" s="103">
        <f>SUM(R328:S328)</f>
        <v>0</v>
      </c>
    </row>
    <row r="329" spans="1:20" ht="18.75">
      <c r="A329" s="25"/>
      <c r="B329" s="19" t="s">
        <v>34</v>
      </c>
      <c r="C329" s="39">
        <f>SUM(C328)</f>
        <v>399.38</v>
      </c>
      <c r="D329" s="39">
        <f>SUM(D328)</f>
        <v>416.72</v>
      </c>
      <c r="E329" s="87">
        <f>SUM(C329:D329)</f>
        <v>816.1</v>
      </c>
      <c r="F329" s="18">
        <f>SUM(F328)</f>
        <v>880.5</v>
      </c>
      <c r="G329" s="18">
        <f>SUM(G328)</f>
        <v>0.17</v>
      </c>
      <c r="H329" s="94">
        <f>SUM(F329:G329)</f>
        <v>880.67</v>
      </c>
      <c r="I329" s="36">
        <f>SUM(I328)</f>
        <v>972.58</v>
      </c>
      <c r="J329" s="36">
        <f>SUM(J328)</f>
        <v>123</v>
      </c>
      <c r="K329" s="117">
        <f>SUM(I329:J329)</f>
        <v>1095.58</v>
      </c>
      <c r="L329" s="173">
        <f>SUM(L328)</f>
        <v>0</v>
      </c>
      <c r="M329" s="173">
        <f>SUM(M328)</f>
        <v>0</v>
      </c>
      <c r="N329" s="103">
        <f>SUM(L329:M329)</f>
        <v>0</v>
      </c>
      <c r="O329" s="173"/>
      <c r="P329" s="173"/>
      <c r="Q329" s="103">
        <f>SUM(O329:P329)</f>
        <v>0</v>
      </c>
      <c r="R329" s="173">
        <v>0</v>
      </c>
      <c r="S329" s="173">
        <v>0</v>
      </c>
      <c r="T329" s="103">
        <f>SUM(R329:S329)</f>
        <v>0</v>
      </c>
    </row>
    <row r="330" spans="1:20" s="43" customFormat="1" ht="18.75">
      <c r="A330" s="35">
        <v>5</v>
      </c>
      <c r="B330" s="19" t="s">
        <v>435</v>
      </c>
      <c r="C330" s="21"/>
      <c r="D330" s="21"/>
      <c r="E330" s="88"/>
      <c r="F330" s="18"/>
      <c r="G330" s="18"/>
      <c r="H330" s="94"/>
      <c r="I330" s="36"/>
      <c r="J330" s="36"/>
      <c r="K330" s="117"/>
      <c r="L330" s="91"/>
      <c r="M330" s="91"/>
      <c r="N330" s="103"/>
      <c r="O330" s="91"/>
      <c r="P330" s="91"/>
      <c r="Q330" s="103"/>
      <c r="R330" s="91"/>
      <c r="S330" s="91"/>
      <c r="T330" s="103"/>
    </row>
    <row r="331" spans="1:20" ht="18.75">
      <c r="A331" s="25">
        <v>1</v>
      </c>
      <c r="B331" s="17" t="s">
        <v>436</v>
      </c>
      <c r="C331" s="20"/>
      <c r="D331" s="20"/>
      <c r="F331" s="14">
        <v>0.02</v>
      </c>
      <c r="G331" s="14">
        <v>0</v>
      </c>
      <c r="H331" s="94">
        <f>SUM(F331:G331)</f>
        <v>0.02</v>
      </c>
      <c r="I331" s="22">
        <v>0.02</v>
      </c>
      <c r="J331" s="22">
        <v>0</v>
      </c>
      <c r="K331" s="117">
        <f>SUM(I331:J331)</f>
        <v>0.02</v>
      </c>
      <c r="L331" s="173">
        <v>0.02</v>
      </c>
      <c r="M331" s="173"/>
      <c r="N331" s="103">
        <f>SUM(L331:M331)</f>
        <v>0.02</v>
      </c>
      <c r="O331" s="173">
        <v>0.02</v>
      </c>
      <c r="P331" s="173"/>
      <c r="Q331" s="103">
        <f>SUM(O331:P331)</f>
        <v>0.02</v>
      </c>
      <c r="R331" s="173">
        <v>0.02</v>
      </c>
      <c r="S331" s="173">
        <v>0</v>
      </c>
      <c r="T331" s="103">
        <f>SUM(R331:S331)</f>
        <v>0.02</v>
      </c>
    </row>
    <row r="332" spans="1:20" s="43" customFormat="1" ht="18.75">
      <c r="A332" s="25">
        <v>2</v>
      </c>
      <c r="B332" s="17" t="s">
        <v>437</v>
      </c>
      <c r="C332" s="21"/>
      <c r="D332" s="21"/>
      <c r="E332" s="88"/>
      <c r="F332" s="14">
        <v>7.0000000000000007E-2</v>
      </c>
      <c r="G332" s="14">
        <v>0</v>
      </c>
      <c r="H332" s="94">
        <f>SUM(F332:G332)</f>
        <v>7.0000000000000007E-2</v>
      </c>
      <c r="I332" s="22">
        <v>0.06</v>
      </c>
      <c r="J332" s="22">
        <v>0</v>
      </c>
      <c r="K332" s="117">
        <f>SUM(I332:J332)</f>
        <v>0.06</v>
      </c>
      <c r="L332" s="173">
        <v>4000.05</v>
      </c>
      <c r="M332" s="91"/>
      <c r="N332" s="103">
        <f>SUM(L332:M332)</f>
        <v>4000.05</v>
      </c>
      <c r="O332" s="173">
        <v>0.06</v>
      </c>
      <c r="P332" s="91"/>
      <c r="Q332" s="103">
        <f>SUM(O332:P332)</f>
        <v>0.06</v>
      </c>
      <c r="R332" s="173">
        <v>0.06</v>
      </c>
      <c r="S332" s="91">
        <v>0</v>
      </c>
      <c r="T332" s="103">
        <f>SUM(R332:S332)</f>
        <v>0.06</v>
      </c>
    </row>
    <row r="333" spans="1:20" ht="18.75">
      <c r="A333" s="25"/>
      <c r="B333" s="19" t="s">
        <v>35</v>
      </c>
      <c r="C333" s="20"/>
      <c r="D333" s="20"/>
      <c r="F333" s="18">
        <f>SUM(F331:F332)</f>
        <v>9.0000000000000011E-2</v>
      </c>
      <c r="G333" s="18">
        <f>SUM(G331:G332)</f>
        <v>0</v>
      </c>
      <c r="H333" s="94">
        <f>SUM(F333:G333)</f>
        <v>9.0000000000000011E-2</v>
      </c>
      <c r="I333" s="36">
        <f>SUM(I331:I332)</f>
        <v>0.08</v>
      </c>
      <c r="J333" s="36">
        <f>SUM(J331:J332)</f>
        <v>0</v>
      </c>
      <c r="K333" s="117">
        <f>SUM(I333:J333)</f>
        <v>0.08</v>
      </c>
      <c r="L333" s="91">
        <f>SUM(L331:L332)</f>
        <v>4000.07</v>
      </c>
      <c r="M333" s="173">
        <f>SUM(M331:M332)</f>
        <v>0</v>
      </c>
      <c r="N333" s="103">
        <f>SUM(L333:M333)</f>
        <v>4000.07</v>
      </c>
      <c r="O333" s="91">
        <f>SUM(O331:O332)</f>
        <v>0.08</v>
      </c>
      <c r="P333" s="91">
        <f t="shared" ref="P333:Q333" si="202">SUM(P331:P332)</f>
        <v>0</v>
      </c>
      <c r="Q333" s="91">
        <f t="shared" si="202"/>
        <v>0.08</v>
      </c>
      <c r="R333" s="91">
        <f>SUM(R331:R332)</f>
        <v>0.08</v>
      </c>
      <c r="S333" s="91">
        <f t="shared" ref="S333:T333" si="203">SUM(S331:S332)</f>
        <v>0</v>
      </c>
      <c r="T333" s="91">
        <f t="shared" si="203"/>
        <v>0.08</v>
      </c>
    </row>
    <row r="334" spans="1:20" ht="18.75">
      <c r="A334" s="35">
        <v>6</v>
      </c>
      <c r="B334" s="19" t="s">
        <v>1427</v>
      </c>
      <c r="C334" s="20"/>
      <c r="D334" s="20"/>
      <c r="F334" s="18"/>
      <c r="G334" s="18"/>
      <c r="H334" s="94"/>
      <c r="I334" s="36"/>
      <c r="J334" s="36"/>
      <c r="L334" s="173"/>
      <c r="M334" s="173"/>
      <c r="O334" s="173"/>
      <c r="P334" s="173"/>
      <c r="R334" s="173"/>
      <c r="S334" s="173"/>
    </row>
    <row r="335" spans="1:20" ht="18.75">
      <c r="A335" s="25">
        <v>1</v>
      </c>
      <c r="B335" s="41" t="s">
        <v>1428</v>
      </c>
      <c r="C335" s="20"/>
      <c r="D335" s="20"/>
      <c r="F335" s="18"/>
      <c r="G335" s="18"/>
      <c r="H335" s="94"/>
      <c r="I335" s="22">
        <v>3192.32</v>
      </c>
      <c r="J335" s="22"/>
      <c r="K335" s="117">
        <f>SUM(I335:J335)</f>
        <v>3192.32</v>
      </c>
      <c r="L335" s="173"/>
      <c r="M335" s="173"/>
      <c r="N335" s="103">
        <f>SUM(L335:M335)</f>
        <v>0</v>
      </c>
      <c r="O335" s="173"/>
      <c r="P335" s="173"/>
      <c r="Q335" s="103">
        <f>SUM(O335:P335)</f>
        <v>0</v>
      </c>
      <c r="R335" s="173">
        <v>0</v>
      </c>
      <c r="S335" s="173">
        <v>0</v>
      </c>
      <c r="T335" s="103">
        <f>SUM(R335:S335)</f>
        <v>0</v>
      </c>
    </row>
    <row r="336" spans="1:20" ht="18.75">
      <c r="A336" s="25"/>
      <c r="B336" s="19" t="s">
        <v>1429</v>
      </c>
      <c r="C336" s="20"/>
      <c r="D336" s="20"/>
      <c r="F336" s="18"/>
      <c r="G336" s="18"/>
      <c r="H336" s="94"/>
      <c r="I336" s="36">
        <f>SUM(I335)</f>
        <v>3192.32</v>
      </c>
      <c r="J336" s="36"/>
      <c r="K336" s="117">
        <f>SUM(I336:J336)</f>
        <v>3192.32</v>
      </c>
      <c r="L336" s="173">
        <f>SUM(L335)</f>
        <v>0</v>
      </c>
      <c r="M336" s="173"/>
      <c r="N336" s="103">
        <f>SUM(L336:M336)</f>
        <v>0</v>
      </c>
      <c r="O336" s="173"/>
      <c r="P336" s="173"/>
      <c r="Q336" s="103">
        <f>SUM(O336:P336)</f>
        <v>0</v>
      </c>
      <c r="R336" s="173">
        <v>0</v>
      </c>
      <c r="S336" s="173">
        <v>0</v>
      </c>
      <c r="T336" s="103">
        <f>SUM(R336:S336)</f>
        <v>0</v>
      </c>
    </row>
    <row r="337" spans="1:20" s="43" customFormat="1" ht="18.75">
      <c r="A337" s="35">
        <v>7</v>
      </c>
      <c r="B337" s="19" t="s">
        <v>438</v>
      </c>
      <c r="C337" s="21"/>
      <c r="D337" s="21"/>
      <c r="E337" s="88"/>
      <c r="F337" s="18"/>
      <c r="G337" s="18"/>
      <c r="H337" s="94"/>
      <c r="I337" s="36"/>
      <c r="J337" s="36"/>
      <c r="K337" s="117"/>
      <c r="L337" s="91"/>
      <c r="M337" s="91"/>
      <c r="N337" s="103"/>
      <c r="O337" s="91"/>
      <c r="P337" s="91"/>
      <c r="Q337" s="103"/>
      <c r="R337" s="91"/>
      <c r="S337" s="91"/>
      <c r="T337" s="103"/>
    </row>
    <row r="338" spans="1:20" ht="18.75">
      <c r="A338" s="25">
        <v>1</v>
      </c>
      <c r="B338" s="17" t="s">
        <v>2252</v>
      </c>
      <c r="C338" s="20">
        <v>999.97</v>
      </c>
      <c r="D338" s="20"/>
      <c r="E338" s="88">
        <f>SUM(C338:D338)</f>
        <v>999.97</v>
      </c>
      <c r="F338" s="14">
        <v>15275</v>
      </c>
      <c r="G338" s="14">
        <v>0</v>
      </c>
      <c r="H338" s="94">
        <f>SUM(F338:G338)</f>
        <v>15275</v>
      </c>
      <c r="I338" s="22">
        <v>4411.01</v>
      </c>
      <c r="J338" s="22"/>
      <c r="K338" s="117">
        <f>SUM(I338:J338)</f>
        <v>4411.01</v>
      </c>
      <c r="L338" s="173">
        <v>6000.01</v>
      </c>
      <c r="M338" s="173"/>
      <c r="N338" s="103">
        <f>SUM(L338:M338)</f>
        <v>6000.01</v>
      </c>
      <c r="O338" s="173">
        <v>10000.01</v>
      </c>
      <c r="P338" s="173"/>
      <c r="Q338" s="103">
        <f>SUM(O338:P338)</f>
        <v>10000.01</v>
      </c>
      <c r="R338" s="173">
        <v>10000.01</v>
      </c>
      <c r="S338" s="173">
        <v>0</v>
      </c>
      <c r="T338" s="103">
        <f>SUM(R338:S338)</f>
        <v>10000.01</v>
      </c>
    </row>
    <row r="339" spans="1:20" ht="18.75">
      <c r="A339" s="25">
        <v>2</v>
      </c>
      <c r="B339" s="17" t="s">
        <v>439</v>
      </c>
      <c r="C339" s="20">
        <v>2000</v>
      </c>
      <c r="D339" s="20"/>
      <c r="E339" s="88">
        <f>SUM(C339:D339)</f>
        <v>2000</v>
      </c>
      <c r="F339" s="14">
        <v>3430</v>
      </c>
      <c r="G339" s="14">
        <v>0</v>
      </c>
      <c r="H339" s="94">
        <f>SUM(F339:G339)</f>
        <v>3430</v>
      </c>
      <c r="I339" s="22">
        <v>4700</v>
      </c>
      <c r="J339" s="22"/>
      <c r="K339" s="117">
        <f>SUM(I339:J339)</f>
        <v>4700</v>
      </c>
      <c r="L339" s="173">
        <v>5900</v>
      </c>
      <c r="M339" s="173"/>
      <c r="N339" s="103">
        <f>SUM(L339:M339)</f>
        <v>5900</v>
      </c>
      <c r="O339" s="173">
        <v>6200</v>
      </c>
      <c r="P339" s="173"/>
      <c r="Q339" s="103">
        <f>SUM(O339:P339)</f>
        <v>6200</v>
      </c>
      <c r="R339" s="173">
        <v>6200</v>
      </c>
      <c r="S339" s="173">
        <v>0</v>
      </c>
      <c r="T339" s="103">
        <f>SUM(R339:S339)</f>
        <v>6200</v>
      </c>
    </row>
    <row r="340" spans="1:20" s="43" customFormat="1" ht="18.75">
      <c r="A340" s="35"/>
      <c r="B340" s="19" t="s">
        <v>36</v>
      </c>
      <c r="C340" s="21">
        <f>SUM(C338:C339)</f>
        <v>2999.9700000000003</v>
      </c>
      <c r="D340" s="21"/>
      <c r="E340" s="88">
        <f>SUM(C340:D340)</f>
        <v>2999.9700000000003</v>
      </c>
      <c r="F340" s="18">
        <f>SUM(F338:F339)</f>
        <v>18705</v>
      </c>
      <c r="G340" s="18">
        <f>SUM(G338:G339)</f>
        <v>0</v>
      </c>
      <c r="H340" s="94">
        <f>SUM(H338:H339)</f>
        <v>18705</v>
      </c>
      <c r="I340" s="36">
        <f>SUM(I338:I339)</f>
        <v>9111.01</v>
      </c>
      <c r="J340" s="36">
        <f>SUM(J338:J339)</f>
        <v>0</v>
      </c>
      <c r="K340" s="117">
        <f>SUM(I340:J340)</f>
        <v>9111.01</v>
      </c>
      <c r="L340" s="91">
        <f>SUM(L338:L339)</f>
        <v>11900.01</v>
      </c>
      <c r="M340" s="91">
        <f>SUM(M338:M339)</f>
        <v>0</v>
      </c>
      <c r="N340" s="103">
        <f>SUM(L340:M340)</f>
        <v>11900.01</v>
      </c>
      <c r="O340" s="91">
        <f>SUM(O338:O339)</f>
        <v>16200.01</v>
      </c>
      <c r="P340" s="91">
        <f t="shared" ref="P340:Q340" si="204">SUM(P338:P339)</f>
        <v>0</v>
      </c>
      <c r="Q340" s="91">
        <f t="shared" si="204"/>
        <v>16200.01</v>
      </c>
      <c r="R340" s="91">
        <f>SUM(R338:R339)</f>
        <v>16200.01</v>
      </c>
      <c r="S340" s="91">
        <f t="shared" ref="S340:T340" si="205">SUM(S338:S339)</f>
        <v>0</v>
      </c>
      <c r="T340" s="91">
        <f t="shared" si="205"/>
        <v>16200.01</v>
      </c>
    </row>
    <row r="341" spans="1:20" s="43" customFormat="1" ht="18.75">
      <c r="A341" s="35">
        <v>8</v>
      </c>
      <c r="B341" s="19" t="s">
        <v>440</v>
      </c>
      <c r="C341" s="21"/>
      <c r="D341" s="21"/>
      <c r="E341" s="88"/>
      <c r="F341" s="18"/>
      <c r="G341" s="18"/>
      <c r="H341" s="94"/>
      <c r="I341" s="36"/>
      <c r="J341" s="36"/>
      <c r="K341" s="117"/>
      <c r="L341" s="91"/>
      <c r="M341" s="91"/>
      <c r="N341" s="103"/>
      <c r="O341" s="91"/>
      <c r="P341" s="91"/>
      <c r="Q341" s="103"/>
      <c r="R341" s="91"/>
      <c r="S341" s="91"/>
      <c r="T341" s="103"/>
    </row>
    <row r="342" spans="1:20" ht="18.75">
      <c r="A342" s="25">
        <v>1</v>
      </c>
      <c r="B342" s="17" t="s">
        <v>441</v>
      </c>
      <c r="C342" s="20">
        <v>88.01</v>
      </c>
      <c r="D342" s="20"/>
      <c r="E342" s="88">
        <f t="shared" ref="E342:E375" si="206">SUM(C342:D342)</f>
        <v>88.01</v>
      </c>
      <c r="F342" s="14">
        <v>5600.12</v>
      </c>
      <c r="G342" s="14">
        <v>0.01</v>
      </c>
      <c r="H342" s="94">
        <f t="shared" ref="H342:H378" si="207">SUM(F342:G342)</f>
        <v>5600.13</v>
      </c>
      <c r="I342" s="22">
        <v>312.32</v>
      </c>
      <c r="J342" s="22">
        <v>0.01</v>
      </c>
      <c r="K342" s="117">
        <f>SUM(I342:J342)</f>
        <v>312.33</v>
      </c>
      <c r="L342" s="173">
        <v>800</v>
      </c>
      <c r="M342" s="173"/>
      <c r="N342" s="103">
        <f>SUM(L342:M342)</f>
        <v>800</v>
      </c>
      <c r="O342" s="173">
        <v>4100</v>
      </c>
      <c r="P342" s="173"/>
      <c r="Q342" s="103">
        <f>SUM(O342:P342)</f>
        <v>4100</v>
      </c>
      <c r="R342" s="173">
        <v>4100</v>
      </c>
      <c r="S342" s="173">
        <v>0</v>
      </c>
      <c r="T342" s="103">
        <f>SUM(R342:S342)</f>
        <v>4100</v>
      </c>
    </row>
    <row r="343" spans="1:20" ht="18.75">
      <c r="A343" s="25">
        <v>2</v>
      </c>
      <c r="B343" s="17" t="s">
        <v>2253</v>
      </c>
      <c r="C343" s="20"/>
      <c r="D343" s="20"/>
      <c r="E343" s="88"/>
      <c r="F343" s="14"/>
      <c r="G343" s="14"/>
      <c r="H343" s="94"/>
      <c r="I343" s="22"/>
      <c r="J343" s="22"/>
      <c r="L343" s="173"/>
      <c r="M343" s="173"/>
      <c r="O343" s="173">
        <v>0.03</v>
      </c>
      <c r="P343" s="173">
        <v>0.03</v>
      </c>
      <c r="Q343" s="103">
        <f>SUM(O343:P343)</f>
        <v>0.06</v>
      </c>
      <c r="R343" s="173">
        <v>0.03</v>
      </c>
      <c r="S343" s="173">
        <v>0.03</v>
      </c>
      <c r="T343" s="103">
        <f>SUM(R343:S343)</f>
        <v>0.06</v>
      </c>
    </row>
    <row r="344" spans="1:20" ht="18.75">
      <c r="A344" s="25">
        <v>3</v>
      </c>
      <c r="B344" s="17" t="s">
        <v>442</v>
      </c>
      <c r="C344" s="20">
        <v>5954</v>
      </c>
      <c r="D344" s="20"/>
      <c r="E344" s="88">
        <f t="shared" si="206"/>
        <v>5954</v>
      </c>
      <c r="F344" s="14">
        <v>5954</v>
      </c>
      <c r="G344" s="14">
        <v>0</v>
      </c>
      <c r="H344" s="94">
        <f t="shared" si="207"/>
        <v>5954</v>
      </c>
      <c r="I344" s="22">
        <v>6630</v>
      </c>
      <c r="J344" s="22"/>
      <c r="K344" s="117">
        <f t="shared" ref="K344:K378" si="208">SUM(I344:J344)</f>
        <v>6630</v>
      </c>
      <c r="L344" s="173">
        <v>7972.5</v>
      </c>
      <c r="M344" s="173"/>
      <c r="N344" s="103">
        <f t="shared" ref="N344:N378" si="209">SUM(L344:M344)</f>
        <v>7972.5</v>
      </c>
      <c r="O344" s="173">
        <v>2200</v>
      </c>
      <c r="P344" s="173"/>
      <c r="Q344" s="103">
        <f t="shared" ref="Q344:Q378" si="210">SUM(O344:P344)</f>
        <v>2200</v>
      </c>
      <c r="R344" s="173">
        <v>2200</v>
      </c>
      <c r="S344" s="173">
        <v>0</v>
      </c>
      <c r="T344" s="103">
        <f t="shared" ref="T344:T378" si="211">SUM(R344:S344)</f>
        <v>2200</v>
      </c>
    </row>
    <row r="345" spans="1:20" ht="18.75">
      <c r="A345" s="25">
        <v>4</v>
      </c>
      <c r="B345" s="17" t="s">
        <v>1953</v>
      </c>
      <c r="C345" s="20">
        <v>4846</v>
      </c>
      <c r="D345" s="20"/>
      <c r="E345" s="88">
        <f t="shared" si="206"/>
        <v>4846</v>
      </c>
      <c r="F345" s="14">
        <v>4846</v>
      </c>
      <c r="G345" s="14">
        <v>0</v>
      </c>
      <c r="H345" s="94">
        <f t="shared" si="207"/>
        <v>4846</v>
      </c>
      <c r="I345" s="22">
        <v>5370</v>
      </c>
      <c r="J345" s="22"/>
      <c r="K345" s="117">
        <f t="shared" si="208"/>
        <v>5370</v>
      </c>
      <c r="L345" s="173">
        <v>7027.5</v>
      </c>
      <c r="M345" s="173"/>
      <c r="N345" s="103">
        <f t="shared" si="209"/>
        <v>7027.5</v>
      </c>
      <c r="O345" s="173">
        <v>12800</v>
      </c>
      <c r="P345" s="173"/>
      <c r="Q345" s="103">
        <f t="shared" si="210"/>
        <v>12800</v>
      </c>
      <c r="R345" s="173">
        <v>12800</v>
      </c>
      <c r="S345" s="173">
        <v>0</v>
      </c>
      <c r="T345" s="103">
        <f t="shared" si="211"/>
        <v>12800</v>
      </c>
    </row>
    <row r="346" spans="1:20" ht="18.75">
      <c r="A346" s="25">
        <v>5</v>
      </c>
      <c r="B346" s="17" t="s">
        <v>443</v>
      </c>
      <c r="C346" s="20">
        <v>150.34</v>
      </c>
      <c r="D346" s="20"/>
      <c r="E346" s="88">
        <f t="shared" si="206"/>
        <v>150.34</v>
      </c>
      <c r="F346" s="14">
        <v>135.29</v>
      </c>
      <c r="G346" s="14">
        <v>0</v>
      </c>
      <c r="H346" s="94">
        <f t="shared" si="207"/>
        <v>135.29</v>
      </c>
      <c r="I346" s="22">
        <v>140.33000000000001</v>
      </c>
      <c r="J346" s="22"/>
      <c r="K346" s="117">
        <f t="shared" si="208"/>
        <v>140.33000000000001</v>
      </c>
      <c r="L346" s="173">
        <v>180.33</v>
      </c>
      <c r="M346" s="173"/>
      <c r="N346" s="103">
        <f t="shared" si="209"/>
        <v>180.33</v>
      </c>
      <c r="O346" s="173">
        <v>260.41000000000003</v>
      </c>
      <c r="P346" s="173"/>
      <c r="Q346" s="103">
        <f t="shared" si="210"/>
        <v>260.41000000000003</v>
      </c>
      <c r="R346" s="173">
        <v>260.41000000000003</v>
      </c>
      <c r="S346" s="173">
        <v>0</v>
      </c>
      <c r="T346" s="103">
        <f t="shared" si="211"/>
        <v>260.41000000000003</v>
      </c>
    </row>
    <row r="347" spans="1:20" ht="18.75">
      <c r="A347" s="25">
        <v>6</v>
      </c>
      <c r="B347" s="17" t="s">
        <v>444</v>
      </c>
      <c r="C347" s="20">
        <v>8.5</v>
      </c>
      <c r="D347" s="20"/>
      <c r="E347" s="88">
        <f t="shared" si="206"/>
        <v>8.5</v>
      </c>
      <c r="F347" s="14">
        <v>0</v>
      </c>
      <c r="G347" s="14">
        <v>0.05</v>
      </c>
      <c r="H347" s="94">
        <f t="shared" si="207"/>
        <v>0.05</v>
      </c>
      <c r="I347" s="22"/>
      <c r="J347" s="22">
        <v>0.05</v>
      </c>
      <c r="K347" s="117">
        <f t="shared" si="208"/>
        <v>0.05</v>
      </c>
      <c r="L347" s="173"/>
      <c r="M347" s="173">
        <v>0.05</v>
      </c>
      <c r="N347" s="103">
        <f t="shared" si="209"/>
        <v>0.05</v>
      </c>
      <c r="O347" s="173">
        <v>0</v>
      </c>
      <c r="P347" s="173">
        <v>0.05</v>
      </c>
      <c r="Q347" s="103">
        <f t="shared" si="210"/>
        <v>0.05</v>
      </c>
      <c r="R347" s="173">
        <v>0</v>
      </c>
      <c r="S347" s="173">
        <v>15199.41</v>
      </c>
      <c r="T347" s="103">
        <f t="shared" si="211"/>
        <v>15199.41</v>
      </c>
    </row>
    <row r="348" spans="1:20" ht="18.75">
      <c r="A348" s="25">
        <v>7</v>
      </c>
      <c r="B348" s="17" t="s">
        <v>445</v>
      </c>
      <c r="C348" s="20">
        <v>579.5</v>
      </c>
      <c r="D348" s="20"/>
      <c r="E348" s="88">
        <f t="shared" si="206"/>
        <v>579.5</v>
      </c>
      <c r="F348" s="14">
        <v>11.3</v>
      </c>
      <c r="G348" s="14">
        <v>0</v>
      </c>
      <c r="H348" s="94">
        <f t="shared" si="207"/>
        <v>11.3</v>
      </c>
      <c r="I348" s="22">
        <v>11</v>
      </c>
      <c r="J348" s="22"/>
      <c r="K348" s="117">
        <f t="shared" si="208"/>
        <v>11</v>
      </c>
      <c r="L348" s="173">
        <v>12</v>
      </c>
      <c r="M348" s="173"/>
      <c r="N348" s="103">
        <f t="shared" si="209"/>
        <v>12</v>
      </c>
      <c r="O348" s="173">
        <v>13.3</v>
      </c>
      <c r="P348" s="173"/>
      <c r="Q348" s="103">
        <f t="shared" si="210"/>
        <v>13.3</v>
      </c>
      <c r="R348" s="173">
        <v>1013.3</v>
      </c>
      <c r="S348" s="173">
        <v>0</v>
      </c>
      <c r="T348" s="103">
        <f t="shared" si="211"/>
        <v>1013.3</v>
      </c>
    </row>
    <row r="349" spans="1:20" ht="18.75">
      <c r="A349" s="25">
        <v>8</v>
      </c>
      <c r="B349" s="17" t="s">
        <v>1954</v>
      </c>
      <c r="C349" s="20">
        <v>166.5</v>
      </c>
      <c r="D349" s="20"/>
      <c r="E349" s="88">
        <f t="shared" si="206"/>
        <v>166.5</v>
      </c>
      <c r="F349" s="14">
        <v>569</v>
      </c>
      <c r="G349" s="14">
        <v>0</v>
      </c>
      <c r="H349" s="94">
        <f t="shared" si="207"/>
        <v>569</v>
      </c>
      <c r="I349" s="22">
        <v>558.51</v>
      </c>
      <c r="J349" s="22"/>
      <c r="K349" s="117">
        <f t="shared" si="208"/>
        <v>558.51</v>
      </c>
      <c r="L349" s="173">
        <v>416.51</v>
      </c>
      <c r="M349" s="173"/>
      <c r="N349" s="103">
        <f t="shared" si="209"/>
        <v>416.51</v>
      </c>
      <c r="O349" s="173">
        <v>2221.52</v>
      </c>
      <c r="P349" s="173"/>
      <c r="Q349" s="103">
        <f t="shared" si="210"/>
        <v>2221.52</v>
      </c>
      <c r="R349" s="173">
        <v>2221.52</v>
      </c>
      <c r="S349" s="173">
        <v>0</v>
      </c>
      <c r="T349" s="103">
        <f t="shared" si="211"/>
        <v>2221.52</v>
      </c>
    </row>
    <row r="350" spans="1:20" ht="18.75">
      <c r="A350" s="25">
        <v>9</v>
      </c>
      <c r="B350" s="17" t="s">
        <v>446</v>
      </c>
      <c r="C350" s="20">
        <v>530.47</v>
      </c>
      <c r="D350" s="20"/>
      <c r="E350" s="88">
        <f t="shared" si="206"/>
        <v>530.47</v>
      </c>
      <c r="F350" s="14">
        <v>175.7</v>
      </c>
      <c r="G350" s="14">
        <v>0</v>
      </c>
      <c r="H350" s="94">
        <f t="shared" si="207"/>
        <v>175.7</v>
      </c>
      <c r="I350" s="22">
        <v>280.61</v>
      </c>
      <c r="J350" s="22"/>
      <c r="K350" s="117">
        <f t="shared" si="208"/>
        <v>280.61</v>
      </c>
      <c r="L350" s="173">
        <v>1003.51</v>
      </c>
      <c r="M350" s="173"/>
      <c r="N350" s="103">
        <f t="shared" si="209"/>
        <v>1003.51</v>
      </c>
      <c r="O350" s="173">
        <v>1579.01</v>
      </c>
      <c r="P350" s="173"/>
      <c r="Q350" s="103">
        <f t="shared" si="210"/>
        <v>1579.01</v>
      </c>
      <c r="R350" s="173">
        <v>1579.01</v>
      </c>
      <c r="S350" s="173">
        <v>0</v>
      </c>
      <c r="T350" s="103">
        <f t="shared" si="211"/>
        <v>1579.01</v>
      </c>
    </row>
    <row r="351" spans="1:20" s="43" customFormat="1" ht="18.75">
      <c r="A351" s="25">
        <v>10</v>
      </c>
      <c r="B351" s="17" t="s">
        <v>447</v>
      </c>
      <c r="C351" s="20">
        <v>124150.94</v>
      </c>
      <c r="D351" s="20">
        <v>0.03</v>
      </c>
      <c r="E351" s="88">
        <f t="shared" si="206"/>
        <v>124150.97</v>
      </c>
      <c r="F351" s="14">
        <v>651.5</v>
      </c>
      <c r="G351" s="14">
        <v>0</v>
      </c>
      <c r="H351" s="94">
        <f t="shared" si="207"/>
        <v>651.5</v>
      </c>
      <c r="I351" s="22">
        <v>666.01</v>
      </c>
      <c r="J351" s="22"/>
      <c r="K351" s="117">
        <f t="shared" si="208"/>
        <v>666.01</v>
      </c>
      <c r="L351" s="173">
        <v>802.51</v>
      </c>
      <c r="M351" s="173"/>
      <c r="N351" s="103">
        <f t="shared" si="209"/>
        <v>802.51</v>
      </c>
      <c r="O351" s="173">
        <v>9069.01</v>
      </c>
      <c r="P351" s="173"/>
      <c r="Q351" s="103">
        <f t="shared" si="210"/>
        <v>9069.01</v>
      </c>
      <c r="R351" s="173">
        <v>9069.01</v>
      </c>
      <c r="S351" s="173">
        <v>0</v>
      </c>
      <c r="T351" s="103">
        <f t="shared" si="211"/>
        <v>9069.01</v>
      </c>
    </row>
    <row r="352" spans="1:20" ht="18.75">
      <c r="A352" s="25">
        <v>11</v>
      </c>
      <c r="B352" s="17" t="s">
        <v>448</v>
      </c>
      <c r="C352" s="20">
        <v>7634.94</v>
      </c>
      <c r="D352" s="20"/>
      <c r="E352" s="88">
        <f t="shared" si="206"/>
        <v>7634.94</v>
      </c>
      <c r="F352" s="14">
        <v>146339.85999999999</v>
      </c>
      <c r="G352" s="14">
        <v>0.03</v>
      </c>
      <c r="H352" s="94">
        <f t="shared" si="207"/>
        <v>146339.88999999998</v>
      </c>
      <c r="I352" s="22">
        <v>0.03</v>
      </c>
      <c r="J352" s="22">
        <v>0.03</v>
      </c>
      <c r="K352" s="117">
        <f t="shared" si="208"/>
        <v>0.06</v>
      </c>
      <c r="L352" s="173"/>
      <c r="M352" s="173"/>
      <c r="N352" s="103">
        <f t="shared" si="209"/>
        <v>0</v>
      </c>
      <c r="O352" s="173"/>
      <c r="P352" s="173"/>
      <c r="Q352" s="103">
        <f t="shared" si="210"/>
        <v>0</v>
      </c>
      <c r="R352" s="173">
        <v>0</v>
      </c>
      <c r="S352" s="173">
        <v>0</v>
      </c>
      <c r="T352" s="103">
        <f t="shared" si="211"/>
        <v>0</v>
      </c>
    </row>
    <row r="353" spans="1:20" ht="18.75">
      <c r="A353" s="25">
        <v>12</v>
      </c>
      <c r="B353" s="17" t="s">
        <v>449</v>
      </c>
      <c r="C353" s="20">
        <v>131.06</v>
      </c>
      <c r="D353" s="20"/>
      <c r="E353" s="88">
        <f t="shared" si="206"/>
        <v>131.06</v>
      </c>
      <c r="F353" s="14">
        <v>235.02</v>
      </c>
      <c r="G353" s="14">
        <v>0</v>
      </c>
      <c r="H353" s="94">
        <f t="shared" si="207"/>
        <v>235.02</v>
      </c>
      <c r="I353" s="22">
        <v>890.06</v>
      </c>
      <c r="J353" s="22"/>
      <c r="K353" s="117">
        <f t="shared" si="208"/>
        <v>890.06</v>
      </c>
      <c r="L353" s="173">
        <v>890.06</v>
      </c>
      <c r="M353" s="173"/>
      <c r="N353" s="103">
        <f t="shared" si="209"/>
        <v>890.06</v>
      </c>
      <c r="O353" s="173">
        <v>236.05</v>
      </c>
      <c r="P353" s="173"/>
      <c r="Q353" s="103">
        <f t="shared" si="210"/>
        <v>236.05</v>
      </c>
      <c r="R353" s="173">
        <v>0.12</v>
      </c>
      <c r="S353" s="173">
        <v>0</v>
      </c>
      <c r="T353" s="103">
        <f t="shared" si="211"/>
        <v>0.12</v>
      </c>
    </row>
    <row r="354" spans="1:20" s="43" customFormat="1" ht="18.75">
      <c r="A354" s="25">
        <v>13</v>
      </c>
      <c r="B354" s="17" t="s">
        <v>450</v>
      </c>
      <c r="C354" s="20">
        <v>22025.77</v>
      </c>
      <c r="D354" s="20"/>
      <c r="E354" s="88">
        <f t="shared" si="206"/>
        <v>22025.77</v>
      </c>
      <c r="F354" s="14">
        <v>21047.02</v>
      </c>
      <c r="G354" s="14">
        <v>0</v>
      </c>
      <c r="H354" s="94">
        <f t="shared" si="207"/>
        <v>21047.02</v>
      </c>
      <c r="I354" s="22">
        <v>6869.03</v>
      </c>
      <c r="J354" s="22"/>
      <c r="K354" s="117">
        <f t="shared" si="208"/>
        <v>6869.03</v>
      </c>
      <c r="L354" s="173">
        <v>11500.03</v>
      </c>
      <c r="M354" s="173"/>
      <c r="N354" s="103">
        <f t="shared" si="209"/>
        <v>11500.03</v>
      </c>
      <c r="O354" s="173">
        <v>22520.02</v>
      </c>
      <c r="P354" s="173"/>
      <c r="Q354" s="103">
        <f t="shared" si="210"/>
        <v>22520.02</v>
      </c>
      <c r="R354" s="173">
        <v>22520.02</v>
      </c>
      <c r="S354" s="173">
        <v>0</v>
      </c>
      <c r="T354" s="103">
        <f t="shared" si="211"/>
        <v>22520.02</v>
      </c>
    </row>
    <row r="355" spans="1:20" s="43" customFormat="1" ht="18.75">
      <c r="A355" s="25">
        <v>14</v>
      </c>
      <c r="B355" s="17" t="s">
        <v>2254</v>
      </c>
      <c r="C355" s="20"/>
      <c r="D355" s="20"/>
      <c r="E355" s="88"/>
      <c r="F355" s="14"/>
      <c r="G355" s="14"/>
      <c r="H355" s="94"/>
      <c r="I355" s="22"/>
      <c r="J355" s="22"/>
      <c r="K355" s="117"/>
      <c r="L355" s="173"/>
      <c r="M355" s="173"/>
      <c r="N355" s="103"/>
      <c r="O355" s="173">
        <v>200</v>
      </c>
      <c r="P355" s="173"/>
      <c r="Q355" s="103">
        <f t="shared" si="210"/>
        <v>200</v>
      </c>
      <c r="R355" s="173">
        <v>200</v>
      </c>
      <c r="S355" s="173">
        <v>0</v>
      </c>
      <c r="T355" s="103">
        <f t="shared" si="211"/>
        <v>200</v>
      </c>
    </row>
    <row r="356" spans="1:20" ht="18.75">
      <c r="A356" s="25">
        <v>15</v>
      </c>
      <c r="B356" s="17" t="s">
        <v>451</v>
      </c>
      <c r="C356" s="20">
        <v>61929.22</v>
      </c>
      <c r="D356" s="20"/>
      <c r="E356" s="88">
        <f t="shared" si="206"/>
        <v>61929.22</v>
      </c>
      <c r="F356" s="14">
        <v>117.06</v>
      </c>
      <c r="G356" s="14">
        <v>0</v>
      </c>
      <c r="H356" s="94">
        <f t="shared" si="207"/>
        <v>117.06</v>
      </c>
      <c r="I356" s="22"/>
      <c r="J356" s="22"/>
      <c r="K356" s="117">
        <f t="shared" si="208"/>
        <v>0</v>
      </c>
      <c r="L356" s="173"/>
      <c r="M356" s="173"/>
      <c r="N356" s="103">
        <f t="shared" si="209"/>
        <v>0</v>
      </c>
      <c r="O356" s="173"/>
      <c r="P356" s="173"/>
      <c r="Q356" s="103">
        <f t="shared" si="210"/>
        <v>0</v>
      </c>
      <c r="R356" s="173">
        <v>0</v>
      </c>
      <c r="S356" s="173">
        <v>0</v>
      </c>
      <c r="T356" s="103">
        <f t="shared" si="211"/>
        <v>0</v>
      </c>
    </row>
    <row r="357" spans="1:20" ht="18.75">
      <c r="A357" s="25">
        <v>16</v>
      </c>
      <c r="B357" s="17" t="s">
        <v>452</v>
      </c>
      <c r="C357" s="20">
        <v>2167.5</v>
      </c>
      <c r="D357" s="20"/>
      <c r="E357" s="88">
        <f t="shared" si="206"/>
        <v>2167.5</v>
      </c>
      <c r="F357" s="14">
        <v>15033.88</v>
      </c>
      <c r="G357" s="14">
        <v>0</v>
      </c>
      <c r="H357" s="94">
        <f t="shared" si="207"/>
        <v>15033.88</v>
      </c>
      <c r="I357" s="22">
        <v>19495</v>
      </c>
      <c r="J357" s="22"/>
      <c r="K357" s="117">
        <f t="shared" si="208"/>
        <v>19495</v>
      </c>
      <c r="L357" s="173"/>
      <c r="M357" s="173"/>
      <c r="N357" s="103">
        <f t="shared" si="209"/>
        <v>0</v>
      </c>
      <c r="O357" s="173"/>
      <c r="P357" s="173"/>
      <c r="Q357" s="103">
        <f t="shared" si="210"/>
        <v>0</v>
      </c>
      <c r="R357" s="173">
        <v>0</v>
      </c>
      <c r="S357" s="173">
        <v>0</v>
      </c>
      <c r="T357" s="103">
        <f t="shared" si="211"/>
        <v>0</v>
      </c>
    </row>
    <row r="358" spans="1:20" ht="18.75">
      <c r="A358" s="25">
        <v>17</v>
      </c>
      <c r="B358" s="17" t="s">
        <v>453</v>
      </c>
      <c r="C358" s="20">
        <v>8</v>
      </c>
      <c r="D358" s="20"/>
      <c r="E358" s="88">
        <f t="shared" si="206"/>
        <v>8</v>
      </c>
      <c r="F358" s="14">
        <v>70118.559999999998</v>
      </c>
      <c r="G358" s="14">
        <v>0</v>
      </c>
      <c r="H358" s="94">
        <f t="shared" si="207"/>
        <v>70118.559999999998</v>
      </c>
      <c r="I358" s="22">
        <v>76837.89</v>
      </c>
      <c r="J358" s="22"/>
      <c r="K358" s="117">
        <f t="shared" si="208"/>
        <v>76837.89</v>
      </c>
      <c r="L358" s="173"/>
      <c r="M358" s="173"/>
      <c r="N358" s="103">
        <f t="shared" si="209"/>
        <v>0</v>
      </c>
      <c r="O358" s="173"/>
      <c r="P358" s="173"/>
      <c r="Q358" s="103">
        <f t="shared" si="210"/>
        <v>0</v>
      </c>
      <c r="R358" s="173">
        <v>0</v>
      </c>
      <c r="S358" s="173">
        <v>0</v>
      </c>
      <c r="T358" s="103">
        <f t="shared" si="211"/>
        <v>0</v>
      </c>
    </row>
    <row r="359" spans="1:20" s="43" customFormat="1" ht="18.75">
      <c r="A359" s="25">
        <v>18</v>
      </c>
      <c r="B359" s="17" t="s">
        <v>454</v>
      </c>
      <c r="C359" s="20">
        <v>30984.06</v>
      </c>
      <c r="D359" s="20"/>
      <c r="E359" s="88">
        <f t="shared" si="206"/>
        <v>30984.06</v>
      </c>
      <c r="F359" s="14">
        <v>1000.09</v>
      </c>
      <c r="G359" s="14">
        <v>0</v>
      </c>
      <c r="H359" s="94">
        <f t="shared" si="207"/>
        <v>1000.09</v>
      </c>
      <c r="I359" s="22">
        <v>520.09</v>
      </c>
      <c r="J359" s="36"/>
      <c r="K359" s="117">
        <f t="shared" si="208"/>
        <v>520.09</v>
      </c>
      <c r="L359" s="173">
        <v>0.15</v>
      </c>
      <c r="M359" s="173"/>
      <c r="N359" s="103">
        <f t="shared" si="209"/>
        <v>0.15</v>
      </c>
      <c r="O359" s="173"/>
      <c r="P359" s="173"/>
      <c r="Q359" s="103">
        <f t="shared" si="210"/>
        <v>0</v>
      </c>
      <c r="R359" s="173">
        <v>0</v>
      </c>
      <c r="S359" s="173">
        <v>0</v>
      </c>
      <c r="T359" s="103">
        <f t="shared" si="211"/>
        <v>0</v>
      </c>
    </row>
    <row r="360" spans="1:20" ht="18.75">
      <c r="A360" s="25">
        <v>19</v>
      </c>
      <c r="B360" s="17" t="s">
        <v>455</v>
      </c>
      <c r="C360" s="20">
        <v>7572.81</v>
      </c>
      <c r="D360" s="20"/>
      <c r="E360" s="88">
        <f t="shared" si="206"/>
        <v>7572.81</v>
      </c>
      <c r="F360" s="14">
        <v>1200</v>
      </c>
      <c r="G360" s="14">
        <v>0</v>
      </c>
      <c r="H360" s="94">
        <f t="shared" si="207"/>
        <v>1200</v>
      </c>
      <c r="I360" s="22">
        <v>650</v>
      </c>
      <c r="J360" s="22"/>
      <c r="K360" s="117">
        <f t="shared" si="208"/>
        <v>650</v>
      </c>
      <c r="L360" s="173">
        <v>700</v>
      </c>
      <c r="M360" s="173"/>
      <c r="N360" s="103">
        <f t="shared" si="209"/>
        <v>700</v>
      </c>
      <c r="O360" s="173">
        <v>0.03</v>
      </c>
      <c r="P360" s="173"/>
      <c r="Q360" s="103">
        <f t="shared" si="210"/>
        <v>0.03</v>
      </c>
      <c r="R360" s="173">
        <v>0.03</v>
      </c>
      <c r="S360" s="173">
        <v>0</v>
      </c>
      <c r="T360" s="103">
        <f t="shared" si="211"/>
        <v>0.03</v>
      </c>
    </row>
    <row r="361" spans="1:20" ht="18.75">
      <c r="A361" s="25">
        <v>20</v>
      </c>
      <c r="B361" s="17" t="s">
        <v>456</v>
      </c>
      <c r="C361" s="20">
        <v>622</v>
      </c>
      <c r="D361" s="20"/>
      <c r="E361" s="88">
        <f t="shared" si="206"/>
        <v>622</v>
      </c>
      <c r="F361" s="14">
        <v>8</v>
      </c>
      <c r="G361" s="14">
        <v>0</v>
      </c>
      <c r="H361" s="94">
        <f t="shared" si="207"/>
        <v>8</v>
      </c>
      <c r="I361" s="22">
        <v>8</v>
      </c>
      <c r="J361" s="22"/>
      <c r="K361" s="117">
        <f t="shared" si="208"/>
        <v>8</v>
      </c>
      <c r="L361" s="173">
        <v>0.03</v>
      </c>
      <c r="M361" s="173"/>
      <c r="N361" s="103">
        <f t="shared" si="209"/>
        <v>0.03</v>
      </c>
      <c r="O361" s="173">
        <v>8.5</v>
      </c>
      <c r="P361" s="173"/>
      <c r="Q361" s="103">
        <f t="shared" si="210"/>
        <v>8.5</v>
      </c>
      <c r="R361" s="173">
        <v>8.5</v>
      </c>
      <c r="S361" s="173">
        <v>0</v>
      </c>
      <c r="T361" s="103">
        <f t="shared" si="211"/>
        <v>8.5</v>
      </c>
    </row>
    <row r="362" spans="1:20" ht="18.75">
      <c r="A362" s="25">
        <v>21</v>
      </c>
      <c r="B362" s="17" t="s">
        <v>457</v>
      </c>
      <c r="C362" s="20">
        <v>3</v>
      </c>
      <c r="D362" s="20"/>
      <c r="E362" s="88">
        <f t="shared" si="206"/>
        <v>3</v>
      </c>
      <c r="F362" s="14">
        <v>36122.1</v>
      </c>
      <c r="G362" s="14">
        <v>0</v>
      </c>
      <c r="H362" s="94">
        <f t="shared" si="207"/>
        <v>36122.1</v>
      </c>
      <c r="I362" s="22">
        <v>35704.17</v>
      </c>
      <c r="J362" s="22"/>
      <c r="K362" s="117">
        <f t="shared" si="208"/>
        <v>35704.17</v>
      </c>
      <c r="L362" s="173">
        <v>8.5</v>
      </c>
      <c r="M362" s="173"/>
      <c r="N362" s="103">
        <f t="shared" si="209"/>
        <v>8.5</v>
      </c>
      <c r="O362" s="173">
        <v>53607.78</v>
      </c>
      <c r="P362" s="173"/>
      <c r="Q362" s="103">
        <f t="shared" si="210"/>
        <v>53607.78</v>
      </c>
      <c r="R362" s="173">
        <v>53607.78</v>
      </c>
      <c r="S362" s="173">
        <v>0</v>
      </c>
      <c r="T362" s="103">
        <f t="shared" si="211"/>
        <v>53607.78</v>
      </c>
    </row>
    <row r="363" spans="1:20" s="43" customFormat="1" ht="18.75">
      <c r="A363" s="25">
        <v>22</v>
      </c>
      <c r="B363" s="17" t="s">
        <v>458</v>
      </c>
      <c r="C363" s="20">
        <v>1</v>
      </c>
      <c r="D363" s="20"/>
      <c r="E363" s="88">
        <f t="shared" si="206"/>
        <v>1</v>
      </c>
      <c r="F363" s="14">
        <v>7588.6</v>
      </c>
      <c r="G363" s="14">
        <v>0</v>
      </c>
      <c r="H363" s="94">
        <f t="shared" si="207"/>
        <v>7588.6</v>
      </c>
      <c r="I363" s="22">
        <v>7389.23</v>
      </c>
      <c r="J363" s="22"/>
      <c r="K363" s="117">
        <f t="shared" si="208"/>
        <v>7389.23</v>
      </c>
      <c r="L363" s="173">
        <v>39097.67</v>
      </c>
      <c r="M363" s="173"/>
      <c r="N363" s="103">
        <f t="shared" si="209"/>
        <v>39097.67</v>
      </c>
      <c r="O363" s="173">
        <v>11236.18</v>
      </c>
      <c r="P363" s="173"/>
      <c r="Q363" s="103">
        <f t="shared" si="210"/>
        <v>11236.18</v>
      </c>
      <c r="R363" s="173">
        <v>11236.18</v>
      </c>
      <c r="S363" s="173">
        <v>0</v>
      </c>
      <c r="T363" s="103">
        <f t="shared" si="211"/>
        <v>11236.18</v>
      </c>
    </row>
    <row r="364" spans="1:20" ht="18.75">
      <c r="A364" s="25">
        <v>23</v>
      </c>
      <c r="B364" s="17" t="s">
        <v>459</v>
      </c>
      <c r="C364" s="20">
        <v>164.1</v>
      </c>
      <c r="D364" s="20"/>
      <c r="E364" s="88">
        <f t="shared" si="206"/>
        <v>164.1</v>
      </c>
      <c r="F364" s="14">
        <v>5613</v>
      </c>
      <c r="G364" s="14">
        <v>0</v>
      </c>
      <c r="H364" s="94">
        <f t="shared" si="207"/>
        <v>5613</v>
      </c>
      <c r="I364" s="22">
        <v>1224.75</v>
      </c>
      <c r="J364" s="22"/>
      <c r="K364" s="117">
        <f t="shared" si="208"/>
        <v>1224.75</v>
      </c>
      <c r="L364" s="173">
        <v>7922.23</v>
      </c>
      <c r="M364" s="173"/>
      <c r="N364" s="103">
        <f t="shared" si="209"/>
        <v>7922.23</v>
      </c>
      <c r="O364" s="173">
        <v>5400</v>
      </c>
      <c r="P364" s="173"/>
      <c r="Q364" s="103">
        <f t="shared" si="210"/>
        <v>5400</v>
      </c>
      <c r="R364" s="173">
        <v>5400</v>
      </c>
      <c r="S364" s="173">
        <v>0</v>
      </c>
      <c r="T364" s="103">
        <f t="shared" si="211"/>
        <v>5400</v>
      </c>
    </row>
    <row r="365" spans="1:20" ht="18.75">
      <c r="A365" s="25">
        <v>24</v>
      </c>
      <c r="B365" s="17" t="s">
        <v>1955</v>
      </c>
      <c r="C365" s="20">
        <v>10856.56</v>
      </c>
      <c r="D365" s="20"/>
      <c r="E365" s="88">
        <f t="shared" si="206"/>
        <v>10856.56</v>
      </c>
      <c r="F365" s="14">
        <v>3</v>
      </c>
      <c r="G365" s="14">
        <v>0</v>
      </c>
      <c r="H365" s="94">
        <f t="shared" si="207"/>
        <v>3</v>
      </c>
      <c r="I365" s="22">
        <v>3</v>
      </c>
      <c r="J365" s="22"/>
      <c r="K365" s="117">
        <f t="shared" si="208"/>
        <v>3</v>
      </c>
      <c r="L365" s="173">
        <v>1100</v>
      </c>
      <c r="M365" s="173"/>
      <c r="N365" s="103">
        <f t="shared" si="209"/>
        <v>1100</v>
      </c>
      <c r="O365" s="173">
        <v>4.5</v>
      </c>
      <c r="P365" s="173"/>
      <c r="Q365" s="103">
        <f t="shared" si="210"/>
        <v>4.5</v>
      </c>
      <c r="R365" s="173">
        <v>4.5</v>
      </c>
      <c r="S365" s="173">
        <v>0</v>
      </c>
      <c r="T365" s="103">
        <f t="shared" si="211"/>
        <v>4.5</v>
      </c>
    </row>
    <row r="366" spans="1:20" ht="18.75">
      <c r="A366" s="25"/>
      <c r="B366" s="17" t="s">
        <v>2411</v>
      </c>
      <c r="C366" s="20"/>
      <c r="D366" s="20"/>
      <c r="E366" s="88"/>
      <c r="F366" s="14"/>
      <c r="G366" s="14"/>
      <c r="H366" s="94"/>
      <c r="I366" s="22"/>
      <c r="J366" s="22"/>
      <c r="L366" s="173"/>
      <c r="M366" s="173"/>
      <c r="O366" s="173"/>
      <c r="P366" s="173"/>
      <c r="R366" s="173">
        <v>191500</v>
      </c>
      <c r="S366" s="173">
        <v>0</v>
      </c>
      <c r="T366" s="103">
        <f t="shared" si="211"/>
        <v>191500</v>
      </c>
    </row>
    <row r="367" spans="1:20" ht="18.75">
      <c r="A367" s="25"/>
      <c r="B367" s="17" t="s">
        <v>2412</v>
      </c>
      <c r="C367" s="20"/>
      <c r="D367" s="20"/>
      <c r="E367" s="88"/>
      <c r="F367" s="14"/>
      <c r="G367" s="14"/>
      <c r="H367" s="94"/>
      <c r="I367" s="22"/>
      <c r="J367" s="22"/>
      <c r="L367" s="173"/>
      <c r="M367" s="173"/>
      <c r="O367" s="173"/>
      <c r="P367" s="173"/>
      <c r="R367" s="173">
        <v>0.03</v>
      </c>
      <c r="S367" s="173">
        <v>0</v>
      </c>
      <c r="T367" s="103">
        <f t="shared" si="211"/>
        <v>0.03</v>
      </c>
    </row>
    <row r="368" spans="1:20" ht="18.75">
      <c r="A368" s="25">
        <v>25</v>
      </c>
      <c r="B368" s="17" t="s">
        <v>1430</v>
      </c>
      <c r="C368" s="20"/>
      <c r="D368" s="20"/>
      <c r="E368" s="88"/>
      <c r="F368" s="14"/>
      <c r="G368" s="14"/>
      <c r="H368" s="94"/>
      <c r="I368" s="22"/>
      <c r="J368" s="22"/>
      <c r="K368" s="117">
        <f t="shared" si="208"/>
        <v>0</v>
      </c>
      <c r="L368" s="173">
        <v>3</v>
      </c>
      <c r="M368" s="173"/>
      <c r="N368" s="103">
        <f t="shared" si="209"/>
        <v>3</v>
      </c>
      <c r="O368" s="173"/>
      <c r="P368" s="173"/>
      <c r="Q368" s="103">
        <f t="shared" si="210"/>
        <v>0</v>
      </c>
      <c r="R368" s="173">
        <v>0</v>
      </c>
      <c r="S368" s="173">
        <v>0</v>
      </c>
      <c r="T368" s="103">
        <f t="shared" si="211"/>
        <v>0</v>
      </c>
    </row>
    <row r="369" spans="1:20" ht="18.75">
      <c r="A369" s="25">
        <v>26</v>
      </c>
      <c r="B369" s="17" t="s">
        <v>1431</v>
      </c>
      <c r="C369" s="20"/>
      <c r="D369" s="20"/>
      <c r="E369" s="88"/>
      <c r="F369" s="14"/>
      <c r="G369" s="14"/>
      <c r="H369" s="94"/>
      <c r="I369" s="22">
        <v>222800</v>
      </c>
      <c r="J369" s="22"/>
      <c r="K369" s="117">
        <f t="shared" si="208"/>
        <v>222800</v>
      </c>
      <c r="L369" s="173"/>
      <c r="M369" s="173"/>
      <c r="N369" s="103">
        <f t="shared" si="209"/>
        <v>0</v>
      </c>
      <c r="O369" s="173">
        <v>250000</v>
      </c>
      <c r="P369" s="173"/>
      <c r="Q369" s="103">
        <f t="shared" si="210"/>
        <v>250000</v>
      </c>
      <c r="R369" s="173">
        <v>58500</v>
      </c>
      <c r="S369" s="173">
        <v>0</v>
      </c>
      <c r="T369" s="103">
        <f t="shared" si="211"/>
        <v>58500</v>
      </c>
    </row>
    <row r="370" spans="1:20" ht="18.75">
      <c r="A370" s="25">
        <v>27</v>
      </c>
      <c r="B370" s="17" t="s">
        <v>460</v>
      </c>
      <c r="C370" s="20">
        <v>34314.370000000003</v>
      </c>
      <c r="D370" s="20"/>
      <c r="E370" s="88">
        <f t="shared" si="206"/>
        <v>34314.370000000003</v>
      </c>
      <c r="F370" s="14">
        <v>0.1</v>
      </c>
      <c r="G370" s="14">
        <v>0</v>
      </c>
      <c r="H370" s="94">
        <f t="shared" si="207"/>
        <v>0.1</v>
      </c>
      <c r="I370" s="22"/>
      <c r="J370" s="22"/>
      <c r="K370" s="117">
        <f t="shared" si="208"/>
        <v>0</v>
      </c>
      <c r="L370" s="173">
        <v>210000</v>
      </c>
      <c r="M370" s="173"/>
      <c r="N370" s="103">
        <f t="shared" si="209"/>
        <v>210000</v>
      </c>
      <c r="O370" s="173"/>
      <c r="P370" s="173"/>
      <c r="Q370" s="103">
        <f t="shared" si="210"/>
        <v>0</v>
      </c>
      <c r="R370" s="173"/>
      <c r="S370" s="173"/>
      <c r="T370" s="103">
        <f t="shared" si="211"/>
        <v>0</v>
      </c>
    </row>
    <row r="371" spans="1:20" ht="18.75">
      <c r="A371" s="25">
        <v>28</v>
      </c>
      <c r="B371" s="17" t="s">
        <v>2059</v>
      </c>
      <c r="C371" s="20"/>
      <c r="D371" s="20"/>
      <c r="E371" s="88"/>
      <c r="F371" s="14"/>
      <c r="G371" s="14"/>
      <c r="H371" s="94"/>
      <c r="I371" s="22"/>
      <c r="J371" s="22"/>
      <c r="L371" s="173">
        <v>117863.72</v>
      </c>
      <c r="M371" s="173"/>
      <c r="N371" s="103">
        <f t="shared" si="209"/>
        <v>117863.72</v>
      </c>
      <c r="O371" s="173">
        <v>135231.69</v>
      </c>
      <c r="P371" s="173"/>
      <c r="Q371" s="103">
        <f t="shared" si="210"/>
        <v>135231.69</v>
      </c>
      <c r="R371" s="173">
        <v>135231.69</v>
      </c>
      <c r="S371" s="173">
        <v>0</v>
      </c>
      <c r="T371" s="103">
        <f t="shared" si="211"/>
        <v>135231.69</v>
      </c>
    </row>
    <row r="372" spans="1:20" ht="18.75">
      <c r="A372" s="25">
        <v>29</v>
      </c>
      <c r="B372" s="17" t="s">
        <v>461</v>
      </c>
      <c r="C372" s="20">
        <v>4715.13</v>
      </c>
      <c r="D372" s="20"/>
      <c r="E372" s="88">
        <f t="shared" si="206"/>
        <v>4715.13</v>
      </c>
      <c r="F372" s="14">
        <v>137.19999999999999</v>
      </c>
      <c r="G372" s="14">
        <v>0</v>
      </c>
      <c r="H372" s="94">
        <f t="shared" si="207"/>
        <v>137.19999999999999</v>
      </c>
      <c r="I372" s="22">
        <v>141.69999999999999</v>
      </c>
      <c r="J372" s="22"/>
      <c r="K372" s="117">
        <f t="shared" si="208"/>
        <v>141.69999999999999</v>
      </c>
      <c r="L372" s="173">
        <v>91.6</v>
      </c>
      <c r="M372" s="173"/>
      <c r="N372" s="103">
        <f t="shared" si="209"/>
        <v>91.6</v>
      </c>
      <c r="O372" s="173">
        <v>53.61</v>
      </c>
      <c r="P372" s="173"/>
      <c r="Q372" s="103">
        <f t="shared" si="210"/>
        <v>53.61</v>
      </c>
      <c r="R372" s="173">
        <v>53.61</v>
      </c>
      <c r="S372" s="173">
        <v>0</v>
      </c>
      <c r="T372" s="103">
        <f t="shared" si="211"/>
        <v>53.61</v>
      </c>
    </row>
    <row r="373" spans="1:20" ht="18.75">
      <c r="A373" s="25">
        <v>30</v>
      </c>
      <c r="B373" s="17" t="s">
        <v>462</v>
      </c>
      <c r="C373" s="20">
        <v>34</v>
      </c>
      <c r="D373" s="20"/>
      <c r="E373" s="88">
        <f t="shared" si="206"/>
        <v>34</v>
      </c>
      <c r="F373" s="14">
        <v>14865.78</v>
      </c>
      <c r="G373" s="14">
        <v>0</v>
      </c>
      <c r="H373" s="94">
        <f t="shared" si="207"/>
        <v>14865.78</v>
      </c>
      <c r="I373" s="22">
        <v>14633.34</v>
      </c>
      <c r="J373" s="22"/>
      <c r="K373" s="117">
        <f t="shared" si="208"/>
        <v>14633.34</v>
      </c>
      <c r="L373" s="173">
        <v>22951.34</v>
      </c>
      <c r="M373" s="173"/>
      <c r="N373" s="103">
        <f t="shared" si="209"/>
        <v>22951.34</v>
      </c>
      <c r="O373" s="173">
        <v>42172.62</v>
      </c>
      <c r="P373" s="173"/>
      <c r="Q373" s="103">
        <f t="shared" si="210"/>
        <v>42172.62</v>
      </c>
      <c r="R373" s="173">
        <v>42182.62</v>
      </c>
      <c r="S373" s="173">
        <v>0</v>
      </c>
      <c r="T373" s="103">
        <f t="shared" si="211"/>
        <v>42182.62</v>
      </c>
    </row>
    <row r="374" spans="1:20" ht="18.75">
      <c r="A374" s="25">
        <v>31</v>
      </c>
      <c r="B374" s="17" t="s">
        <v>463</v>
      </c>
      <c r="C374" s="20">
        <v>10590.46</v>
      </c>
      <c r="D374" s="20"/>
      <c r="E374" s="88">
        <f t="shared" si="206"/>
        <v>10590.46</v>
      </c>
      <c r="F374" s="14">
        <v>47444.2</v>
      </c>
      <c r="G374" s="14">
        <v>0</v>
      </c>
      <c r="H374" s="94">
        <f t="shared" si="207"/>
        <v>47444.2</v>
      </c>
      <c r="I374" s="22">
        <v>53460.82</v>
      </c>
      <c r="J374" s="22"/>
      <c r="K374" s="117">
        <f t="shared" si="208"/>
        <v>53460.82</v>
      </c>
      <c r="L374" s="173">
        <v>62204.82</v>
      </c>
      <c r="M374" s="173"/>
      <c r="N374" s="103">
        <f t="shared" si="209"/>
        <v>62204.82</v>
      </c>
      <c r="O374" s="173">
        <v>84969.02</v>
      </c>
      <c r="P374" s="173"/>
      <c r="Q374" s="103">
        <f t="shared" si="210"/>
        <v>84969.02</v>
      </c>
      <c r="R374" s="173">
        <v>84969.02</v>
      </c>
      <c r="S374" s="173">
        <v>0</v>
      </c>
      <c r="T374" s="103">
        <f t="shared" si="211"/>
        <v>84969.02</v>
      </c>
    </row>
    <row r="375" spans="1:20" ht="18.75">
      <c r="A375" s="25">
        <v>32</v>
      </c>
      <c r="B375" s="17" t="s">
        <v>464</v>
      </c>
      <c r="C375" s="20">
        <v>4919.68</v>
      </c>
      <c r="D375" s="20"/>
      <c r="E375" s="88">
        <f t="shared" si="206"/>
        <v>4919.68</v>
      </c>
      <c r="F375" s="14">
        <v>6117.3</v>
      </c>
      <c r="G375" s="14">
        <v>0</v>
      </c>
      <c r="H375" s="94">
        <f t="shared" si="207"/>
        <v>6117.3</v>
      </c>
      <c r="I375" s="22">
        <v>5719.09</v>
      </c>
      <c r="J375" s="22"/>
      <c r="K375" s="117">
        <f t="shared" si="208"/>
        <v>5719.09</v>
      </c>
      <c r="L375" s="173">
        <v>7362.51</v>
      </c>
      <c r="M375" s="173"/>
      <c r="N375" s="103">
        <f t="shared" si="209"/>
        <v>7362.51</v>
      </c>
      <c r="O375" s="173">
        <v>11948.37</v>
      </c>
      <c r="P375" s="173"/>
      <c r="Q375" s="103">
        <f t="shared" si="210"/>
        <v>11948.37</v>
      </c>
      <c r="R375" s="173">
        <v>11948.37</v>
      </c>
      <c r="S375" s="173">
        <v>0</v>
      </c>
      <c r="T375" s="103">
        <f t="shared" si="211"/>
        <v>11948.37</v>
      </c>
    </row>
    <row r="376" spans="1:20" ht="18.75">
      <c r="A376" s="25">
        <v>33</v>
      </c>
      <c r="B376" s="17" t="s">
        <v>465</v>
      </c>
      <c r="C376" s="20"/>
      <c r="D376" s="20"/>
      <c r="F376" s="14">
        <v>11</v>
      </c>
      <c r="G376" s="14">
        <v>0</v>
      </c>
      <c r="H376" s="94">
        <f t="shared" si="207"/>
        <v>11</v>
      </c>
      <c r="I376" s="22">
        <v>11.5</v>
      </c>
      <c r="J376" s="22"/>
      <c r="K376" s="117">
        <f t="shared" si="208"/>
        <v>11.5</v>
      </c>
      <c r="L376" s="173">
        <v>9.5</v>
      </c>
      <c r="M376" s="173"/>
      <c r="N376" s="103">
        <f t="shared" si="209"/>
        <v>9.5</v>
      </c>
      <c r="O376" s="173">
        <v>9.5</v>
      </c>
      <c r="P376" s="173"/>
      <c r="Q376" s="103">
        <f t="shared" si="210"/>
        <v>9.5</v>
      </c>
      <c r="R376" s="173">
        <v>9.5</v>
      </c>
      <c r="S376" s="173">
        <v>0</v>
      </c>
      <c r="T376" s="103">
        <f t="shared" si="211"/>
        <v>9.5</v>
      </c>
    </row>
    <row r="377" spans="1:20" ht="18.75">
      <c r="A377" s="25">
        <v>34</v>
      </c>
      <c r="B377" s="17" t="s">
        <v>466</v>
      </c>
      <c r="C377" s="20"/>
      <c r="D377" s="20"/>
      <c r="F377" s="14">
        <v>11190.07</v>
      </c>
      <c r="G377" s="14">
        <v>0</v>
      </c>
      <c r="H377" s="94">
        <f t="shared" si="207"/>
        <v>11190.07</v>
      </c>
      <c r="I377" s="22">
        <v>12342.2</v>
      </c>
      <c r="J377" s="22"/>
      <c r="K377" s="117">
        <f t="shared" si="208"/>
        <v>12342.2</v>
      </c>
      <c r="L377" s="173">
        <v>13342.61</v>
      </c>
      <c r="M377" s="173"/>
      <c r="N377" s="103">
        <f t="shared" si="209"/>
        <v>13342.61</v>
      </c>
      <c r="O377" s="173">
        <v>15338.92</v>
      </c>
      <c r="P377" s="173"/>
      <c r="Q377" s="103">
        <f t="shared" si="210"/>
        <v>15338.92</v>
      </c>
      <c r="R377" s="173">
        <v>15338.92</v>
      </c>
      <c r="S377" s="173">
        <v>0</v>
      </c>
      <c r="T377" s="103">
        <f t="shared" si="211"/>
        <v>15338.92</v>
      </c>
    </row>
    <row r="378" spans="1:20" ht="18.75">
      <c r="A378" s="25">
        <v>35</v>
      </c>
      <c r="B378" s="17" t="s">
        <v>467</v>
      </c>
      <c r="C378" s="20"/>
      <c r="D378" s="20"/>
      <c r="F378" s="14">
        <v>4518.3999999999996</v>
      </c>
      <c r="G378" s="14">
        <v>0</v>
      </c>
      <c r="H378" s="94">
        <f t="shared" si="207"/>
        <v>4518.3999999999996</v>
      </c>
      <c r="I378" s="22">
        <v>4720.04</v>
      </c>
      <c r="J378" s="22"/>
      <c r="K378" s="117">
        <f t="shared" si="208"/>
        <v>4720.04</v>
      </c>
      <c r="L378" s="173">
        <v>5220.04</v>
      </c>
      <c r="M378" s="173"/>
      <c r="N378" s="103">
        <f t="shared" si="209"/>
        <v>5220.04</v>
      </c>
      <c r="O378" s="173">
        <v>7622.51</v>
      </c>
      <c r="P378" s="173"/>
      <c r="Q378" s="103">
        <f t="shared" si="210"/>
        <v>7622.51</v>
      </c>
      <c r="R378" s="173">
        <v>7622.51</v>
      </c>
      <c r="S378" s="173">
        <v>0</v>
      </c>
      <c r="T378" s="103">
        <f t="shared" si="211"/>
        <v>7622.51</v>
      </c>
    </row>
    <row r="379" spans="1:20" ht="18.75">
      <c r="A379" s="25"/>
      <c r="B379" s="19" t="s">
        <v>37</v>
      </c>
      <c r="C379" s="21">
        <f t="shared" ref="C379:H379" si="212">SUM(C342:C378)</f>
        <v>335147.92</v>
      </c>
      <c r="D379" s="21">
        <f t="shared" si="212"/>
        <v>0.03</v>
      </c>
      <c r="E379" s="88">
        <f t="shared" si="212"/>
        <v>335147.95</v>
      </c>
      <c r="F379" s="18">
        <f t="shared" si="212"/>
        <v>406653.14999999997</v>
      </c>
      <c r="G379" s="18">
        <f t="shared" si="212"/>
        <v>0.09</v>
      </c>
      <c r="H379" s="94">
        <f t="shared" si="212"/>
        <v>406653.24</v>
      </c>
      <c r="I379" s="15">
        <f t="shared" ref="I379:K379" si="213">SUM(I342:I378)</f>
        <v>477388.72000000009</v>
      </c>
      <c r="J379" s="15">
        <f t="shared" si="213"/>
        <v>0.09</v>
      </c>
      <c r="K379" s="94">
        <f t="shared" si="213"/>
        <v>477388.81000000006</v>
      </c>
      <c r="L379" s="91">
        <f>SUM(L342:L378)</f>
        <v>518482.67</v>
      </c>
      <c r="M379" s="91">
        <f t="shared" ref="M379:N379" si="214">SUM(M342:M378)</f>
        <v>0.05</v>
      </c>
      <c r="N379" s="103">
        <f t="shared" si="214"/>
        <v>518482.72000000003</v>
      </c>
      <c r="O379" s="91">
        <f>SUM(O342:O378)</f>
        <v>672802.58000000007</v>
      </c>
      <c r="P379" s="91">
        <f t="shared" ref="P379:Q379" si="215">SUM(P342:P378)</f>
        <v>0.08</v>
      </c>
      <c r="Q379" s="91">
        <f t="shared" si="215"/>
        <v>672802.66</v>
      </c>
      <c r="R379" s="91">
        <f>SUM(R342:R378)</f>
        <v>673576.68000000017</v>
      </c>
      <c r="S379" s="91">
        <f t="shared" ref="S379:T379" si="216">SUM(S342:S378)</f>
        <v>15199.44</v>
      </c>
      <c r="T379" s="91">
        <f t="shared" si="216"/>
        <v>688776.12000000011</v>
      </c>
    </row>
    <row r="380" spans="1:20" s="43" customFormat="1" ht="18.75">
      <c r="A380" s="35">
        <v>9</v>
      </c>
      <c r="B380" s="19" t="s">
        <v>468</v>
      </c>
      <c r="C380" s="21"/>
      <c r="D380" s="21"/>
      <c r="E380" s="88"/>
      <c r="F380" s="18"/>
      <c r="G380" s="18"/>
      <c r="H380" s="94"/>
      <c r="I380" s="36"/>
      <c r="J380" s="36"/>
      <c r="K380" s="117"/>
      <c r="L380" s="91"/>
      <c r="M380" s="91"/>
      <c r="N380" s="103"/>
      <c r="O380" s="91"/>
      <c r="P380" s="91"/>
      <c r="Q380" s="103"/>
      <c r="R380" s="91"/>
      <c r="S380" s="91"/>
      <c r="T380" s="103"/>
    </row>
    <row r="381" spans="1:20" ht="18.75">
      <c r="A381" s="25">
        <v>1</v>
      </c>
      <c r="B381" s="17" t="s">
        <v>469</v>
      </c>
      <c r="C381" s="20"/>
      <c r="D381" s="20"/>
      <c r="F381" s="14">
        <v>1000.03</v>
      </c>
      <c r="G381" s="14">
        <v>0</v>
      </c>
      <c r="H381" s="94">
        <f t="shared" ref="H381:H397" si="217">SUM(F381:G381)</f>
        <v>1000.03</v>
      </c>
      <c r="I381" s="22">
        <v>0.06</v>
      </c>
      <c r="J381" s="22"/>
      <c r="K381" s="117">
        <f t="shared" ref="K381:K397" si="218">SUM(I381:J381)</f>
        <v>0.06</v>
      </c>
      <c r="L381" s="173">
        <v>0.06</v>
      </c>
      <c r="M381" s="173"/>
      <c r="N381" s="103">
        <f t="shared" ref="N381:N397" si="219">SUM(L381:M381)</f>
        <v>0.06</v>
      </c>
      <c r="O381" s="173"/>
      <c r="P381" s="173"/>
      <c r="Q381" s="103">
        <f t="shared" ref="Q381" si="220">SUM(O381:P381)</f>
        <v>0</v>
      </c>
      <c r="R381" s="173">
        <v>0</v>
      </c>
      <c r="S381" s="173">
        <v>0</v>
      </c>
      <c r="T381" s="103">
        <f t="shared" ref="T381" si="221">SUM(R381:S381)</f>
        <v>0</v>
      </c>
    </row>
    <row r="382" spans="1:20" ht="18.75">
      <c r="A382" s="25">
        <v>2</v>
      </c>
      <c r="B382" s="17" t="s">
        <v>470</v>
      </c>
      <c r="C382" s="20">
        <v>29500</v>
      </c>
      <c r="D382" s="20">
        <v>44250</v>
      </c>
      <c r="E382" s="88">
        <f t="shared" ref="E382:E390" si="222">SUM(C382:D382)</f>
        <v>73750</v>
      </c>
      <c r="F382" s="14">
        <v>29900</v>
      </c>
      <c r="G382" s="14">
        <v>44250</v>
      </c>
      <c r="H382" s="94">
        <f t="shared" si="217"/>
        <v>74150</v>
      </c>
      <c r="I382" s="22">
        <v>64998</v>
      </c>
      <c r="J382" s="22">
        <v>96600</v>
      </c>
      <c r="K382" s="117">
        <f t="shared" si="218"/>
        <v>161598</v>
      </c>
      <c r="L382" s="173">
        <v>20100</v>
      </c>
      <c r="M382" s="173">
        <v>131400</v>
      </c>
      <c r="N382" s="103">
        <f t="shared" si="219"/>
        <v>151500</v>
      </c>
      <c r="O382" s="173">
        <v>59450</v>
      </c>
      <c r="P382" s="173">
        <v>88125</v>
      </c>
      <c r="Q382" s="103">
        <f>SUM(O382:P382)</f>
        <v>147575</v>
      </c>
      <c r="R382" s="173">
        <v>59450</v>
      </c>
      <c r="S382" s="173">
        <v>88125</v>
      </c>
      <c r="T382" s="103">
        <f>SUM(R382:S382)</f>
        <v>147575</v>
      </c>
    </row>
    <row r="383" spans="1:20" ht="18.75">
      <c r="A383" s="25">
        <v>3</v>
      </c>
      <c r="B383" s="17" t="s">
        <v>471</v>
      </c>
      <c r="C383" s="20">
        <v>0.03</v>
      </c>
      <c r="D383" s="20"/>
      <c r="E383" s="88">
        <f t="shared" si="222"/>
        <v>0.03</v>
      </c>
      <c r="F383" s="14">
        <v>0.03</v>
      </c>
      <c r="G383" s="14">
        <v>0</v>
      </c>
      <c r="H383" s="94">
        <f t="shared" si="217"/>
        <v>0.03</v>
      </c>
      <c r="I383" s="22">
        <v>0.03</v>
      </c>
      <c r="J383" s="22"/>
      <c r="K383" s="117">
        <f t="shared" si="218"/>
        <v>0.03</v>
      </c>
      <c r="L383" s="173">
        <v>250.02</v>
      </c>
      <c r="M383" s="173"/>
      <c r="N383" s="103">
        <f t="shared" si="219"/>
        <v>250.02</v>
      </c>
      <c r="O383" s="173">
        <v>2450.02</v>
      </c>
      <c r="P383" s="173"/>
      <c r="Q383" s="103">
        <f t="shared" ref="Q383:Q397" si="223">SUM(O383:P383)</f>
        <v>2450.02</v>
      </c>
      <c r="R383" s="173">
        <v>2450.02</v>
      </c>
      <c r="S383" s="173">
        <v>0</v>
      </c>
      <c r="T383" s="103">
        <f t="shared" ref="T383:T397" si="224">SUM(R383:S383)</f>
        <v>2450.02</v>
      </c>
    </row>
    <row r="384" spans="1:20" ht="18.75">
      <c r="A384" s="25">
        <v>4</v>
      </c>
      <c r="B384" s="17" t="s">
        <v>2255</v>
      </c>
      <c r="C384" s="20"/>
      <c r="D384" s="20"/>
      <c r="E384" s="88"/>
      <c r="F384" s="14"/>
      <c r="G384" s="14"/>
      <c r="H384" s="94"/>
      <c r="I384" s="22"/>
      <c r="J384" s="22"/>
      <c r="L384" s="173"/>
      <c r="M384" s="173"/>
      <c r="O384" s="173">
        <v>600.01</v>
      </c>
      <c r="P384" s="173"/>
      <c r="Q384" s="103">
        <f t="shared" si="223"/>
        <v>600.01</v>
      </c>
      <c r="R384" s="173">
        <v>600.01</v>
      </c>
      <c r="S384" s="173">
        <v>0</v>
      </c>
      <c r="T384" s="103">
        <f t="shared" si="224"/>
        <v>600.01</v>
      </c>
    </row>
    <row r="385" spans="1:20" ht="18.75">
      <c r="A385" s="25">
        <v>5</v>
      </c>
      <c r="B385" s="17" t="s">
        <v>472</v>
      </c>
      <c r="C385" s="20">
        <v>10100</v>
      </c>
      <c r="D385" s="20"/>
      <c r="E385" s="88">
        <f t="shared" si="222"/>
        <v>10100</v>
      </c>
      <c r="F385" s="14">
        <v>11110</v>
      </c>
      <c r="G385" s="14">
        <v>0</v>
      </c>
      <c r="H385" s="94">
        <f t="shared" si="217"/>
        <v>11110</v>
      </c>
      <c r="I385" s="22">
        <v>11910</v>
      </c>
      <c r="J385" s="22"/>
      <c r="K385" s="117">
        <f t="shared" si="218"/>
        <v>11910</v>
      </c>
      <c r="L385" s="173">
        <v>5000</v>
      </c>
      <c r="M385" s="173"/>
      <c r="N385" s="103">
        <f t="shared" si="219"/>
        <v>5000</v>
      </c>
      <c r="O385" s="173"/>
      <c r="P385" s="173"/>
      <c r="Q385" s="103">
        <f t="shared" si="223"/>
        <v>0</v>
      </c>
      <c r="R385" s="173">
        <v>0</v>
      </c>
      <c r="S385" s="173">
        <v>0</v>
      </c>
      <c r="T385" s="103">
        <f t="shared" si="224"/>
        <v>0</v>
      </c>
    </row>
    <row r="386" spans="1:20" ht="18.75">
      <c r="A386" s="25">
        <v>6</v>
      </c>
      <c r="B386" s="17" t="s">
        <v>2256</v>
      </c>
      <c r="C386" s="20">
        <v>846.02</v>
      </c>
      <c r="D386" s="20">
        <v>1605.02</v>
      </c>
      <c r="E386" s="88">
        <f t="shared" si="222"/>
        <v>2451.04</v>
      </c>
      <c r="F386" s="14">
        <v>250.02</v>
      </c>
      <c r="G386" s="14">
        <v>750.02</v>
      </c>
      <c r="H386" s="94">
        <f t="shared" si="217"/>
        <v>1000.04</v>
      </c>
      <c r="I386" s="22">
        <v>1070.02</v>
      </c>
      <c r="J386" s="22">
        <v>1605.02</v>
      </c>
      <c r="K386" s="117">
        <f t="shared" si="218"/>
        <v>2675.04</v>
      </c>
      <c r="L386" s="173">
        <v>1070</v>
      </c>
      <c r="M386" s="173">
        <v>1605.62</v>
      </c>
      <c r="N386" s="103">
        <f t="shared" si="219"/>
        <v>2675.62</v>
      </c>
      <c r="O386" s="173">
        <v>1278</v>
      </c>
      <c r="P386" s="173">
        <v>1917.02</v>
      </c>
      <c r="Q386" s="103">
        <f t="shared" si="223"/>
        <v>3195.02</v>
      </c>
      <c r="R386" s="173">
        <v>1278</v>
      </c>
      <c r="S386" s="173">
        <v>1917.02</v>
      </c>
      <c r="T386" s="103">
        <f t="shared" si="224"/>
        <v>3195.02</v>
      </c>
    </row>
    <row r="387" spans="1:20" ht="18.75">
      <c r="A387" s="25">
        <v>7</v>
      </c>
      <c r="B387" s="17" t="s">
        <v>473</v>
      </c>
      <c r="C387" s="20">
        <v>491.41</v>
      </c>
      <c r="D387" s="20"/>
      <c r="E387" s="88">
        <f t="shared" si="222"/>
        <v>491.41</v>
      </c>
      <c r="F387" s="14">
        <v>1000.03</v>
      </c>
      <c r="G387" s="14">
        <v>0</v>
      </c>
      <c r="H387" s="94">
        <f t="shared" si="217"/>
        <v>1000.03</v>
      </c>
      <c r="I387" s="22">
        <v>0.06</v>
      </c>
      <c r="J387" s="22"/>
      <c r="K387" s="117">
        <f t="shared" si="218"/>
        <v>0.06</v>
      </c>
      <c r="L387" s="173">
        <v>0.04</v>
      </c>
      <c r="M387" s="173"/>
      <c r="N387" s="103">
        <f t="shared" si="219"/>
        <v>0.04</v>
      </c>
      <c r="O387" s="173">
        <v>0.02</v>
      </c>
      <c r="P387" s="173"/>
      <c r="Q387" s="103">
        <f t="shared" si="223"/>
        <v>0.02</v>
      </c>
      <c r="R387" s="173">
        <v>0.02</v>
      </c>
      <c r="S387" s="173">
        <v>0</v>
      </c>
      <c r="T387" s="103">
        <f t="shared" si="224"/>
        <v>0.02</v>
      </c>
    </row>
    <row r="388" spans="1:20" ht="18.75">
      <c r="A388" s="25">
        <v>8</v>
      </c>
      <c r="B388" s="17" t="s">
        <v>474</v>
      </c>
      <c r="C388" s="20">
        <v>820.04</v>
      </c>
      <c r="D388" s="20">
        <v>2500.04</v>
      </c>
      <c r="E388" s="88">
        <f t="shared" si="222"/>
        <v>3320.08</v>
      </c>
      <c r="F388" s="14">
        <v>10000.030000000001</v>
      </c>
      <c r="G388" s="14">
        <v>0</v>
      </c>
      <c r="H388" s="94">
        <f t="shared" si="217"/>
        <v>10000.030000000001</v>
      </c>
      <c r="I388" s="22">
        <v>13000.03</v>
      </c>
      <c r="J388" s="22"/>
      <c r="K388" s="117">
        <f t="shared" si="218"/>
        <v>13000.03</v>
      </c>
      <c r="L388" s="173">
        <v>6700.06</v>
      </c>
      <c r="M388" s="173"/>
      <c r="N388" s="103">
        <f t="shared" si="219"/>
        <v>6700.06</v>
      </c>
      <c r="O388" s="173">
        <v>8073.03</v>
      </c>
      <c r="P388" s="173">
        <v>7600.03</v>
      </c>
      <c r="Q388" s="103">
        <f t="shared" si="223"/>
        <v>15673.06</v>
      </c>
      <c r="R388" s="173">
        <v>8073.03</v>
      </c>
      <c r="S388" s="173">
        <v>8800.0300000000007</v>
      </c>
      <c r="T388" s="103">
        <f t="shared" si="224"/>
        <v>16873.060000000001</v>
      </c>
    </row>
    <row r="389" spans="1:20" ht="18.75">
      <c r="A389" s="25">
        <v>9</v>
      </c>
      <c r="B389" s="17" t="s">
        <v>475</v>
      </c>
      <c r="C389" s="20">
        <v>18600</v>
      </c>
      <c r="D389" s="20">
        <v>5400.01</v>
      </c>
      <c r="E389" s="88">
        <f t="shared" si="222"/>
        <v>24000.010000000002</v>
      </c>
      <c r="F389" s="14">
        <v>5000.03</v>
      </c>
      <c r="G389" s="14">
        <v>0</v>
      </c>
      <c r="H389" s="94">
        <f t="shared" si="217"/>
        <v>5000.03</v>
      </c>
      <c r="I389" s="22">
        <v>4500.03</v>
      </c>
      <c r="J389" s="22"/>
      <c r="K389" s="117">
        <f t="shared" si="218"/>
        <v>4500.03</v>
      </c>
      <c r="L389" s="173">
        <v>7000.06</v>
      </c>
      <c r="M389" s="173"/>
      <c r="N389" s="103">
        <f t="shared" si="219"/>
        <v>7000.06</v>
      </c>
      <c r="O389" s="173">
        <v>0.12</v>
      </c>
      <c r="P389" s="173"/>
      <c r="Q389" s="103">
        <f t="shared" si="223"/>
        <v>0.12</v>
      </c>
      <c r="R389" s="173">
        <v>0.12</v>
      </c>
      <c r="S389" s="173">
        <v>0</v>
      </c>
      <c r="T389" s="103">
        <f t="shared" si="224"/>
        <v>0.12</v>
      </c>
    </row>
    <row r="390" spans="1:20" ht="18.75">
      <c r="A390" s="25">
        <v>10</v>
      </c>
      <c r="B390" s="17" t="s">
        <v>476</v>
      </c>
      <c r="C390" s="20">
        <v>420</v>
      </c>
      <c r="D390" s="20"/>
      <c r="E390" s="88">
        <f t="shared" si="222"/>
        <v>420</v>
      </c>
      <c r="F390" s="14">
        <v>466.41</v>
      </c>
      <c r="G390" s="14">
        <v>0</v>
      </c>
      <c r="H390" s="94">
        <f t="shared" si="217"/>
        <v>466.41</v>
      </c>
      <c r="I390" s="22">
        <v>459.24</v>
      </c>
      <c r="J390" s="22"/>
      <c r="K390" s="117">
        <f t="shared" si="218"/>
        <v>459.24</v>
      </c>
      <c r="L390" s="173">
        <v>3261.07</v>
      </c>
      <c r="M390" s="173"/>
      <c r="N390" s="103">
        <f t="shared" si="219"/>
        <v>3261.07</v>
      </c>
      <c r="O390" s="173">
        <v>3453.55</v>
      </c>
      <c r="P390" s="173"/>
      <c r="Q390" s="103">
        <f t="shared" si="223"/>
        <v>3453.55</v>
      </c>
      <c r="R390" s="173">
        <v>3453.57</v>
      </c>
      <c r="S390" s="173">
        <v>0</v>
      </c>
      <c r="T390" s="103">
        <f t="shared" si="224"/>
        <v>3453.57</v>
      </c>
    </row>
    <row r="391" spans="1:20" ht="18.75">
      <c r="A391" s="25">
        <v>11</v>
      </c>
      <c r="B391" s="17" t="s">
        <v>415</v>
      </c>
      <c r="C391" s="20"/>
      <c r="D391" s="20"/>
      <c r="E391" s="88"/>
      <c r="F391" s="14"/>
      <c r="G391" s="14"/>
      <c r="H391" s="94"/>
      <c r="I391" s="22"/>
      <c r="J391" s="22"/>
      <c r="L391" s="173"/>
      <c r="M391" s="173"/>
      <c r="O391" s="173">
        <v>340.6</v>
      </c>
      <c r="P391" s="173">
        <v>510.91</v>
      </c>
      <c r="Q391" s="103">
        <f t="shared" si="223"/>
        <v>851.51</v>
      </c>
      <c r="R391" s="173">
        <v>340.6</v>
      </c>
      <c r="S391" s="173">
        <v>510.91</v>
      </c>
      <c r="T391" s="103">
        <f t="shared" si="224"/>
        <v>851.51</v>
      </c>
    </row>
    <row r="392" spans="1:20" ht="18.75">
      <c r="A392" s="25">
        <v>12</v>
      </c>
      <c r="B392" s="17" t="s">
        <v>2059</v>
      </c>
      <c r="C392" s="20"/>
      <c r="D392" s="20"/>
      <c r="E392" s="88"/>
      <c r="F392" s="14"/>
      <c r="G392" s="14"/>
      <c r="H392" s="94"/>
      <c r="I392" s="22"/>
      <c r="J392" s="22"/>
      <c r="L392" s="173"/>
      <c r="M392" s="173"/>
      <c r="O392" s="173">
        <v>0.02</v>
      </c>
      <c r="P392" s="173"/>
      <c r="Q392" s="103">
        <f t="shared" si="223"/>
        <v>0.02</v>
      </c>
      <c r="R392" s="173">
        <v>0.02</v>
      </c>
      <c r="S392" s="173">
        <v>0</v>
      </c>
      <c r="T392" s="103">
        <f t="shared" si="224"/>
        <v>0.02</v>
      </c>
    </row>
    <row r="393" spans="1:20" ht="18.75">
      <c r="A393" s="25">
        <v>13</v>
      </c>
      <c r="B393" s="17" t="s">
        <v>477</v>
      </c>
      <c r="C393" s="20"/>
      <c r="D393" s="20"/>
      <c r="F393" s="14">
        <v>125.02</v>
      </c>
      <c r="G393" s="14">
        <v>375.02</v>
      </c>
      <c r="H393" s="94">
        <f t="shared" si="217"/>
        <v>500.03999999999996</v>
      </c>
      <c r="I393" s="22">
        <v>176.6</v>
      </c>
      <c r="J393" s="22">
        <v>323.56</v>
      </c>
      <c r="K393" s="117">
        <f t="shared" si="218"/>
        <v>500.15999999999997</v>
      </c>
      <c r="L393" s="173">
        <v>0.06</v>
      </c>
      <c r="M393" s="173"/>
      <c r="N393" s="103">
        <f t="shared" si="219"/>
        <v>0.06</v>
      </c>
      <c r="O393" s="173">
        <v>10165.370000000001</v>
      </c>
      <c r="P393" s="173">
        <v>14168.07</v>
      </c>
      <c r="Q393" s="103">
        <f t="shared" si="223"/>
        <v>24333.440000000002</v>
      </c>
      <c r="R393" s="173">
        <v>10165.370000000001</v>
      </c>
      <c r="S393" s="173">
        <v>14168.07</v>
      </c>
      <c r="T393" s="103">
        <f t="shared" si="224"/>
        <v>24333.440000000002</v>
      </c>
    </row>
    <row r="394" spans="1:20" ht="18.75">
      <c r="A394" s="25">
        <v>14</v>
      </c>
      <c r="B394" s="17" t="s">
        <v>1995</v>
      </c>
      <c r="C394" s="20"/>
      <c r="D394" s="20"/>
      <c r="F394" s="14">
        <v>21600</v>
      </c>
      <c r="G394" s="14">
        <v>5400.01</v>
      </c>
      <c r="H394" s="94">
        <f t="shared" si="217"/>
        <v>27000.010000000002</v>
      </c>
      <c r="I394" s="22">
        <v>31000</v>
      </c>
      <c r="J394" s="22">
        <v>0.01</v>
      </c>
      <c r="K394" s="117">
        <f t="shared" si="218"/>
        <v>31000.01</v>
      </c>
      <c r="L394" s="173">
        <v>0.02</v>
      </c>
      <c r="M394" s="173"/>
      <c r="N394" s="103">
        <f t="shared" si="219"/>
        <v>0.02</v>
      </c>
      <c r="O394" s="173">
        <v>70917</v>
      </c>
      <c r="P394" s="173"/>
      <c r="Q394" s="103">
        <f t="shared" si="223"/>
        <v>70917</v>
      </c>
      <c r="R394" s="173">
        <v>70917</v>
      </c>
      <c r="S394" s="173">
        <v>0</v>
      </c>
      <c r="T394" s="103">
        <f t="shared" si="224"/>
        <v>70917</v>
      </c>
    </row>
    <row r="395" spans="1:20" ht="18.75">
      <c r="A395" s="25">
        <v>15</v>
      </c>
      <c r="B395" s="17" t="s">
        <v>432</v>
      </c>
      <c r="C395" s="20"/>
      <c r="D395" s="20"/>
      <c r="F395" s="14">
        <v>0.02</v>
      </c>
      <c r="G395" s="14">
        <v>0</v>
      </c>
      <c r="H395" s="94">
        <f t="shared" si="217"/>
        <v>0.02</v>
      </c>
      <c r="I395" s="22">
        <v>0.02</v>
      </c>
      <c r="J395" s="22"/>
      <c r="K395" s="117">
        <f t="shared" si="218"/>
        <v>0.02</v>
      </c>
      <c r="L395" s="173">
        <v>1656.58</v>
      </c>
      <c r="M395" s="173">
        <v>2543.54</v>
      </c>
      <c r="N395" s="103">
        <f t="shared" si="219"/>
        <v>4200.12</v>
      </c>
      <c r="O395" s="173"/>
      <c r="P395" s="173"/>
      <c r="Q395" s="103">
        <f t="shared" si="223"/>
        <v>0</v>
      </c>
      <c r="R395" s="173">
        <v>0</v>
      </c>
      <c r="S395" s="173">
        <v>0</v>
      </c>
      <c r="T395" s="103">
        <f t="shared" si="224"/>
        <v>0</v>
      </c>
    </row>
    <row r="396" spans="1:20" ht="18.75">
      <c r="A396" s="25">
        <v>16</v>
      </c>
      <c r="B396" s="17" t="s">
        <v>433</v>
      </c>
      <c r="C396" s="20"/>
      <c r="D396" s="20"/>
      <c r="F396" s="14">
        <v>7.0000000000000007E-2</v>
      </c>
      <c r="G396" s="14">
        <v>0</v>
      </c>
      <c r="H396" s="94">
        <f t="shared" si="217"/>
        <v>7.0000000000000007E-2</v>
      </c>
      <c r="I396" s="22">
        <v>7.0000000000000007E-2</v>
      </c>
      <c r="J396" s="22"/>
      <c r="K396" s="117">
        <f t="shared" si="218"/>
        <v>7.0000000000000007E-2</v>
      </c>
      <c r="L396" s="173">
        <v>54500</v>
      </c>
      <c r="M396" s="173"/>
      <c r="N396" s="103">
        <f t="shared" si="219"/>
        <v>54500</v>
      </c>
      <c r="O396" s="173"/>
      <c r="P396" s="173"/>
      <c r="Q396" s="103">
        <f t="shared" si="223"/>
        <v>0</v>
      </c>
      <c r="R396" s="173">
        <v>0</v>
      </c>
      <c r="S396" s="173">
        <v>0</v>
      </c>
      <c r="T396" s="103">
        <f t="shared" si="224"/>
        <v>0</v>
      </c>
    </row>
    <row r="397" spans="1:20" ht="18.75">
      <c r="A397" s="25">
        <v>17</v>
      </c>
      <c r="B397" s="17" t="s">
        <v>2257</v>
      </c>
      <c r="C397" s="20"/>
      <c r="D397" s="20"/>
      <c r="F397" s="14">
        <v>20.010000000000002</v>
      </c>
      <c r="G397" s="14">
        <v>0</v>
      </c>
      <c r="H397" s="94">
        <f t="shared" si="217"/>
        <v>20.010000000000002</v>
      </c>
      <c r="I397" s="22">
        <v>0.02</v>
      </c>
      <c r="J397" s="22"/>
      <c r="K397" s="117">
        <f t="shared" si="218"/>
        <v>0.02</v>
      </c>
      <c r="L397" s="173">
        <v>10.01</v>
      </c>
      <c r="M397" s="173"/>
      <c r="N397" s="103">
        <f t="shared" si="219"/>
        <v>10.01</v>
      </c>
      <c r="O397" s="173">
        <v>10.01</v>
      </c>
      <c r="P397" s="173"/>
      <c r="Q397" s="103">
        <f t="shared" si="223"/>
        <v>10.01</v>
      </c>
      <c r="R397" s="173">
        <v>10.01</v>
      </c>
      <c r="S397" s="173">
        <v>0</v>
      </c>
      <c r="T397" s="103">
        <f t="shared" si="224"/>
        <v>10.01</v>
      </c>
    </row>
    <row r="398" spans="1:20" ht="18.75">
      <c r="A398" s="25"/>
      <c r="B398" s="19" t="s">
        <v>38</v>
      </c>
      <c r="C398" s="21">
        <f>SUM(C382:C397)</f>
        <v>60777.5</v>
      </c>
      <c r="D398" s="21">
        <f>SUM(D382:D397)</f>
        <v>53755.07</v>
      </c>
      <c r="E398" s="88">
        <f>SUM(E382:E397)</f>
        <v>114532.57</v>
      </c>
      <c r="F398" s="18">
        <f t="shared" ref="F398:N398" si="225">SUM(F381:F397)</f>
        <v>80471.7</v>
      </c>
      <c r="G398" s="18">
        <f t="shared" si="225"/>
        <v>50775.049999999996</v>
      </c>
      <c r="H398" s="94">
        <f t="shared" si="225"/>
        <v>131246.75</v>
      </c>
      <c r="I398" s="15">
        <f t="shared" si="225"/>
        <v>127114.18000000002</v>
      </c>
      <c r="J398" s="15">
        <f t="shared" si="225"/>
        <v>98528.59</v>
      </c>
      <c r="K398" s="94">
        <f t="shared" si="225"/>
        <v>225642.77</v>
      </c>
      <c r="L398" s="91">
        <f t="shared" si="225"/>
        <v>99547.98</v>
      </c>
      <c r="M398" s="91">
        <f t="shared" si="225"/>
        <v>135549.16</v>
      </c>
      <c r="N398" s="103">
        <f t="shared" si="225"/>
        <v>235097.13999999998</v>
      </c>
      <c r="O398" s="91">
        <f>SUM(O382:O397)</f>
        <v>156737.75</v>
      </c>
      <c r="P398" s="91">
        <f t="shared" ref="P398:Q398" si="226">SUM(P382:P397)</f>
        <v>112321.03</v>
      </c>
      <c r="Q398" s="91">
        <f t="shared" si="226"/>
        <v>269058.77999999997</v>
      </c>
      <c r="R398" s="91">
        <f>SUM(R382:R397)</f>
        <v>156737.77000000002</v>
      </c>
      <c r="S398" s="91">
        <f t="shared" ref="S398:T398" si="227">SUM(S382:S397)</f>
        <v>113521.03</v>
      </c>
      <c r="T398" s="91">
        <f t="shared" si="227"/>
        <v>270258.8</v>
      </c>
    </row>
    <row r="399" spans="1:20" s="43" customFormat="1" ht="18.75">
      <c r="A399" s="35">
        <v>10</v>
      </c>
      <c r="B399" s="19" t="s">
        <v>478</v>
      </c>
      <c r="C399" s="21"/>
      <c r="D399" s="21"/>
      <c r="E399" s="88"/>
      <c r="F399" s="18"/>
      <c r="G399" s="18"/>
      <c r="H399" s="94"/>
      <c r="I399" s="36"/>
      <c r="J399" s="36"/>
      <c r="K399" s="117"/>
      <c r="L399" s="91"/>
      <c r="M399" s="91"/>
      <c r="N399" s="103"/>
      <c r="O399" s="91"/>
      <c r="P399" s="91"/>
      <c r="Q399" s="103"/>
      <c r="R399" s="91"/>
      <c r="S399" s="91"/>
      <c r="T399" s="103"/>
    </row>
    <row r="400" spans="1:20" ht="18.75">
      <c r="A400" s="25">
        <v>1</v>
      </c>
      <c r="B400" s="17" t="s">
        <v>479</v>
      </c>
      <c r="C400" s="38">
        <v>158.88</v>
      </c>
      <c r="D400" s="38"/>
      <c r="E400" s="87">
        <f>SUM(C400:D400)</f>
        <v>158.88</v>
      </c>
      <c r="F400" s="14">
        <v>162.38</v>
      </c>
      <c r="G400" s="14">
        <v>0</v>
      </c>
      <c r="H400" s="94">
        <f t="shared" ref="H400:H409" si="228">SUM(F400:G400)</f>
        <v>162.38</v>
      </c>
      <c r="I400" s="22">
        <v>172.69</v>
      </c>
      <c r="J400" s="22"/>
      <c r="K400" s="117">
        <f>SUM(I400:J400)</f>
        <v>172.69</v>
      </c>
      <c r="L400" s="173">
        <v>191.4</v>
      </c>
      <c r="M400" s="173"/>
      <c r="N400" s="103">
        <f>SUM(L400:M400)</f>
        <v>191.4</v>
      </c>
      <c r="O400" s="173">
        <v>214.2</v>
      </c>
      <c r="P400" s="173">
        <v>0</v>
      </c>
      <c r="Q400" s="173">
        <f>SUM(O400:P400)</f>
        <v>214.2</v>
      </c>
      <c r="R400" s="173">
        <v>214.34</v>
      </c>
      <c r="S400" s="173">
        <v>0</v>
      </c>
      <c r="T400" s="173">
        <f>SUM(R400:S400)</f>
        <v>214.34</v>
      </c>
    </row>
    <row r="401" spans="1:20" ht="18.75">
      <c r="A401" s="25">
        <v>2</v>
      </c>
      <c r="B401" s="17" t="s">
        <v>1436</v>
      </c>
      <c r="C401" s="20"/>
      <c r="D401" s="20"/>
      <c r="F401" s="14">
        <v>0</v>
      </c>
      <c r="G401" s="14">
        <v>0.06</v>
      </c>
      <c r="H401" s="94">
        <f t="shared" si="228"/>
        <v>0.06</v>
      </c>
      <c r="I401" s="22"/>
      <c r="J401" s="22">
        <v>0.06</v>
      </c>
      <c r="K401" s="117">
        <f t="shared" ref="K401:K409" si="229">SUM(I401:J401)</f>
        <v>0.06</v>
      </c>
      <c r="L401" s="173">
        <v>0.06</v>
      </c>
      <c r="M401" s="173">
        <v>0.06</v>
      </c>
      <c r="N401" s="103">
        <f t="shared" ref="N401:N409" si="230">SUM(L401:M401)</f>
        <v>0.12</v>
      </c>
      <c r="O401" s="173">
        <v>0.06</v>
      </c>
      <c r="P401" s="173">
        <v>0.06</v>
      </c>
      <c r="Q401" s="103">
        <f t="shared" ref="Q401:Q409" si="231">SUM(O401:P401)</f>
        <v>0.12</v>
      </c>
      <c r="R401" s="173">
        <v>0.06</v>
      </c>
      <c r="S401" s="173">
        <v>0.06</v>
      </c>
      <c r="T401" s="103">
        <f t="shared" ref="T401:T407" si="232">SUM(R401:S401)</f>
        <v>0.12</v>
      </c>
    </row>
    <row r="402" spans="1:20" ht="18.75">
      <c r="A402" s="25">
        <v>3</v>
      </c>
      <c r="B402" s="17" t="s">
        <v>480</v>
      </c>
      <c r="C402" s="38">
        <v>5741.66</v>
      </c>
      <c r="D402" s="38"/>
      <c r="E402" s="87">
        <f t="shared" ref="E402:E409" si="233">SUM(C402:D402)</f>
        <v>5741.66</v>
      </c>
      <c r="F402" s="14">
        <v>5958.86</v>
      </c>
      <c r="G402" s="14">
        <v>0</v>
      </c>
      <c r="H402" s="94">
        <f t="shared" si="228"/>
        <v>5958.86</v>
      </c>
      <c r="I402" s="22">
        <v>6489.26</v>
      </c>
      <c r="J402" s="22"/>
      <c r="K402" s="117">
        <f t="shared" si="229"/>
        <v>6489.26</v>
      </c>
      <c r="L402" s="173">
        <v>7977.27</v>
      </c>
      <c r="M402" s="173"/>
      <c r="N402" s="103">
        <f t="shared" si="230"/>
        <v>7977.27</v>
      </c>
      <c r="O402" s="173">
        <v>8906.68</v>
      </c>
      <c r="P402" s="173"/>
      <c r="Q402" s="103">
        <f t="shared" si="231"/>
        <v>8906.68</v>
      </c>
      <c r="R402" s="173">
        <v>8906.68</v>
      </c>
      <c r="S402" s="173">
        <v>0</v>
      </c>
      <c r="T402" s="103">
        <f t="shared" si="232"/>
        <v>8906.68</v>
      </c>
    </row>
    <row r="403" spans="1:20" s="43" customFormat="1" ht="18.75">
      <c r="A403" s="25">
        <v>4</v>
      </c>
      <c r="B403" s="17" t="s">
        <v>481</v>
      </c>
      <c r="C403" s="38">
        <v>2966.6</v>
      </c>
      <c r="D403" s="38"/>
      <c r="E403" s="87">
        <f t="shared" si="233"/>
        <v>2966.6</v>
      </c>
      <c r="F403" s="14">
        <v>1311.93</v>
      </c>
      <c r="G403" s="14">
        <v>0</v>
      </c>
      <c r="H403" s="94">
        <f t="shared" si="228"/>
        <v>1311.93</v>
      </c>
      <c r="I403" s="22">
        <v>860.01</v>
      </c>
      <c r="J403" s="22"/>
      <c r="K403" s="117">
        <f t="shared" si="229"/>
        <v>860.01</v>
      </c>
      <c r="L403" s="173">
        <v>2749.62</v>
      </c>
      <c r="M403" s="173"/>
      <c r="N403" s="103">
        <f t="shared" si="230"/>
        <v>2749.62</v>
      </c>
      <c r="O403" s="173">
        <v>1269.56</v>
      </c>
      <c r="P403" s="173">
        <v>15.65</v>
      </c>
      <c r="Q403" s="103">
        <f t="shared" si="231"/>
        <v>1285.21</v>
      </c>
      <c r="R403" s="173">
        <v>1269.56</v>
      </c>
      <c r="S403" s="173">
        <v>15.65</v>
      </c>
      <c r="T403" s="103">
        <f t="shared" si="232"/>
        <v>1285.21</v>
      </c>
    </row>
    <row r="404" spans="1:20" ht="18.75">
      <c r="A404" s="25">
        <v>5</v>
      </c>
      <c r="B404" s="17" t="s">
        <v>1432</v>
      </c>
      <c r="C404" s="38">
        <v>275.89999999999998</v>
      </c>
      <c r="D404" s="38"/>
      <c r="E404" s="87">
        <f t="shared" si="233"/>
        <v>275.89999999999998</v>
      </c>
      <c r="F404" s="14">
        <v>257.89999999999998</v>
      </c>
      <c r="G404" s="14">
        <v>0</v>
      </c>
      <c r="H404" s="94">
        <f t="shared" si="228"/>
        <v>257.89999999999998</v>
      </c>
      <c r="I404" s="22">
        <v>232</v>
      </c>
      <c r="J404" s="22"/>
      <c r="K404" s="117">
        <f t="shared" si="229"/>
        <v>232</v>
      </c>
      <c r="L404" s="173">
        <v>219.46</v>
      </c>
      <c r="M404" s="173"/>
      <c r="N404" s="103">
        <f t="shared" si="230"/>
        <v>219.46</v>
      </c>
      <c r="O404" s="173">
        <v>230.54</v>
      </c>
      <c r="P404" s="173"/>
      <c r="Q404" s="103">
        <f t="shared" si="231"/>
        <v>230.54</v>
      </c>
      <c r="R404" s="173">
        <v>230.54</v>
      </c>
      <c r="S404" s="173">
        <v>0</v>
      </c>
      <c r="T404" s="103">
        <f t="shared" si="232"/>
        <v>230.54</v>
      </c>
    </row>
    <row r="405" spans="1:20" ht="18.75">
      <c r="A405" s="25">
        <v>6</v>
      </c>
      <c r="B405" s="17" t="s">
        <v>482</v>
      </c>
      <c r="C405" s="38">
        <v>3020.11</v>
      </c>
      <c r="D405" s="38"/>
      <c r="E405" s="87">
        <f t="shared" si="233"/>
        <v>3020.11</v>
      </c>
      <c r="F405" s="14">
        <v>3188.6</v>
      </c>
      <c r="G405" s="14">
        <v>0</v>
      </c>
      <c r="H405" s="94">
        <f t="shared" si="228"/>
        <v>3188.6</v>
      </c>
      <c r="I405" s="22">
        <v>3111.11</v>
      </c>
      <c r="J405" s="22"/>
      <c r="K405" s="117">
        <f t="shared" si="229"/>
        <v>3111.11</v>
      </c>
      <c r="L405" s="173">
        <v>3241.11</v>
      </c>
      <c r="M405" s="173"/>
      <c r="N405" s="103">
        <f t="shared" si="230"/>
        <v>3241.11</v>
      </c>
      <c r="O405" s="173">
        <v>3386.11</v>
      </c>
      <c r="P405" s="173"/>
      <c r="Q405" s="103">
        <f t="shared" si="231"/>
        <v>3386.11</v>
      </c>
      <c r="R405" s="173">
        <v>3386.11</v>
      </c>
      <c r="S405" s="173">
        <v>0</v>
      </c>
      <c r="T405" s="103">
        <f t="shared" si="232"/>
        <v>3386.11</v>
      </c>
    </row>
    <row r="406" spans="1:20" ht="18.75">
      <c r="A406" s="25">
        <v>7</v>
      </c>
      <c r="B406" s="17" t="s">
        <v>483</v>
      </c>
      <c r="C406" s="38">
        <v>1091.8599999999999</v>
      </c>
      <c r="D406" s="38"/>
      <c r="E406" s="87">
        <f t="shared" si="233"/>
        <v>1091.8599999999999</v>
      </c>
      <c r="F406" s="14">
        <v>1136.8499999999999</v>
      </c>
      <c r="G406" s="14">
        <v>0</v>
      </c>
      <c r="H406" s="94">
        <f t="shared" si="228"/>
        <v>1136.8499999999999</v>
      </c>
      <c r="I406" s="22">
        <v>1204.01</v>
      </c>
      <c r="J406" s="22"/>
      <c r="K406" s="117">
        <f t="shared" si="229"/>
        <v>1204.01</v>
      </c>
      <c r="L406" s="173">
        <v>2120.04</v>
      </c>
      <c r="M406" s="173">
        <v>3180.04</v>
      </c>
      <c r="N406" s="103">
        <f t="shared" si="230"/>
        <v>5300.08</v>
      </c>
      <c r="O406" s="173"/>
      <c r="P406" s="173"/>
      <c r="Q406" s="103">
        <f t="shared" si="231"/>
        <v>0</v>
      </c>
      <c r="R406" s="173">
        <v>0</v>
      </c>
      <c r="S406" s="173">
        <v>0</v>
      </c>
      <c r="T406" s="103">
        <f t="shared" si="232"/>
        <v>0</v>
      </c>
    </row>
    <row r="407" spans="1:20" ht="18.75">
      <c r="A407" s="25">
        <v>8</v>
      </c>
      <c r="B407" s="17" t="s">
        <v>484</v>
      </c>
      <c r="C407" s="38">
        <v>0.06</v>
      </c>
      <c r="D407" s="38">
        <v>0.06</v>
      </c>
      <c r="E407" s="87">
        <f t="shared" si="233"/>
        <v>0.12</v>
      </c>
      <c r="F407" s="14">
        <v>280.04000000000002</v>
      </c>
      <c r="G407" s="14">
        <v>420.04</v>
      </c>
      <c r="H407" s="94">
        <f t="shared" si="228"/>
        <v>700.08</v>
      </c>
      <c r="I407" s="22">
        <v>2280.04</v>
      </c>
      <c r="J407" s="22">
        <v>3420.04</v>
      </c>
      <c r="K407" s="117">
        <f t="shared" si="229"/>
        <v>5700.08</v>
      </c>
      <c r="L407" s="173">
        <v>1604.88</v>
      </c>
      <c r="M407" s="173"/>
      <c r="N407" s="103">
        <f t="shared" si="230"/>
        <v>1604.88</v>
      </c>
      <c r="O407" s="173">
        <v>1685.11</v>
      </c>
      <c r="P407" s="173">
        <v>120.05</v>
      </c>
      <c r="Q407" s="103">
        <f t="shared" si="231"/>
        <v>1805.1599999999999</v>
      </c>
      <c r="R407" s="173">
        <v>1685.11</v>
      </c>
      <c r="S407" s="173">
        <v>1087.5999999999999</v>
      </c>
      <c r="T407" s="103">
        <f t="shared" si="232"/>
        <v>2772.71</v>
      </c>
    </row>
    <row r="408" spans="1:20" ht="18.75">
      <c r="A408" s="25">
        <v>9</v>
      </c>
      <c r="B408" s="17" t="s">
        <v>2059</v>
      </c>
      <c r="C408" s="38"/>
      <c r="D408" s="38"/>
      <c r="E408" s="87"/>
      <c r="F408" s="14"/>
      <c r="G408" s="14"/>
      <c r="H408" s="94"/>
      <c r="I408" s="22"/>
      <c r="J408" s="22"/>
      <c r="L408" s="173"/>
      <c r="M408" s="173"/>
      <c r="O408" s="173">
        <v>1644.25</v>
      </c>
      <c r="P408" s="173"/>
      <c r="Q408" s="173">
        <v>1644.25</v>
      </c>
      <c r="R408" s="173">
        <v>1644.25</v>
      </c>
      <c r="S408" s="173">
        <v>0</v>
      </c>
      <c r="T408" s="173">
        <v>1644.25</v>
      </c>
    </row>
    <row r="409" spans="1:20" ht="18.75">
      <c r="A409" s="25">
        <v>9</v>
      </c>
      <c r="B409" s="17" t="s">
        <v>485</v>
      </c>
      <c r="C409" s="38">
        <v>422.69</v>
      </c>
      <c r="D409" s="38">
        <v>1177.3900000000001</v>
      </c>
      <c r="E409" s="87">
        <f t="shared" si="233"/>
        <v>1600.0800000000002</v>
      </c>
      <c r="F409" s="14">
        <v>680.04</v>
      </c>
      <c r="G409" s="14">
        <v>1020.04</v>
      </c>
      <c r="H409" s="94">
        <f t="shared" si="228"/>
        <v>1700.08</v>
      </c>
      <c r="I409" s="22">
        <v>2120.04</v>
      </c>
      <c r="J409" s="22">
        <v>3180.04</v>
      </c>
      <c r="K409" s="117">
        <f t="shared" si="229"/>
        <v>5300.08</v>
      </c>
      <c r="L409" s="173">
        <v>1476.05</v>
      </c>
      <c r="M409" s="173">
        <v>2215.0500000000002</v>
      </c>
      <c r="N409" s="103">
        <f t="shared" si="230"/>
        <v>3691.1000000000004</v>
      </c>
      <c r="O409" s="173">
        <v>1880.05</v>
      </c>
      <c r="P409" s="173">
        <v>120.06</v>
      </c>
      <c r="Q409" s="103">
        <f t="shared" si="231"/>
        <v>2000.11</v>
      </c>
      <c r="R409" s="173">
        <v>1880.05</v>
      </c>
      <c r="S409" s="173">
        <v>1915.05</v>
      </c>
      <c r="T409" s="103">
        <f t="shared" ref="T409" si="234">SUM(R409:S409)</f>
        <v>3795.1</v>
      </c>
    </row>
    <row r="410" spans="1:20" ht="18.75">
      <c r="A410" s="25"/>
      <c r="B410" s="19" t="s">
        <v>39</v>
      </c>
      <c r="C410" s="39">
        <f t="shared" ref="C410:K410" si="235">SUM(C400:C409)</f>
        <v>13677.76</v>
      </c>
      <c r="D410" s="39">
        <f t="shared" si="235"/>
        <v>1177.45</v>
      </c>
      <c r="E410" s="87">
        <f t="shared" si="235"/>
        <v>14855.210000000001</v>
      </c>
      <c r="F410" s="18">
        <f t="shared" si="235"/>
        <v>12976.600000000002</v>
      </c>
      <c r="G410" s="18">
        <f t="shared" si="235"/>
        <v>1440.1399999999999</v>
      </c>
      <c r="H410" s="94">
        <f t="shared" si="235"/>
        <v>14416.74</v>
      </c>
      <c r="I410" s="15">
        <f t="shared" si="235"/>
        <v>16469.16</v>
      </c>
      <c r="J410" s="15">
        <f t="shared" si="235"/>
        <v>6600.1399999999994</v>
      </c>
      <c r="K410" s="94">
        <f t="shared" si="235"/>
        <v>23069.300000000003</v>
      </c>
      <c r="L410" s="91">
        <f t="shared" ref="L410:N410" si="236">SUM(L400:L409)</f>
        <v>19579.89</v>
      </c>
      <c r="M410" s="91">
        <f t="shared" si="236"/>
        <v>5395.15</v>
      </c>
      <c r="N410" s="103">
        <f t="shared" si="236"/>
        <v>24975.040000000001</v>
      </c>
      <c r="O410" s="91">
        <f>SUM(O400:O409)</f>
        <v>19216.560000000001</v>
      </c>
      <c r="P410" s="91">
        <f t="shared" ref="P410:Q410" si="237">SUM(P400:P409)</f>
        <v>255.82</v>
      </c>
      <c r="Q410" s="91">
        <f t="shared" si="237"/>
        <v>19472.38</v>
      </c>
      <c r="R410" s="91">
        <f>SUM(R400:R409)</f>
        <v>19216.7</v>
      </c>
      <c r="S410" s="91">
        <f t="shared" ref="S410:T410" si="238">SUM(S400:S409)</f>
        <v>3018.3599999999997</v>
      </c>
      <c r="T410" s="91">
        <f t="shared" si="238"/>
        <v>22235.059999999998</v>
      </c>
    </row>
    <row r="411" spans="1:20" s="43" customFormat="1" ht="18.75">
      <c r="A411" s="35">
        <v>11</v>
      </c>
      <c r="B411" s="19" t="s">
        <v>486</v>
      </c>
      <c r="C411" s="21"/>
      <c r="D411" s="21"/>
      <c r="E411" s="88"/>
      <c r="F411" s="18"/>
      <c r="G411" s="18"/>
      <c r="H411" s="94"/>
      <c r="I411" s="36"/>
      <c r="J411" s="36"/>
      <c r="K411" s="117"/>
      <c r="L411" s="91"/>
      <c r="M411" s="91"/>
      <c r="N411" s="103"/>
      <c r="O411" s="91"/>
      <c r="P411" s="91"/>
      <c r="Q411" s="103"/>
      <c r="R411" s="91"/>
      <c r="S411" s="91"/>
      <c r="T411" s="103"/>
    </row>
    <row r="412" spans="1:20" ht="18.75">
      <c r="A412" s="25">
        <v>1</v>
      </c>
      <c r="B412" s="17" t="s">
        <v>1433</v>
      </c>
      <c r="C412" s="38">
        <v>1443.98</v>
      </c>
      <c r="D412" s="44"/>
      <c r="E412" s="87">
        <f>SUM(C412:D412)</f>
        <v>1443.98</v>
      </c>
      <c r="F412" s="14">
        <v>1741.1</v>
      </c>
      <c r="G412" s="14">
        <v>0</v>
      </c>
      <c r="H412" s="94">
        <f t="shared" ref="H412:H430" si="239">SUM(F412:G412)</f>
        <v>1741.1</v>
      </c>
      <c r="I412" s="22">
        <v>2057.61</v>
      </c>
      <c r="J412" s="22"/>
      <c r="K412" s="117">
        <f t="shared" ref="K412:K430" si="240">SUM(I412:J412)</f>
        <v>2057.61</v>
      </c>
      <c r="L412" s="173">
        <v>225</v>
      </c>
      <c r="M412" s="173"/>
      <c r="N412" s="103">
        <f t="shared" ref="N412:N430" si="241">SUM(L412:M412)</f>
        <v>225</v>
      </c>
      <c r="O412" s="173">
        <v>3046.86</v>
      </c>
      <c r="P412" s="173">
        <v>0</v>
      </c>
      <c r="Q412" s="173">
        <f>SUM(O412:P412)</f>
        <v>3046.86</v>
      </c>
      <c r="R412" s="173">
        <v>3046.86</v>
      </c>
      <c r="S412" s="173">
        <v>0</v>
      </c>
      <c r="T412" s="173">
        <f>SUM(R412:S412)</f>
        <v>3046.86</v>
      </c>
    </row>
    <row r="413" spans="1:20" ht="18.75">
      <c r="A413" s="25">
        <v>2</v>
      </c>
      <c r="B413" s="17" t="s">
        <v>444</v>
      </c>
      <c r="C413" s="20"/>
      <c r="D413" s="20"/>
      <c r="F413" s="14">
        <v>0</v>
      </c>
      <c r="G413" s="14">
        <v>0.06</v>
      </c>
      <c r="H413" s="94">
        <f t="shared" si="239"/>
        <v>0.06</v>
      </c>
      <c r="I413" s="22"/>
      <c r="J413" s="22">
        <v>0.06</v>
      </c>
      <c r="K413" s="117">
        <f t="shared" si="240"/>
        <v>0.06</v>
      </c>
      <c r="L413" s="173">
        <v>2821.61</v>
      </c>
      <c r="M413" s="173"/>
      <c r="N413" s="103">
        <f t="shared" si="241"/>
        <v>2821.61</v>
      </c>
      <c r="O413" s="173">
        <v>0</v>
      </c>
      <c r="P413" s="173">
        <v>0.06</v>
      </c>
      <c r="Q413" s="173">
        <f t="shared" ref="Q413:Q431" si="242">SUM(O413:P413)</f>
        <v>0.06</v>
      </c>
      <c r="R413" s="173">
        <v>0</v>
      </c>
      <c r="S413" s="173">
        <v>0.06</v>
      </c>
      <c r="T413" s="173">
        <f t="shared" ref="T413:T431" si="243">SUM(R413:S413)</f>
        <v>0.06</v>
      </c>
    </row>
    <row r="414" spans="1:20" ht="18.75">
      <c r="A414" s="25">
        <v>3</v>
      </c>
      <c r="B414" s="17" t="s">
        <v>487</v>
      </c>
      <c r="C414" s="38">
        <v>287</v>
      </c>
      <c r="D414" s="44"/>
      <c r="E414" s="87">
        <f>SUM(C414:D414)</f>
        <v>287</v>
      </c>
      <c r="F414" s="14">
        <v>266.81</v>
      </c>
      <c r="G414" s="14">
        <v>0</v>
      </c>
      <c r="H414" s="94">
        <f t="shared" si="239"/>
        <v>266.81</v>
      </c>
      <c r="I414" s="22">
        <v>271.72000000000003</v>
      </c>
      <c r="J414" s="22"/>
      <c r="K414" s="117">
        <f t="shared" si="240"/>
        <v>271.72000000000003</v>
      </c>
      <c r="L414" s="173"/>
      <c r="M414" s="173">
        <v>0.06</v>
      </c>
      <c r="N414" s="103">
        <f t="shared" si="241"/>
        <v>0.06</v>
      </c>
      <c r="O414" s="173">
        <v>584.85</v>
      </c>
      <c r="P414" s="173"/>
      <c r="Q414" s="173">
        <f t="shared" si="242"/>
        <v>584.85</v>
      </c>
      <c r="R414" s="173">
        <v>584.85</v>
      </c>
      <c r="S414" s="173">
        <v>0</v>
      </c>
      <c r="T414" s="173">
        <f t="shared" si="243"/>
        <v>584.85</v>
      </c>
    </row>
    <row r="415" spans="1:20" ht="18.75">
      <c r="A415" s="25">
        <v>4</v>
      </c>
      <c r="B415" s="17" t="s">
        <v>488</v>
      </c>
      <c r="C415" s="20"/>
      <c r="D415" s="20"/>
      <c r="F415" s="14">
        <v>2000.03</v>
      </c>
      <c r="G415" s="14">
        <v>0</v>
      </c>
      <c r="H415" s="94">
        <f t="shared" si="239"/>
        <v>2000.03</v>
      </c>
      <c r="I415" s="22">
        <v>2000.03</v>
      </c>
      <c r="J415" s="22"/>
      <c r="K415" s="117">
        <f t="shared" si="240"/>
        <v>2000.03</v>
      </c>
      <c r="L415" s="173">
        <v>403.46</v>
      </c>
      <c r="M415" s="173"/>
      <c r="N415" s="103">
        <f t="shared" si="241"/>
        <v>403.46</v>
      </c>
      <c r="O415" s="173">
        <v>10800</v>
      </c>
      <c r="P415" s="173"/>
      <c r="Q415" s="173">
        <f t="shared" si="242"/>
        <v>10800</v>
      </c>
      <c r="R415" s="173">
        <v>10800</v>
      </c>
      <c r="S415" s="173">
        <v>0</v>
      </c>
      <c r="T415" s="173">
        <f t="shared" si="243"/>
        <v>10800</v>
      </c>
    </row>
    <row r="416" spans="1:20" ht="18.75">
      <c r="A416" s="25">
        <v>5</v>
      </c>
      <c r="B416" s="17" t="s">
        <v>489</v>
      </c>
      <c r="C416" s="38">
        <v>8155.03</v>
      </c>
      <c r="D416" s="38"/>
      <c r="E416" s="87">
        <f t="shared" ref="E416:E428" si="244">SUM(C416:D416)</f>
        <v>8155.03</v>
      </c>
      <c r="F416" s="14">
        <v>8438.69</v>
      </c>
      <c r="G416" s="14">
        <v>0</v>
      </c>
      <c r="H416" s="94">
        <f t="shared" si="239"/>
        <v>8438.69</v>
      </c>
      <c r="I416" s="22">
        <v>10823.49</v>
      </c>
      <c r="J416" s="22"/>
      <c r="K416" s="117">
        <f t="shared" si="240"/>
        <v>10823.49</v>
      </c>
      <c r="L416" s="173">
        <v>11500</v>
      </c>
      <c r="M416" s="173"/>
      <c r="N416" s="103">
        <f t="shared" si="241"/>
        <v>11500</v>
      </c>
      <c r="O416" s="173">
        <v>15667.72</v>
      </c>
      <c r="P416" s="173"/>
      <c r="Q416" s="173">
        <f t="shared" si="242"/>
        <v>15667.72</v>
      </c>
      <c r="R416" s="173">
        <v>15667.72</v>
      </c>
      <c r="S416" s="173">
        <v>0</v>
      </c>
      <c r="T416" s="173">
        <f t="shared" si="243"/>
        <v>15667.72</v>
      </c>
    </row>
    <row r="417" spans="1:20" ht="18.75">
      <c r="A417" s="25">
        <v>6</v>
      </c>
      <c r="B417" s="17" t="s">
        <v>490</v>
      </c>
      <c r="C417" s="38">
        <v>1720.42</v>
      </c>
      <c r="D417" s="38"/>
      <c r="E417" s="87">
        <f t="shared" si="244"/>
        <v>1720.42</v>
      </c>
      <c r="F417" s="14">
        <v>800.01</v>
      </c>
      <c r="G417" s="14">
        <v>0</v>
      </c>
      <c r="H417" s="94">
        <f t="shared" si="239"/>
        <v>800.01</v>
      </c>
      <c r="I417" s="22">
        <v>2796.41</v>
      </c>
      <c r="J417" s="22"/>
      <c r="K417" s="117">
        <f t="shared" si="240"/>
        <v>2796.41</v>
      </c>
      <c r="L417" s="173">
        <v>14875.86</v>
      </c>
      <c r="M417" s="173"/>
      <c r="N417" s="103">
        <f t="shared" si="241"/>
        <v>14875.86</v>
      </c>
      <c r="O417" s="173">
        <v>987.01</v>
      </c>
      <c r="P417" s="173"/>
      <c r="Q417" s="173">
        <f t="shared" si="242"/>
        <v>987.01</v>
      </c>
      <c r="R417" s="173">
        <v>987.01</v>
      </c>
      <c r="S417" s="173">
        <v>0</v>
      </c>
      <c r="T417" s="173">
        <f t="shared" si="243"/>
        <v>987.01</v>
      </c>
    </row>
    <row r="418" spans="1:20" ht="18.75">
      <c r="A418" s="25">
        <v>7</v>
      </c>
      <c r="B418" s="17" t="s">
        <v>491</v>
      </c>
      <c r="C418" s="38">
        <v>4608.45</v>
      </c>
      <c r="D418" s="38">
        <v>50.01</v>
      </c>
      <c r="E418" s="87">
        <f t="shared" si="244"/>
        <v>4658.46</v>
      </c>
      <c r="F418" s="14">
        <v>2184.64</v>
      </c>
      <c r="G418" s="14">
        <v>0.02</v>
      </c>
      <c r="H418" s="94">
        <f t="shared" si="239"/>
        <v>2184.66</v>
      </c>
      <c r="I418" s="22">
        <v>3051.05</v>
      </c>
      <c r="J418" s="22">
        <v>0.02</v>
      </c>
      <c r="K418" s="117">
        <f t="shared" si="240"/>
        <v>3051.07</v>
      </c>
      <c r="L418" s="173">
        <v>4500.01</v>
      </c>
      <c r="M418" s="173"/>
      <c r="N418" s="103">
        <f t="shared" si="241"/>
        <v>4500.01</v>
      </c>
      <c r="O418" s="173">
        <v>6107.33</v>
      </c>
      <c r="P418" s="173"/>
      <c r="Q418" s="173">
        <f t="shared" si="242"/>
        <v>6107.33</v>
      </c>
      <c r="R418" s="173">
        <v>6107.33</v>
      </c>
      <c r="S418" s="173">
        <v>0</v>
      </c>
      <c r="T418" s="173">
        <f t="shared" si="243"/>
        <v>6107.33</v>
      </c>
    </row>
    <row r="419" spans="1:20" ht="18.75">
      <c r="A419" s="25">
        <v>8</v>
      </c>
      <c r="B419" s="17" t="s">
        <v>492</v>
      </c>
      <c r="C419" s="38">
        <v>23.63</v>
      </c>
      <c r="D419" s="38"/>
      <c r="E419" s="87">
        <f t="shared" si="244"/>
        <v>23.63</v>
      </c>
      <c r="F419" s="14">
        <v>19.37</v>
      </c>
      <c r="G419" s="14">
        <v>0</v>
      </c>
      <c r="H419" s="94">
        <f t="shared" si="239"/>
        <v>19.37</v>
      </c>
      <c r="I419" s="22">
        <v>43.51</v>
      </c>
      <c r="J419" s="22"/>
      <c r="K419" s="117">
        <f t="shared" si="240"/>
        <v>43.51</v>
      </c>
      <c r="L419" s="173">
        <v>8069.7</v>
      </c>
      <c r="M419" s="173"/>
      <c r="N419" s="103">
        <f t="shared" si="241"/>
        <v>8069.7</v>
      </c>
      <c r="O419" s="173">
        <v>67.45</v>
      </c>
      <c r="P419" s="173"/>
      <c r="Q419" s="173">
        <f t="shared" si="242"/>
        <v>67.45</v>
      </c>
      <c r="R419" s="173">
        <v>67.45</v>
      </c>
      <c r="S419" s="173">
        <v>0</v>
      </c>
      <c r="T419" s="173">
        <f t="shared" si="243"/>
        <v>67.45</v>
      </c>
    </row>
    <row r="420" spans="1:20" s="43" customFormat="1" ht="18.75">
      <c r="A420" s="25">
        <v>9</v>
      </c>
      <c r="B420" s="17" t="s">
        <v>493</v>
      </c>
      <c r="C420" s="38">
        <v>276.74</v>
      </c>
      <c r="D420" s="38"/>
      <c r="E420" s="87">
        <f t="shared" si="244"/>
        <v>276.74</v>
      </c>
      <c r="F420" s="14">
        <v>282.44</v>
      </c>
      <c r="G420" s="14">
        <v>0</v>
      </c>
      <c r="H420" s="94">
        <f t="shared" si="239"/>
        <v>282.44</v>
      </c>
      <c r="I420" s="22">
        <v>304.69</v>
      </c>
      <c r="J420" s="36"/>
      <c r="K420" s="117">
        <f t="shared" si="240"/>
        <v>304.69</v>
      </c>
      <c r="L420" s="173">
        <v>54.22</v>
      </c>
      <c r="M420" s="173"/>
      <c r="N420" s="103">
        <f t="shared" si="241"/>
        <v>54.22</v>
      </c>
      <c r="O420" s="173">
        <v>655.15</v>
      </c>
      <c r="P420" s="173"/>
      <c r="Q420" s="173">
        <f t="shared" si="242"/>
        <v>655.15</v>
      </c>
      <c r="R420" s="173">
        <v>655.15</v>
      </c>
      <c r="S420" s="173">
        <v>0</v>
      </c>
      <c r="T420" s="173">
        <f t="shared" si="243"/>
        <v>655.15</v>
      </c>
    </row>
    <row r="421" spans="1:20" ht="18.75">
      <c r="A421" s="25">
        <v>10</v>
      </c>
      <c r="B421" s="17" t="s">
        <v>494</v>
      </c>
      <c r="C421" s="38">
        <v>87.68</v>
      </c>
      <c r="D421" s="38"/>
      <c r="E421" s="87">
        <f t="shared" si="244"/>
        <v>87.68</v>
      </c>
      <c r="F421" s="14">
        <v>120.35</v>
      </c>
      <c r="G421" s="14">
        <v>0</v>
      </c>
      <c r="H421" s="94">
        <f t="shared" si="239"/>
        <v>120.35</v>
      </c>
      <c r="I421" s="22">
        <v>141.41</v>
      </c>
      <c r="J421" s="22"/>
      <c r="K421" s="117">
        <f t="shared" si="240"/>
        <v>141.41</v>
      </c>
      <c r="L421" s="173">
        <v>433.01</v>
      </c>
      <c r="M421" s="173"/>
      <c r="N421" s="103">
        <f t="shared" si="241"/>
        <v>433.01</v>
      </c>
      <c r="O421" s="173">
        <v>180.46</v>
      </c>
      <c r="P421" s="173"/>
      <c r="Q421" s="173">
        <f t="shared" si="242"/>
        <v>180.46</v>
      </c>
      <c r="R421" s="173">
        <v>180.46</v>
      </c>
      <c r="S421" s="173">
        <v>0</v>
      </c>
      <c r="T421" s="173">
        <f t="shared" si="243"/>
        <v>180.46</v>
      </c>
    </row>
    <row r="422" spans="1:20" ht="18.75">
      <c r="A422" s="25">
        <v>11</v>
      </c>
      <c r="B422" s="17" t="s">
        <v>495</v>
      </c>
      <c r="C422" s="38">
        <v>1555.31</v>
      </c>
      <c r="D422" s="38"/>
      <c r="E422" s="87">
        <f t="shared" si="244"/>
        <v>1555.31</v>
      </c>
      <c r="F422" s="14">
        <v>1740.31</v>
      </c>
      <c r="G422" s="14">
        <v>0</v>
      </c>
      <c r="H422" s="94">
        <f t="shared" si="239"/>
        <v>1740.31</v>
      </c>
      <c r="I422" s="22">
        <v>1990.31</v>
      </c>
      <c r="J422" s="22"/>
      <c r="K422" s="117">
        <f t="shared" si="240"/>
        <v>1990.31</v>
      </c>
      <c r="L422" s="173">
        <v>160.16</v>
      </c>
      <c r="M422" s="173"/>
      <c r="N422" s="103">
        <f t="shared" si="241"/>
        <v>160.16</v>
      </c>
      <c r="O422" s="173"/>
      <c r="P422" s="173"/>
      <c r="Q422" s="173">
        <f t="shared" si="242"/>
        <v>0</v>
      </c>
      <c r="R422" s="173">
        <v>0</v>
      </c>
      <c r="S422" s="173">
        <v>0</v>
      </c>
      <c r="T422" s="173">
        <f t="shared" si="243"/>
        <v>0</v>
      </c>
    </row>
    <row r="423" spans="1:20" ht="18.75">
      <c r="A423" s="25">
        <v>12</v>
      </c>
      <c r="B423" s="17" t="s">
        <v>496</v>
      </c>
      <c r="C423" s="38">
        <v>432.05</v>
      </c>
      <c r="D423" s="38">
        <v>148.04</v>
      </c>
      <c r="E423" s="87">
        <f t="shared" si="244"/>
        <v>580.09</v>
      </c>
      <c r="F423" s="14">
        <v>1200</v>
      </c>
      <c r="G423" s="14">
        <v>2000</v>
      </c>
      <c r="H423" s="94">
        <f t="shared" si="239"/>
        <v>3200</v>
      </c>
      <c r="I423" s="22">
        <v>2488</v>
      </c>
      <c r="J423" s="22">
        <v>3700</v>
      </c>
      <c r="K423" s="117">
        <f t="shared" si="240"/>
        <v>6188</v>
      </c>
      <c r="L423" s="173">
        <v>4965.3999999999996</v>
      </c>
      <c r="M423" s="173">
        <v>3616.3</v>
      </c>
      <c r="N423" s="103">
        <f t="shared" si="241"/>
        <v>8581.7000000000007</v>
      </c>
      <c r="O423" s="173">
        <v>5007.03</v>
      </c>
      <c r="P423" s="173">
        <v>5195</v>
      </c>
      <c r="Q423" s="173">
        <f t="shared" si="242"/>
        <v>10202.029999999999</v>
      </c>
      <c r="R423" s="173">
        <v>5007.03</v>
      </c>
      <c r="S423" s="173">
        <v>5195</v>
      </c>
      <c r="T423" s="173">
        <f t="shared" si="243"/>
        <v>10202.029999999999</v>
      </c>
    </row>
    <row r="424" spans="1:20" ht="18.75">
      <c r="A424" s="25">
        <v>13</v>
      </c>
      <c r="B424" s="17" t="s">
        <v>497</v>
      </c>
      <c r="C424" s="38">
        <v>301.35000000000002</v>
      </c>
      <c r="D424" s="38"/>
      <c r="E424" s="87">
        <f t="shared" si="244"/>
        <v>301.35000000000002</v>
      </c>
      <c r="F424" s="14">
        <v>1000.03</v>
      </c>
      <c r="G424" s="14">
        <v>0</v>
      </c>
      <c r="H424" s="94">
        <f t="shared" si="239"/>
        <v>1000.03</v>
      </c>
      <c r="I424" s="22">
        <v>1000.03</v>
      </c>
      <c r="J424" s="22"/>
      <c r="K424" s="117">
        <f t="shared" si="240"/>
        <v>1000.03</v>
      </c>
      <c r="L424" s="173">
        <v>2900</v>
      </c>
      <c r="M424" s="173"/>
      <c r="N424" s="103">
        <f t="shared" si="241"/>
        <v>2900</v>
      </c>
      <c r="O424" s="173">
        <v>2100</v>
      </c>
      <c r="P424" s="173"/>
      <c r="Q424" s="173">
        <f t="shared" si="242"/>
        <v>2100</v>
      </c>
      <c r="R424" s="173">
        <v>2100</v>
      </c>
      <c r="S424" s="173">
        <v>0</v>
      </c>
      <c r="T424" s="173">
        <f t="shared" si="243"/>
        <v>2100</v>
      </c>
    </row>
    <row r="425" spans="1:20" ht="18.75">
      <c r="A425" s="25">
        <v>14</v>
      </c>
      <c r="B425" s="17" t="s">
        <v>498</v>
      </c>
      <c r="C425" s="38">
        <v>2452.6999999999998</v>
      </c>
      <c r="D425" s="38"/>
      <c r="E425" s="87">
        <f t="shared" si="244"/>
        <v>2452.6999999999998</v>
      </c>
      <c r="F425" s="14">
        <v>336.95</v>
      </c>
      <c r="G425" s="14">
        <v>0</v>
      </c>
      <c r="H425" s="94">
        <f t="shared" si="239"/>
        <v>336.95</v>
      </c>
      <c r="I425" s="22">
        <v>390.49</v>
      </c>
      <c r="J425" s="22"/>
      <c r="K425" s="117">
        <f t="shared" si="240"/>
        <v>390.49</v>
      </c>
      <c r="L425" s="173">
        <v>460.4</v>
      </c>
      <c r="M425" s="173"/>
      <c r="N425" s="103">
        <f t="shared" si="241"/>
        <v>460.4</v>
      </c>
      <c r="O425" s="173">
        <v>462.42</v>
      </c>
      <c r="P425" s="173"/>
      <c r="Q425" s="173">
        <f t="shared" si="242"/>
        <v>462.42</v>
      </c>
      <c r="R425" s="173">
        <v>462.42</v>
      </c>
      <c r="S425" s="173">
        <v>0</v>
      </c>
      <c r="T425" s="173">
        <f t="shared" si="243"/>
        <v>462.42</v>
      </c>
    </row>
    <row r="426" spans="1:20" ht="18.75">
      <c r="A426" s="25">
        <v>15</v>
      </c>
      <c r="B426" s="17" t="s">
        <v>499</v>
      </c>
      <c r="C426" s="38">
        <v>15</v>
      </c>
      <c r="D426" s="38"/>
      <c r="E426" s="87">
        <f t="shared" si="244"/>
        <v>15</v>
      </c>
      <c r="F426" s="14">
        <v>3203.57</v>
      </c>
      <c r="G426" s="14">
        <v>0</v>
      </c>
      <c r="H426" s="94">
        <f t="shared" si="239"/>
        <v>3203.57</v>
      </c>
      <c r="I426" s="22">
        <v>3533.26</v>
      </c>
      <c r="J426" s="22"/>
      <c r="K426" s="117">
        <f t="shared" si="240"/>
        <v>3533.26</v>
      </c>
      <c r="L426" s="173">
        <v>5093.01</v>
      </c>
      <c r="M426" s="173"/>
      <c r="N426" s="103">
        <f t="shared" si="241"/>
        <v>5093.01</v>
      </c>
      <c r="O426" s="173">
        <v>6540.06</v>
      </c>
      <c r="P426" s="173"/>
      <c r="Q426" s="173">
        <f t="shared" si="242"/>
        <v>6540.06</v>
      </c>
      <c r="R426" s="173">
        <v>6540.06</v>
      </c>
      <c r="S426" s="173">
        <v>0</v>
      </c>
      <c r="T426" s="173">
        <f t="shared" si="243"/>
        <v>6540.06</v>
      </c>
    </row>
    <row r="427" spans="1:20" ht="18.75">
      <c r="A427" s="25">
        <v>16</v>
      </c>
      <c r="B427" s="17" t="s">
        <v>500</v>
      </c>
      <c r="C427" s="38">
        <v>1293.97</v>
      </c>
      <c r="D427" s="38"/>
      <c r="E427" s="87">
        <f t="shared" si="244"/>
        <v>1293.97</v>
      </c>
      <c r="F427" s="14">
        <v>15</v>
      </c>
      <c r="G427" s="14">
        <v>0</v>
      </c>
      <c r="H427" s="94">
        <f t="shared" si="239"/>
        <v>15</v>
      </c>
      <c r="I427" s="22">
        <v>15</v>
      </c>
      <c r="J427" s="22"/>
      <c r="K427" s="117">
        <f t="shared" si="240"/>
        <v>15</v>
      </c>
      <c r="L427" s="173">
        <v>20</v>
      </c>
      <c r="M427" s="173"/>
      <c r="N427" s="103">
        <f t="shared" si="241"/>
        <v>20</v>
      </c>
      <c r="O427" s="173">
        <v>25</v>
      </c>
      <c r="P427" s="173"/>
      <c r="Q427" s="173">
        <f t="shared" si="242"/>
        <v>25</v>
      </c>
      <c r="R427" s="173">
        <v>25</v>
      </c>
      <c r="S427" s="173">
        <v>0</v>
      </c>
      <c r="T427" s="173">
        <f t="shared" si="243"/>
        <v>25</v>
      </c>
    </row>
    <row r="428" spans="1:20" ht="18.75">
      <c r="A428" s="25">
        <v>17</v>
      </c>
      <c r="B428" s="17" t="s">
        <v>501</v>
      </c>
      <c r="C428" s="38">
        <v>96.22</v>
      </c>
      <c r="D428" s="38"/>
      <c r="E428" s="87">
        <f t="shared" si="244"/>
        <v>96.22</v>
      </c>
      <c r="F428" s="14">
        <v>1460.76</v>
      </c>
      <c r="G428" s="14">
        <v>0</v>
      </c>
      <c r="H428" s="94">
        <f t="shared" si="239"/>
        <v>1460.76</v>
      </c>
      <c r="I428" s="22">
        <v>1516.66</v>
      </c>
      <c r="J428" s="22"/>
      <c r="K428" s="117">
        <f t="shared" si="240"/>
        <v>1516.66</v>
      </c>
      <c r="L428" s="173">
        <v>2094.9699999999998</v>
      </c>
      <c r="M428" s="173"/>
      <c r="N428" s="103">
        <f t="shared" si="241"/>
        <v>2094.9699999999998</v>
      </c>
      <c r="O428" s="173">
        <v>2384.71</v>
      </c>
      <c r="P428" s="173"/>
      <c r="Q428" s="173">
        <f t="shared" si="242"/>
        <v>2384.71</v>
      </c>
      <c r="R428" s="173">
        <v>2384.71</v>
      </c>
      <c r="S428" s="173">
        <v>0</v>
      </c>
      <c r="T428" s="173">
        <f t="shared" si="243"/>
        <v>2384.71</v>
      </c>
    </row>
    <row r="429" spans="1:20" ht="18.75">
      <c r="A429" s="25">
        <v>18</v>
      </c>
      <c r="B429" s="17" t="s">
        <v>2059</v>
      </c>
      <c r="C429" s="38"/>
      <c r="D429" s="38"/>
      <c r="E429" s="87"/>
      <c r="F429" s="14"/>
      <c r="G429" s="14"/>
      <c r="H429" s="94"/>
      <c r="I429" s="22"/>
      <c r="J429" s="22"/>
      <c r="L429" s="173">
        <v>3730.31</v>
      </c>
      <c r="M429" s="173"/>
      <c r="N429" s="103">
        <f t="shared" si="241"/>
        <v>3730.31</v>
      </c>
      <c r="O429" s="173">
        <v>3280.31</v>
      </c>
      <c r="P429" s="173"/>
      <c r="Q429" s="173">
        <f t="shared" si="242"/>
        <v>3280.31</v>
      </c>
      <c r="R429" s="173">
        <v>3280.31</v>
      </c>
      <c r="S429" s="173">
        <v>0</v>
      </c>
      <c r="T429" s="173">
        <f t="shared" si="243"/>
        <v>3280.31</v>
      </c>
    </row>
    <row r="430" spans="1:20" ht="18.75">
      <c r="A430" s="25">
        <v>19</v>
      </c>
      <c r="B430" s="17" t="s">
        <v>502</v>
      </c>
      <c r="C430" s="20"/>
      <c r="D430" s="20"/>
      <c r="F430" s="14">
        <v>119.2</v>
      </c>
      <c r="G430" s="14">
        <v>0</v>
      </c>
      <c r="H430" s="94">
        <f t="shared" si="239"/>
        <v>119.2</v>
      </c>
      <c r="I430" s="22">
        <v>153.01</v>
      </c>
      <c r="J430" s="22"/>
      <c r="K430" s="117">
        <f t="shared" si="240"/>
        <v>153.01</v>
      </c>
      <c r="L430" s="173">
        <v>187.68</v>
      </c>
      <c r="M430" s="173"/>
      <c r="N430" s="103">
        <f t="shared" si="241"/>
        <v>187.68</v>
      </c>
      <c r="O430" s="173">
        <v>197.03</v>
      </c>
      <c r="P430" s="173"/>
      <c r="Q430" s="173">
        <f t="shared" si="242"/>
        <v>197.03</v>
      </c>
      <c r="R430" s="173">
        <v>197.03</v>
      </c>
      <c r="S430" s="173">
        <v>0</v>
      </c>
      <c r="T430" s="173">
        <f t="shared" si="243"/>
        <v>197.03</v>
      </c>
    </row>
    <row r="431" spans="1:20" ht="18.75">
      <c r="A431" s="25">
        <v>20</v>
      </c>
      <c r="B431" s="17" t="s">
        <v>2258</v>
      </c>
      <c r="C431" s="20"/>
      <c r="D431" s="20"/>
      <c r="F431" s="14"/>
      <c r="G431" s="14"/>
      <c r="H431" s="94"/>
      <c r="I431" s="126"/>
      <c r="J431" s="126"/>
      <c r="L431" s="173"/>
      <c r="M431" s="173"/>
      <c r="O431" s="173">
        <v>273.76</v>
      </c>
      <c r="P431" s="173"/>
      <c r="Q431" s="173">
        <f t="shared" si="242"/>
        <v>273.76</v>
      </c>
      <c r="R431" s="173">
        <v>273.76</v>
      </c>
      <c r="S431" s="173">
        <v>0</v>
      </c>
      <c r="T431" s="173">
        <f t="shared" si="243"/>
        <v>273.76</v>
      </c>
    </row>
    <row r="432" spans="1:20" ht="18.75">
      <c r="A432" s="25"/>
      <c r="B432" s="19" t="s">
        <v>40</v>
      </c>
      <c r="C432" s="39">
        <f t="shared" ref="C432:K432" si="245">SUM(C412:C430)</f>
        <v>22749.530000000002</v>
      </c>
      <c r="D432" s="39">
        <f t="shared" si="245"/>
        <v>198.04999999999998</v>
      </c>
      <c r="E432" s="87">
        <f t="shared" si="245"/>
        <v>22947.58</v>
      </c>
      <c r="F432" s="18">
        <f t="shared" si="245"/>
        <v>24929.260000000002</v>
      </c>
      <c r="G432" s="18">
        <f t="shared" si="245"/>
        <v>2000.08</v>
      </c>
      <c r="H432" s="94">
        <f t="shared" si="245"/>
        <v>26929.34</v>
      </c>
      <c r="I432" s="15">
        <f t="shared" si="245"/>
        <v>32576.679999999993</v>
      </c>
      <c r="J432" s="15">
        <f t="shared" si="245"/>
        <v>3700.08</v>
      </c>
      <c r="K432" s="94">
        <f t="shared" si="245"/>
        <v>36276.76</v>
      </c>
      <c r="L432" s="91">
        <f t="shared" ref="L432:N432" si="246">SUM(L412:L430)</f>
        <v>62494.80000000001</v>
      </c>
      <c r="M432" s="91">
        <f t="shared" si="246"/>
        <v>3616.36</v>
      </c>
      <c r="N432" s="103">
        <f t="shared" si="246"/>
        <v>66111.16</v>
      </c>
      <c r="O432" s="91">
        <f t="shared" ref="O432:T432" si="247">SUM(O412:O431)</f>
        <v>58367.149999999987</v>
      </c>
      <c r="P432" s="91">
        <f t="shared" si="247"/>
        <v>5195.0600000000004</v>
      </c>
      <c r="Q432" s="91">
        <f t="shared" si="247"/>
        <v>63562.209999999985</v>
      </c>
      <c r="R432" s="91">
        <f t="shared" si="247"/>
        <v>58367.149999999987</v>
      </c>
      <c r="S432" s="91">
        <f t="shared" si="247"/>
        <v>5195.0600000000004</v>
      </c>
      <c r="T432" s="91">
        <f t="shared" si="247"/>
        <v>63562.209999999985</v>
      </c>
    </row>
    <row r="433" spans="1:20" s="43" customFormat="1" ht="18.75">
      <c r="A433" s="35">
        <v>12</v>
      </c>
      <c r="B433" s="19" t="s">
        <v>503</v>
      </c>
      <c r="C433" s="21"/>
      <c r="D433" s="21"/>
      <c r="E433" s="88"/>
      <c r="F433" s="18"/>
      <c r="G433" s="18"/>
      <c r="H433" s="94"/>
      <c r="I433" s="36"/>
      <c r="J433" s="36"/>
      <c r="K433" s="117"/>
      <c r="L433" s="91"/>
      <c r="M433" s="91"/>
      <c r="N433" s="103"/>
      <c r="O433" s="91"/>
      <c r="P433" s="91"/>
      <c r="Q433" s="103"/>
      <c r="R433" s="91"/>
      <c r="S433" s="91"/>
      <c r="T433" s="103"/>
    </row>
    <row r="434" spans="1:20" ht="18.75">
      <c r="A434" s="25">
        <v>1</v>
      </c>
      <c r="B434" s="17" t="s">
        <v>436</v>
      </c>
      <c r="C434" s="20"/>
      <c r="D434" s="20"/>
      <c r="F434" s="14">
        <v>0.04</v>
      </c>
      <c r="G434" s="14">
        <v>0</v>
      </c>
      <c r="H434" s="94">
        <f>SUM(F434:G434)</f>
        <v>0.04</v>
      </c>
      <c r="I434" s="22">
        <v>0.02</v>
      </c>
      <c r="J434" s="22"/>
      <c r="K434" s="117">
        <f>SUM(I434:J434)</f>
        <v>0.02</v>
      </c>
      <c r="L434" s="173">
        <v>2020.02</v>
      </c>
      <c r="M434" s="173"/>
      <c r="N434" s="103">
        <f>SUM(L434:M434)</f>
        <v>2020.02</v>
      </c>
      <c r="O434" s="173">
        <v>1010.02</v>
      </c>
      <c r="P434" s="173"/>
      <c r="Q434" s="103">
        <f>SUM(O434:P434)</f>
        <v>1010.02</v>
      </c>
      <c r="R434" s="173">
        <v>1010.02</v>
      </c>
      <c r="S434" s="173">
        <v>0</v>
      </c>
      <c r="T434" s="103">
        <f>SUM(R434:S434)</f>
        <v>1010.02</v>
      </c>
    </row>
    <row r="435" spans="1:20" ht="18.75">
      <c r="A435" s="25">
        <v>2</v>
      </c>
      <c r="B435" s="17" t="s">
        <v>504</v>
      </c>
      <c r="C435" s="20"/>
      <c r="D435" s="20"/>
      <c r="F435" s="14">
        <v>0.14000000000000001</v>
      </c>
      <c r="G435" s="14">
        <v>0</v>
      </c>
      <c r="H435" s="94">
        <f>SUM(F435:G435)</f>
        <v>0.14000000000000001</v>
      </c>
      <c r="I435" s="22">
        <v>0.06</v>
      </c>
      <c r="J435" s="22"/>
      <c r="K435" s="117">
        <f>SUM(I435:J435)</f>
        <v>0.06</v>
      </c>
      <c r="L435" s="173">
        <v>0.06</v>
      </c>
      <c r="M435" s="173"/>
      <c r="N435" s="103">
        <f>SUM(L435:M435)</f>
        <v>0.06</v>
      </c>
      <c r="O435" s="173">
        <v>0</v>
      </c>
      <c r="P435" s="173"/>
      <c r="Q435" s="103">
        <f>SUM(O435:P435)</f>
        <v>0</v>
      </c>
      <c r="R435" s="173">
        <v>0</v>
      </c>
      <c r="S435" s="173">
        <v>0</v>
      </c>
      <c r="T435" s="103">
        <f>SUM(R435:S435)</f>
        <v>0</v>
      </c>
    </row>
    <row r="436" spans="1:20" s="43" customFormat="1" ht="18.75">
      <c r="A436" s="35"/>
      <c r="B436" s="19" t="s">
        <v>41</v>
      </c>
      <c r="C436" s="21"/>
      <c r="D436" s="21"/>
      <c r="E436" s="88"/>
      <c r="F436" s="18">
        <f>SUM(F434:F435)</f>
        <v>0.18000000000000002</v>
      </c>
      <c r="G436" s="18">
        <f>SUM(G434:G435)</f>
        <v>0</v>
      </c>
      <c r="H436" s="94">
        <f>SUM(H434:H435)</f>
        <v>0.18000000000000002</v>
      </c>
      <c r="I436" s="36">
        <f>SUM(I434:I435)</f>
        <v>0.08</v>
      </c>
      <c r="J436" s="36"/>
      <c r="K436" s="117">
        <f>SUM(I436:J436)</f>
        <v>0.08</v>
      </c>
      <c r="L436" s="91">
        <f>SUM(L434:L435)</f>
        <v>2020.08</v>
      </c>
      <c r="M436" s="91"/>
      <c r="N436" s="103">
        <f>SUM(L436:M436)</f>
        <v>2020.08</v>
      </c>
      <c r="O436" s="91">
        <f>SUM(O434:O435)</f>
        <v>1010.02</v>
      </c>
      <c r="P436" s="91"/>
      <c r="Q436" s="103">
        <f>SUM(O436:P436)</f>
        <v>1010.02</v>
      </c>
      <c r="R436" s="91">
        <f>SUM(R434:R435)</f>
        <v>1010.02</v>
      </c>
      <c r="S436" s="91">
        <v>0</v>
      </c>
      <c r="T436" s="103">
        <f>SUM(R436:S436)</f>
        <v>1010.02</v>
      </c>
    </row>
    <row r="437" spans="1:20" s="43" customFormat="1" ht="18.75">
      <c r="A437" s="35">
        <v>13</v>
      </c>
      <c r="B437" s="19" t="s">
        <v>505</v>
      </c>
      <c r="C437" s="21"/>
      <c r="D437" s="21"/>
      <c r="E437" s="88"/>
      <c r="F437" s="18"/>
      <c r="G437" s="18"/>
      <c r="H437" s="94"/>
      <c r="I437" s="36"/>
      <c r="J437" s="36"/>
      <c r="K437" s="117"/>
      <c r="L437" s="91"/>
      <c r="M437" s="91"/>
      <c r="N437" s="103"/>
      <c r="O437" s="91"/>
      <c r="P437" s="91"/>
      <c r="Q437" s="103"/>
      <c r="R437" s="91"/>
      <c r="S437" s="91"/>
      <c r="T437" s="103"/>
    </row>
    <row r="438" spans="1:20" ht="18.75">
      <c r="A438" s="25"/>
      <c r="B438" s="17" t="s">
        <v>1956</v>
      </c>
      <c r="C438" s="38">
        <v>120</v>
      </c>
      <c r="D438" s="38">
        <v>180</v>
      </c>
      <c r="E438" s="87">
        <f>SUM(C438:D438)</f>
        <v>300</v>
      </c>
      <c r="F438" s="14">
        <v>100</v>
      </c>
      <c r="G438" s="14">
        <v>150</v>
      </c>
      <c r="H438" s="94">
        <f>SUM(F438:G438)</f>
        <v>250</v>
      </c>
      <c r="I438" s="22">
        <v>58</v>
      </c>
      <c r="J438" s="22">
        <v>116</v>
      </c>
      <c r="K438" s="117">
        <f>SUM(I438:J438)</f>
        <v>174</v>
      </c>
      <c r="L438" s="173">
        <v>58</v>
      </c>
      <c r="M438" s="173">
        <v>87</v>
      </c>
      <c r="N438" s="103">
        <f>SUM(L438:M438)</f>
        <v>145</v>
      </c>
      <c r="O438" s="173">
        <v>58</v>
      </c>
      <c r="P438" s="173">
        <v>87</v>
      </c>
      <c r="Q438" s="103">
        <f>SUM(O438:P438)</f>
        <v>145</v>
      </c>
      <c r="R438" s="173">
        <v>58</v>
      </c>
      <c r="S438" s="173">
        <v>87</v>
      </c>
      <c r="T438" s="103">
        <f>SUM(R438:S438)</f>
        <v>145</v>
      </c>
    </row>
    <row r="439" spans="1:20" ht="18.75">
      <c r="A439" s="25"/>
      <c r="B439" s="17" t="s">
        <v>42</v>
      </c>
      <c r="C439" s="38">
        <v>1999</v>
      </c>
      <c r="D439" s="38">
        <v>3935</v>
      </c>
      <c r="E439" s="87">
        <f>SUM(C439:D439)</f>
        <v>5934</v>
      </c>
      <c r="F439" s="14">
        <v>2430</v>
      </c>
      <c r="G439" s="14">
        <v>4200</v>
      </c>
      <c r="H439" s="94">
        <f>SUM(F439:G439)</f>
        <v>6630</v>
      </c>
      <c r="I439" s="22">
        <v>2800</v>
      </c>
      <c r="J439" s="22">
        <v>4200</v>
      </c>
      <c r="K439" s="117">
        <f>SUM(I439:J439)</f>
        <v>7000</v>
      </c>
      <c r="L439" s="173">
        <v>3000</v>
      </c>
      <c r="M439" s="173">
        <v>4500</v>
      </c>
      <c r="N439" s="103">
        <f>SUM(L439:M439)</f>
        <v>7500</v>
      </c>
      <c r="O439" s="173">
        <v>3000</v>
      </c>
      <c r="P439" s="173">
        <v>4500</v>
      </c>
      <c r="Q439" s="103">
        <f>SUM(O439:P439)</f>
        <v>7500</v>
      </c>
      <c r="R439" s="173">
        <v>3000</v>
      </c>
      <c r="S439" s="173">
        <v>4500</v>
      </c>
      <c r="T439" s="103">
        <f>SUM(R439:S439)</f>
        <v>7500</v>
      </c>
    </row>
    <row r="440" spans="1:20" ht="18.75">
      <c r="A440" s="25"/>
      <c r="B440" s="19" t="s">
        <v>43</v>
      </c>
      <c r="C440" s="39">
        <f>SUM(C438:C439)</f>
        <v>2119</v>
      </c>
      <c r="D440" s="39">
        <f>SUM(D438:D439)</f>
        <v>4115</v>
      </c>
      <c r="E440" s="87">
        <f>SUM(C440:D440)</f>
        <v>6234</v>
      </c>
      <c r="F440" s="18">
        <f>SUM(F438:F439)</f>
        <v>2530</v>
      </c>
      <c r="G440" s="18">
        <f>SUM(G438:G439)</f>
        <v>4350</v>
      </c>
      <c r="H440" s="94">
        <f>SUM(H438:H439)</f>
        <v>6880</v>
      </c>
      <c r="I440" s="36">
        <f>SUM(I438:I439)</f>
        <v>2858</v>
      </c>
      <c r="J440" s="36">
        <f>SUM(J438:J439)</f>
        <v>4316</v>
      </c>
      <c r="K440" s="117">
        <f>SUM(I440:J440)</f>
        <v>7174</v>
      </c>
      <c r="L440" s="91">
        <f>SUM(L438:L439)</f>
        <v>3058</v>
      </c>
      <c r="M440" s="91">
        <f>SUM(M438:M439)</f>
        <v>4587</v>
      </c>
      <c r="N440" s="103">
        <f>SUM(L440:M440)</f>
        <v>7645</v>
      </c>
      <c r="O440" s="91">
        <f t="shared" ref="O440:T440" si="248">SUM(O438:O439)</f>
        <v>3058</v>
      </c>
      <c r="P440" s="91">
        <f t="shared" si="248"/>
        <v>4587</v>
      </c>
      <c r="Q440" s="103">
        <f t="shared" si="248"/>
        <v>7645</v>
      </c>
      <c r="R440" s="91">
        <f t="shared" si="248"/>
        <v>3058</v>
      </c>
      <c r="S440" s="91">
        <f t="shared" si="248"/>
        <v>4587</v>
      </c>
      <c r="T440" s="103">
        <f t="shared" si="248"/>
        <v>7645</v>
      </c>
    </row>
    <row r="441" spans="1:20" s="43" customFormat="1" ht="18.75">
      <c r="A441" s="35">
        <v>14</v>
      </c>
      <c r="B441" s="19" t="s">
        <v>506</v>
      </c>
      <c r="C441" s="21"/>
      <c r="D441" s="21"/>
      <c r="E441" s="88"/>
      <c r="F441" s="18"/>
      <c r="G441" s="18"/>
      <c r="H441" s="94"/>
      <c r="I441" s="36"/>
      <c r="J441" s="36"/>
      <c r="K441" s="117"/>
      <c r="L441" s="91"/>
      <c r="M441" s="91"/>
      <c r="N441" s="103"/>
      <c r="O441" s="91"/>
      <c r="P441" s="91"/>
      <c r="Q441" s="103"/>
      <c r="R441" s="91"/>
      <c r="S441" s="91"/>
      <c r="T441" s="103"/>
    </row>
    <row r="442" spans="1:20" ht="18.75">
      <c r="A442" s="25">
        <v>1</v>
      </c>
      <c r="B442" s="17" t="s">
        <v>507</v>
      </c>
      <c r="C442" s="20"/>
      <c r="D442" s="20"/>
      <c r="F442" s="14">
        <v>7</v>
      </c>
      <c r="G442" s="14">
        <v>0</v>
      </c>
      <c r="H442" s="94">
        <f>SUM(F442:G442)</f>
        <v>7</v>
      </c>
      <c r="I442" s="22">
        <v>7</v>
      </c>
      <c r="J442" s="22">
        <v>0</v>
      </c>
      <c r="K442" s="117">
        <f t="shared" ref="K442:K447" si="249">SUM(I442:J442)</f>
        <v>7</v>
      </c>
      <c r="L442" s="173">
        <v>7</v>
      </c>
      <c r="M442" s="173"/>
      <c r="N442" s="103">
        <f t="shared" ref="N442:N447" si="250">SUM(L442:M442)</f>
        <v>7</v>
      </c>
      <c r="O442" s="173">
        <v>2</v>
      </c>
      <c r="P442" s="173"/>
      <c r="Q442" s="103">
        <f t="shared" ref="Q442:Q447" si="251">SUM(O442:P442)</f>
        <v>2</v>
      </c>
      <c r="R442" s="173">
        <v>2</v>
      </c>
      <c r="S442" s="173">
        <v>0</v>
      </c>
      <c r="T442" s="103">
        <f t="shared" ref="T442:T447" si="252">SUM(R442:S442)</f>
        <v>2</v>
      </c>
    </row>
    <row r="443" spans="1:20" ht="18.75">
      <c r="A443" s="25">
        <v>2</v>
      </c>
      <c r="B443" s="17" t="s">
        <v>508</v>
      </c>
      <c r="C443" s="38">
        <v>3.5</v>
      </c>
      <c r="D443" s="38"/>
      <c r="E443" s="87">
        <f>SUM(C443:D443)</f>
        <v>3.5</v>
      </c>
      <c r="F443" s="14">
        <v>0.02</v>
      </c>
      <c r="G443" s="14">
        <v>0</v>
      </c>
      <c r="H443" s="94">
        <f>SUM(F443:G443)</f>
        <v>0.02</v>
      </c>
      <c r="I443" s="22">
        <v>0.02</v>
      </c>
      <c r="J443" s="22"/>
      <c r="K443" s="117">
        <f t="shared" si="249"/>
        <v>0.02</v>
      </c>
      <c r="L443" s="173">
        <v>0.01</v>
      </c>
      <c r="M443" s="173"/>
      <c r="N443" s="103">
        <f t="shared" si="250"/>
        <v>0.01</v>
      </c>
      <c r="O443" s="173">
        <v>0.02</v>
      </c>
      <c r="P443" s="173"/>
      <c r="Q443" s="103">
        <f t="shared" si="251"/>
        <v>0.02</v>
      </c>
      <c r="R443" s="173">
        <v>0.02</v>
      </c>
      <c r="S443" s="173">
        <v>0</v>
      </c>
      <c r="T443" s="103">
        <f t="shared" si="252"/>
        <v>0.02</v>
      </c>
    </row>
    <row r="444" spans="1:20" ht="18.75">
      <c r="A444" s="25">
        <v>3</v>
      </c>
      <c r="B444" s="17" t="s">
        <v>509</v>
      </c>
      <c r="C444" s="38">
        <v>2</v>
      </c>
      <c r="D444" s="38"/>
      <c r="E444" s="87">
        <f>SUM(C444:D444)</f>
        <v>2</v>
      </c>
      <c r="F444" s="14">
        <v>0.01</v>
      </c>
      <c r="G444" s="14">
        <v>0</v>
      </c>
      <c r="H444" s="94">
        <f>SUM(F444:G444)</f>
        <v>0.01</v>
      </c>
      <c r="I444" s="22">
        <v>0.01</v>
      </c>
      <c r="J444" s="22"/>
      <c r="K444" s="117">
        <f t="shared" si="249"/>
        <v>0.01</v>
      </c>
      <c r="L444" s="173">
        <v>0.01</v>
      </c>
      <c r="M444" s="173"/>
      <c r="N444" s="103">
        <f t="shared" si="250"/>
        <v>0.01</v>
      </c>
      <c r="O444" s="173">
        <v>0.01</v>
      </c>
      <c r="P444" s="173"/>
      <c r="Q444" s="103">
        <f t="shared" si="251"/>
        <v>0.01</v>
      </c>
      <c r="R444" s="173">
        <v>0.01</v>
      </c>
      <c r="S444" s="173">
        <v>0</v>
      </c>
      <c r="T444" s="103">
        <f t="shared" si="252"/>
        <v>0.01</v>
      </c>
    </row>
    <row r="445" spans="1:20" ht="18.75">
      <c r="A445" s="25">
        <v>4</v>
      </c>
      <c r="B445" s="41" t="s">
        <v>2259</v>
      </c>
      <c r="C445" s="38">
        <v>1300</v>
      </c>
      <c r="D445" s="38"/>
      <c r="E445" s="87">
        <f>SUM(C445:D445)</f>
        <v>1300</v>
      </c>
      <c r="F445" s="14">
        <v>1800</v>
      </c>
      <c r="G445" s="14">
        <v>0</v>
      </c>
      <c r="H445" s="94">
        <f>SUM(F445:G445)</f>
        <v>1800</v>
      </c>
      <c r="I445" s="22">
        <v>2600</v>
      </c>
      <c r="J445" s="22"/>
      <c r="K445" s="117">
        <f t="shared" si="249"/>
        <v>2600</v>
      </c>
      <c r="L445" s="173">
        <v>4000</v>
      </c>
      <c r="M445" s="173"/>
      <c r="N445" s="103">
        <f t="shared" si="250"/>
        <v>4000</v>
      </c>
      <c r="O445" s="173">
        <v>6300</v>
      </c>
      <c r="P445" s="173"/>
      <c r="Q445" s="103">
        <f t="shared" si="251"/>
        <v>6300</v>
      </c>
      <c r="R445" s="173">
        <v>6500</v>
      </c>
      <c r="S445" s="173">
        <v>0</v>
      </c>
      <c r="T445" s="103">
        <f t="shared" si="252"/>
        <v>6500</v>
      </c>
    </row>
    <row r="446" spans="1:20" ht="18.75">
      <c r="A446" s="25">
        <v>5</v>
      </c>
      <c r="B446" s="41" t="s">
        <v>510</v>
      </c>
      <c r="C446" s="38">
        <v>2.5</v>
      </c>
      <c r="D446" s="38"/>
      <c r="E446" s="87">
        <f>SUM(C446:D446)</f>
        <v>2.5</v>
      </c>
      <c r="F446" s="14">
        <v>2.5</v>
      </c>
      <c r="G446" s="14">
        <v>0</v>
      </c>
      <c r="H446" s="94">
        <f>SUM(F446:G446)</f>
        <v>2.5</v>
      </c>
      <c r="I446" s="22">
        <v>6</v>
      </c>
      <c r="J446" s="22"/>
      <c r="K446" s="117">
        <f t="shared" si="249"/>
        <v>6</v>
      </c>
      <c r="L446" s="173">
        <v>5</v>
      </c>
      <c r="M446" s="173"/>
      <c r="N446" s="103">
        <f t="shared" si="250"/>
        <v>5</v>
      </c>
      <c r="O446" s="173">
        <v>5</v>
      </c>
      <c r="P446" s="173"/>
      <c r="Q446" s="103">
        <f t="shared" si="251"/>
        <v>5</v>
      </c>
      <c r="R446" s="173">
        <v>5</v>
      </c>
      <c r="S446" s="173">
        <v>0</v>
      </c>
      <c r="T446" s="103">
        <f t="shared" si="252"/>
        <v>5</v>
      </c>
    </row>
    <row r="447" spans="1:20" ht="18.75">
      <c r="A447" s="25"/>
      <c r="B447" s="19" t="s">
        <v>10</v>
      </c>
      <c r="C447" s="39">
        <f>SUM(C443:C446)</f>
        <v>1308</v>
      </c>
      <c r="D447" s="39"/>
      <c r="E447" s="87">
        <f>SUM(C447:D447)</f>
        <v>1308</v>
      </c>
      <c r="F447" s="18">
        <f>SUM(F442:F446)</f>
        <v>1809.53</v>
      </c>
      <c r="G447" s="18">
        <f>SUM(G442:G446)</f>
        <v>0</v>
      </c>
      <c r="H447" s="94">
        <f>SUM(H442:H446)</f>
        <v>1809.53</v>
      </c>
      <c r="I447" s="36">
        <f>SUM(I442:I446)</f>
        <v>2613.0300000000002</v>
      </c>
      <c r="J447" s="36">
        <f>SUM(J442:J446)</f>
        <v>0</v>
      </c>
      <c r="K447" s="117">
        <f t="shared" si="249"/>
        <v>2613.0300000000002</v>
      </c>
      <c r="L447" s="91">
        <f>SUM(L442:L446)</f>
        <v>4012.02</v>
      </c>
      <c r="M447" s="91">
        <f>SUM(M442:M446)</f>
        <v>0</v>
      </c>
      <c r="N447" s="103">
        <f t="shared" si="250"/>
        <v>4012.02</v>
      </c>
      <c r="O447" s="91">
        <f>SUM(O442:O446)</f>
        <v>6307.03</v>
      </c>
      <c r="P447" s="91"/>
      <c r="Q447" s="103">
        <f t="shared" si="251"/>
        <v>6307.03</v>
      </c>
      <c r="R447" s="91">
        <f>SUM(R442:R446)</f>
        <v>6507.03</v>
      </c>
      <c r="S447" s="91">
        <f>SUM(S442:S446)</f>
        <v>0</v>
      </c>
      <c r="T447" s="103">
        <f t="shared" si="252"/>
        <v>6507.03</v>
      </c>
    </row>
    <row r="448" spans="1:20" s="43" customFormat="1" ht="18.75">
      <c r="A448" s="35">
        <v>15</v>
      </c>
      <c r="B448" s="19" t="s">
        <v>511</v>
      </c>
      <c r="C448" s="21"/>
      <c r="D448" s="21"/>
      <c r="E448" s="88"/>
      <c r="F448" s="18"/>
      <c r="G448" s="18"/>
      <c r="H448" s="94"/>
      <c r="I448" s="36"/>
      <c r="J448" s="36"/>
      <c r="K448" s="117"/>
      <c r="L448" s="91"/>
      <c r="M448" s="91"/>
      <c r="N448" s="103"/>
      <c r="O448" s="91"/>
      <c r="P448" s="91"/>
      <c r="Q448" s="103"/>
      <c r="R448" s="91"/>
      <c r="S448" s="91"/>
      <c r="T448" s="103"/>
    </row>
    <row r="449" spans="1:20" ht="18.75">
      <c r="A449" s="25">
        <v>1</v>
      </c>
      <c r="B449" s="17" t="s">
        <v>513</v>
      </c>
      <c r="C449" s="20">
        <v>470.28</v>
      </c>
      <c r="D449" s="20"/>
      <c r="E449" s="88">
        <f>SUM(C449:D449)</f>
        <v>470.28</v>
      </c>
      <c r="F449" s="14">
        <v>294.61</v>
      </c>
      <c r="G449" s="14">
        <v>0</v>
      </c>
      <c r="H449" s="94">
        <f>SUM(F449:G449)</f>
        <v>294.61</v>
      </c>
      <c r="I449" s="22">
        <v>445.14</v>
      </c>
      <c r="J449" s="22"/>
      <c r="K449" s="117">
        <f>SUM(I449:J449)</f>
        <v>445.14</v>
      </c>
      <c r="L449" s="173">
        <v>752.21</v>
      </c>
      <c r="M449" s="173"/>
      <c r="N449" s="103">
        <f>SUM(L449:M449)</f>
        <v>752.21</v>
      </c>
      <c r="O449" s="173">
        <v>849.26</v>
      </c>
      <c r="P449" s="173"/>
      <c r="Q449" s="103">
        <f>SUM(O449:P449)</f>
        <v>849.26</v>
      </c>
      <c r="R449" s="173">
        <v>849.26</v>
      </c>
      <c r="S449" s="173">
        <v>0</v>
      </c>
      <c r="T449" s="103">
        <f>SUM(R449:S449)</f>
        <v>849.26</v>
      </c>
    </row>
    <row r="450" spans="1:20" ht="18.75">
      <c r="A450" s="25"/>
      <c r="B450" s="19" t="s">
        <v>1437</v>
      </c>
      <c r="C450" s="21">
        <f>SUM(C449)</f>
        <v>470.28</v>
      </c>
      <c r="D450" s="21"/>
      <c r="E450" s="88">
        <f>SUM(C450:D450)</f>
        <v>470.28</v>
      </c>
      <c r="F450" s="18">
        <f>SUM(F449)</f>
        <v>294.61</v>
      </c>
      <c r="G450" s="18">
        <f>SUM(G449)</f>
        <v>0</v>
      </c>
      <c r="H450" s="94">
        <f>SUM(F450:G450)</f>
        <v>294.61</v>
      </c>
      <c r="I450" s="36">
        <f>SUM(I449)</f>
        <v>445.14</v>
      </c>
      <c r="J450" s="22"/>
      <c r="K450" s="117">
        <f>SUM(I450:J450)</f>
        <v>445.14</v>
      </c>
      <c r="L450" s="91">
        <f>SUM(L449)</f>
        <v>752.21</v>
      </c>
      <c r="M450" s="173"/>
      <c r="N450" s="103">
        <f>SUM(L450:M450)</f>
        <v>752.21</v>
      </c>
      <c r="O450" s="173">
        <f>SUM(O449)</f>
        <v>849.26</v>
      </c>
      <c r="P450" s="173"/>
      <c r="Q450" s="103">
        <f>SUM(O450:P450)</f>
        <v>849.26</v>
      </c>
      <c r="R450" s="173">
        <f>SUM(R449)</f>
        <v>849.26</v>
      </c>
      <c r="S450" s="173">
        <f>SUM(S449)</f>
        <v>0</v>
      </c>
      <c r="T450" s="103">
        <f>SUM(R450:S450)</f>
        <v>849.26</v>
      </c>
    </row>
    <row r="451" spans="1:20" s="43" customFormat="1" ht="18.75">
      <c r="A451" s="35">
        <v>16</v>
      </c>
      <c r="B451" s="19" t="s">
        <v>512</v>
      </c>
      <c r="C451" s="21"/>
      <c r="D451" s="21"/>
      <c r="E451" s="88"/>
      <c r="F451" s="18"/>
      <c r="G451" s="18"/>
      <c r="H451" s="94"/>
      <c r="I451" s="36"/>
      <c r="J451" s="36"/>
      <c r="K451" s="117"/>
      <c r="L451" s="91"/>
      <c r="M451" s="91"/>
      <c r="N451" s="103"/>
      <c r="O451" s="91"/>
      <c r="P451" s="91"/>
      <c r="Q451" s="103"/>
      <c r="R451" s="91"/>
      <c r="S451" s="91"/>
      <c r="T451" s="103"/>
    </row>
    <row r="452" spans="1:20" ht="18.75">
      <c r="A452" s="25">
        <v>1</v>
      </c>
      <c r="B452" s="17" t="s">
        <v>514</v>
      </c>
      <c r="C452" s="20"/>
      <c r="D452" s="20"/>
      <c r="F452" s="14">
        <v>0</v>
      </c>
      <c r="G452" s="14">
        <v>0.9</v>
      </c>
      <c r="H452" s="94">
        <f>SUM(F452:G452)</f>
        <v>0.9</v>
      </c>
      <c r="I452" s="22"/>
      <c r="J452" s="22"/>
      <c r="K452" s="117">
        <f>SUM(I452:J452)</f>
        <v>0</v>
      </c>
      <c r="L452" s="173"/>
      <c r="M452" s="173"/>
      <c r="N452" s="103">
        <f>SUM(L452:M452)</f>
        <v>0</v>
      </c>
      <c r="O452" s="173"/>
      <c r="P452" s="173"/>
      <c r="Q452" s="103">
        <f>SUM(O452:P452)</f>
        <v>0</v>
      </c>
      <c r="R452" s="173">
        <v>0</v>
      </c>
      <c r="S452" s="173">
        <v>0</v>
      </c>
      <c r="T452" s="103">
        <f>SUM(R452:S452)</f>
        <v>0</v>
      </c>
    </row>
    <row r="453" spans="1:20" s="43" customFormat="1" ht="18.75">
      <c r="A453" s="35"/>
      <c r="B453" s="19" t="s">
        <v>11</v>
      </c>
      <c r="C453" s="21"/>
      <c r="D453" s="21"/>
      <c r="E453" s="88"/>
      <c r="F453" s="18">
        <f>SUM(F452)</f>
        <v>0</v>
      </c>
      <c r="G453" s="18">
        <f>SUM(G452)</f>
        <v>0.9</v>
      </c>
      <c r="H453" s="94">
        <f>SUM(H452)</f>
        <v>0.9</v>
      </c>
      <c r="I453" s="36"/>
      <c r="J453" s="36"/>
      <c r="K453" s="117">
        <f>SUM(I453:J453)</f>
        <v>0</v>
      </c>
      <c r="L453" s="91"/>
      <c r="M453" s="91"/>
      <c r="N453" s="103">
        <f>SUM(L453:M453)</f>
        <v>0</v>
      </c>
      <c r="O453" s="91"/>
      <c r="P453" s="91"/>
      <c r="Q453" s="103">
        <f>SUM(O453:P453)</f>
        <v>0</v>
      </c>
      <c r="R453" s="91"/>
      <c r="S453" s="91"/>
      <c r="T453" s="103">
        <f>SUM(R453:S453)</f>
        <v>0</v>
      </c>
    </row>
    <row r="454" spans="1:20" s="43" customFormat="1" ht="18.75">
      <c r="A454" s="35">
        <v>17</v>
      </c>
      <c r="B454" s="19" t="s">
        <v>515</v>
      </c>
      <c r="C454" s="21"/>
      <c r="D454" s="21"/>
      <c r="E454" s="88"/>
      <c r="F454" s="18"/>
      <c r="G454" s="18"/>
      <c r="H454" s="94"/>
      <c r="I454" s="36"/>
      <c r="J454" s="36"/>
      <c r="K454" s="117"/>
      <c r="L454" s="91"/>
      <c r="M454" s="91"/>
      <c r="N454" s="103"/>
      <c r="O454" s="91"/>
      <c r="P454" s="91"/>
      <c r="Q454" s="103"/>
      <c r="R454" s="91"/>
      <c r="S454" s="91"/>
      <c r="T454" s="103"/>
    </row>
    <row r="455" spans="1:20" ht="18.75">
      <c r="A455" s="25">
        <v>1</v>
      </c>
      <c r="B455" s="17" t="s">
        <v>516</v>
      </c>
      <c r="C455" s="20">
        <v>11343.28</v>
      </c>
      <c r="D455" s="20"/>
      <c r="E455" s="88">
        <f>SUM(C455:D455)</f>
        <v>11343.28</v>
      </c>
      <c r="F455" s="14">
        <v>8500</v>
      </c>
      <c r="G455" s="14">
        <v>0</v>
      </c>
      <c r="H455" s="94">
        <f>SUM(F455:G455)</f>
        <v>8500</v>
      </c>
      <c r="I455" s="22">
        <v>9000</v>
      </c>
      <c r="J455" s="22"/>
      <c r="K455" s="117">
        <f>SUM(I455:J455)</f>
        <v>9000</v>
      </c>
      <c r="L455" s="173">
        <v>10000</v>
      </c>
      <c r="M455" s="173"/>
      <c r="N455" s="103">
        <f>SUM(L455:M455)</f>
        <v>10000</v>
      </c>
      <c r="O455" s="173">
        <v>10000</v>
      </c>
      <c r="P455" s="173"/>
      <c r="Q455" s="103">
        <f>SUM(O455:P455)</f>
        <v>10000</v>
      </c>
      <c r="R455" s="173">
        <v>10756</v>
      </c>
      <c r="S455" s="173">
        <v>0</v>
      </c>
      <c r="T455" s="103">
        <f>SUM(R455:S455)</f>
        <v>10756</v>
      </c>
    </row>
    <row r="456" spans="1:20" ht="18.75">
      <c r="A456" s="25"/>
      <c r="B456" s="19" t="s">
        <v>44</v>
      </c>
      <c r="C456" s="21">
        <f>SUM(C455)</f>
        <v>11343.28</v>
      </c>
      <c r="D456" s="21"/>
      <c r="E456" s="88">
        <f>SUM(C456:D456)</f>
        <v>11343.28</v>
      </c>
      <c r="F456" s="18">
        <f>SUM(F455)</f>
        <v>8500</v>
      </c>
      <c r="G456" s="18">
        <f>SUM(G455)</f>
        <v>0</v>
      </c>
      <c r="H456" s="94">
        <f>SUM(H455)</f>
        <v>8500</v>
      </c>
      <c r="I456" s="36">
        <f>SUM(I455)</f>
        <v>9000</v>
      </c>
      <c r="J456" s="22"/>
      <c r="K456" s="117">
        <f>SUM(I456:J456)</f>
        <v>9000</v>
      </c>
      <c r="L456" s="91">
        <f>SUM(L455)</f>
        <v>10000</v>
      </c>
      <c r="M456" s="173"/>
      <c r="N456" s="103">
        <f>SUM(L456:M456)</f>
        <v>10000</v>
      </c>
      <c r="O456" s="91">
        <f>SUM(O455)</f>
        <v>10000</v>
      </c>
      <c r="P456" s="173"/>
      <c r="Q456" s="103">
        <f>SUM(O456:P456)</f>
        <v>10000</v>
      </c>
      <c r="R456" s="91">
        <f>SUM(R455)</f>
        <v>10756</v>
      </c>
      <c r="S456" s="91">
        <f>SUM(S455)</f>
        <v>0</v>
      </c>
      <c r="T456" s="103">
        <f>SUM(R456:S456)</f>
        <v>10756</v>
      </c>
    </row>
    <row r="457" spans="1:20" s="43" customFormat="1" ht="18.75">
      <c r="A457" s="35">
        <v>18</v>
      </c>
      <c r="B457" s="19" t="s">
        <v>517</v>
      </c>
      <c r="C457" s="21"/>
      <c r="D457" s="21"/>
      <c r="E457" s="88"/>
      <c r="F457" s="18"/>
      <c r="G457" s="18"/>
      <c r="H457" s="94"/>
      <c r="I457" s="36"/>
      <c r="J457" s="36"/>
      <c r="K457" s="117"/>
      <c r="L457" s="91"/>
      <c r="M457" s="91"/>
      <c r="N457" s="103"/>
      <c r="O457" s="91"/>
      <c r="P457" s="91"/>
      <c r="Q457" s="103"/>
      <c r="R457" s="91"/>
      <c r="S457" s="91"/>
      <c r="T457" s="103"/>
    </row>
    <row r="458" spans="1:20" ht="18.75">
      <c r="A458" s="25">
        <v>1</v>
      </c>
      <c r="B458" s="17" t="s">
        <v>518</v>
      </c>
      <c r="C458" s="20">
        <v>450</v>
      </c>
      <c r="D458" s="20"/>
      <c r="E458" s="88">
        <f t="shared" ref="E458:E477" si="253">SUM(C458:D458)</f>
        <v>450</v>
      </c>
      <c r="F458" s="14">
        <v>450</v>
      </c>
      <c r="G458" s="14">
        <v>0</v>
      </c>
      <c r="H458" s="94"/>
      <c r="I458" s="22">
        <v>300</v>
      </c>
      <c r="J458" s="22"/>
      <c r="K458" s="117">
        <f t="shared" ref="K458:K477" si="254">SUM(I458:J458)</f>
        <v>300</v>
      </c>
      <c r="L458" s="173">
        <v>300</v>
      </c>
      <c r="M458" s="173"/>
      <c r="N458" s="103">
        <f t="shared" ref="N458:N477" si="255">SUM(L458:M458)</f>
        <v>300</v>
      </c>
      <c r="O458" s="173">
        <v>150</v>
      </c>
      <c r="P458" s="173">
        <v>0</v>
      </c>
      <c r="Q458" s="103">
        <f>SUM(O458:P458)</f>
        <v>150</v>
      </c>
      <c r="R458" s="173">
        <v>150</v>
      </c>
      <c r="S458" s="173">
        <v>0</v>
      </c>
      <c r="T458" s="103">
        <f>SUM(R458:S458)</f>
        <v>150</v>
      </c>
    </row>
    <row r="459" spans="1:20" ht="18.75">
      <c r="A459" s="25">
        <v>2</v>
      </c>
      <c r="B459" s="17" t="s">
        <v>519</v>
      </c>
      <c r="C459" s="20">
        <v>162.6</v>
      </c>
      <c r="D459" s="20">
        <v>225</v>
      </c>
      <c r="E459" s="88">
        <f t="shared" si="253"/>
        <v>387.6</v>
      </c>
      <c r="F459" s="14">
        <v>177.35</v>
      </c>
      <c r="G459" s="14">
        <v>260</v>
      </c>
      <c r="H459" s="94">
        <f>SUM(F459:G459)</f>
        <v>437.35</v>
      </c>
      <c r="I459" s="22">
        <v>12.86</v>
      </c>
      <c r="J459" s="22">
        <v>385</v>
      </c>
      <c r="K459" s="117">
        <f t="shared" si="254"/>
        <v>397.86</v>
      </c>
      <c r="L459" s="173">
        <v>15.66</v>
      </c>
      <c r="M459" s="173">
        <v>390</v>
      </c>
      <c r="N459" s="103">
        <f t="shared" si="255"/>
        <v>405.66</v>
      </c>
      <c r="O459" s="173">
        <v>26.66</v>
      </c>
      <c r="P459" s="173">
        <v>410</v>
      </c>
      <c r="Q459" s="103">
        <f t="shared" ref="Q459:Q476" si="256">SUM(O459:P459)</f>
        <v>436.66</v>
      </c>
      <c r="R459" s="173">
        <v>26.66</v>
      </c>
      <c r="S459" s="173">
        <v>410</v>
      </c>
      <c r="T459" s="103">
        <f t="shared" ref="T459:T460" si="257">SUM(R459:S459)</f>
        <v>436.66</v>
      </c>
    </row>
    <row r="460" spans="1:20" ht="18.75">
      <c r="A460" s="25">
        <v>3</v>
      </c>
      <c r="B460" s="17" t="s">
        <v>520</v>
      </c>
      <c r="C460" s="20">
        <v>31562</v>
      </c>
      <c r="D460" s="20">
        <v>41000.01</v>
      </c>
      <c r="E460" s="88">
        <f t="shared" si="253"/>
        <v>72562.010000000009</v>
      </c>
      <c r="F460" s="14">
        <v>36440.410000000003</v>
      </c>
      <c r="G460" s="14">
        <v>47366.01</v>
      </c>
      <c r="H460" s="94">
        <f t="shared" ref="H460:H477" si="258">SUM(F460:G460)</f>
        <v>83806.420000000013</v>
      </c>
      <c r="I460" s="22">
        <v>2429.4499999999998</v>
      </c>
      <c r="J460" s="22">
        <v>78000</v>
      </c>
      <c r="K460" s="117">
        <f t="shared" si="254"/>
        <v>80429.45</v>
      </c>
      <c r="L460" s="173">
        <v>3990.85</v>
      </c>
      <c r="M460" s="173">
        <v>82475</v>
      </c>
      <c r="N460" s="103">
        <f t="shared" si="255"/>
        <v>86465.85</v>
      </c>
      <c r="O460" s="173">
        <v>5310.34</v>
      </c>
      <c r="P460" s="173">
        <v>91910</v>
      </c>
      <c r="Q460" s="103">
        <f t="shared" si="256"/>
        <v>97220.34</v>
      </c>
      <c r="R460" s="173">
        <v>5310.34</v>
      </c>
      <c r="S460" s="173">
        <v>91910</v>
      </c>
      <c r="T460" s="103">
        <f t="shared" si="257"/>
        <v>97220.34</v>
      </c>
    </row>
    <row r="461" spans="1:20" s="43" customFormat="1" ht="18.75">
      <c r="A461" s="25">
        <v>4</v>
      </c>
      <c r="B461" s="17" t="s">
        <v>521</v>
      </c>
      <c r="C461" s="20">
        <v>7113.03</v>
      </c>
      <c r="D461" s="20">
        <v>3450.01</v>
      </c>
      <c r="E461" s="88">
        <f t="shared" si="253"/>
        <v>10563.04</v>
      </c>
      <c r="F461" s="14">
        <v>9726.06</v>
      </c>
      <c r="G461" s="14">
        <v>3400.01</v>
      </c>
      <c r="H461" s="94">
        <f t="shared" si="258"/>
        <v>13126.07</v>
      </c>
      <c r="I461" s="22">
        <v>9168.84</v>
      </c>
      <c r="J461" s="22">
        <v>5010</v>
      </c>
      <c r="K461" s="117">
        <f t="shared" si="254"/>
        <v>14178.84</v>
      </c>
      <c r="L461" s="173">
        <v>9249.85</v>
      </c>
      <c r="M461" s="173">
        <v>4975</v>
      </c>
      <c r="N461" s="103">
        <f t="shared" si="255"/>
        <v>14224.85</v>
      </c>
      <c r="O461" s="173">
        <v>11621.55</v>
      </c>
      <c r="P461" s="173">
        <v>5285</v>
      </c>
      <c r="Q461" s="103">
        <f>SUM(O461:P461)</f>
        <v>16906.55</v>
      </c>
      <c r="R461" s="173">
        <v>11647.55</v>
      </c>
      <c r="S461" s="173">
        <v>5285</v>
      </c>
      <c r="T461" s="103">
        <f>SUM(R461:S461)</f>
        <v>16932.55</v>
      </c>
    </row>
    <row r="462" spans="1:20" ht="18.75">
      <c r="A462" s="25">
        <v>5</v>
      </c>
      <c r="B462" s="17" t="s">
        <v>522</v>
      </c>
      <c r="C462" s="20">
        <v>558</v>
      </c>
      <c r="D462" s="20" t="s">
        <v>228</v>
      </c>
      <c r="E462" s="88">
        <f t="shared" si="253"/>
        <v>558</v>
      </c>
      <c r="F462" s="14">
        <v>440.5</v>
      </c>
      <c r="G462" s="14">
        <v>0</v>
      </c>
      <c r="H462" s="94">
        <f t="shared" si="258"/>
        <v>440.5</v>
      </c>
      <c r="I462" s="22">
        <v>440.5</v>
      </c>
      <c r="J462" s="22"/>
      <c r="K462" s="117">
        <f t="shared" si="254"/>
        <v>440.5</v>
      </c>
      <c r="L462" s="173">
        <v>440.5</v>
      </c>
      <c r="M462" s="173"/>
      <c r="N462" s="103">
        <f t="shared" si="255"/>
        <v>440.5</v>
      </c>
      <c r="O462" s="173">
        <v>500</v>
      </c>
      <c r="P462" s="173"/>
      <c r="Q462" s="103">
        <f t="shared" si="256"/>
        <v>500</v>
      </c>
      <c r="R462" s="173">
        <v>534</v>
      </c>
      <c r="S462" s="173">
        <v>0</v>
      </c>
      <c r="T462" s="103">
        <f t="shared" ref="T462:T476" si="259">SUM(R462:S462)</f>
        <v>534</v>
      </c>
    </row>
    <row r="463" spans="1:20" ht="18.75">
      <c r="A463" s="25">
        <v>6</v>
      </c>
      <c r="B463" s="17" t="s">
        <v>523</v>
      </c>
      <c r="C463" s="20"/>
      <c r="D463" s="20">
        <v>1400</v>
      </c>
      <c r="E463" s="88">
        <f t="shared" si="253"/>
        <v>1400</v>
      </c>
      <c r="F463" s="14">
        <v>0</v>
      </c>
      <c r="G463" s="14">
        <v>1400</v>
      </c>
      <c r="H463" s="94">
        <f t="shared" si="258"/>
        <v>1400</v>
      </c>
      <c r="I463" s="22">
        <v>0</v>
      </c>
      <c r="J463" s="22">
        <v>1400</v>
      </c>
      <c r="K463" s="117">
        <f t="shared" si="254"/>
        <v>1400</v>
      </c>
      <c r="L463" s="173"/>
      <c r="M463" s="173"/>
      <c r="N463" s="103">
        <f t="shared" si="255"/>
        <v>0</v>
      </c>
      <c r="O463" s="173"/>
      <c r="P463" s="173"/>
      <c r="Q463" s="103">
        <f t="shared" si="256"/>
        <v>0</v>
      </c>
      <c r="R463" s="173">
        <v>0</v>
      </c>
      <c r="S463" s="173">
        <v>0</v>
      </c>
      <c r="T463" s="103">
        <f t="shared" si="259"/>
        <v>0</v>
      </c>
    </row>
    <row r="464" spans="1:20" ht="18.75">
      <c r="A464" s="25">
        <v>7</v>
      </c>
      <c r="B464" s="17" t="s">
        <v>524</v>
      </c>
      <c r="C464" s="20">
        <v>450</v>
      </c>
      <c r="D464" s="20"/>
      <c r="E464" s="88">
        <f t="shared" si="253"/>
        <v>450</v>
      </c>
      <c r="F464" s="14">
        <v>550</v>
      </c>
      <c r="G464" s="14">
        <v>0</v>
      </c>
      <c r="H464" s="94">
        <f t="shared" si="258"/>
        <v>550</v>
      </c>
      <c r="I464" s="22">
        <v>350</v>
      </c>
      <c r="J464" s="22"/>
      <c r="K464" s="117">
        <f t="shared" si="254"/>
        <v>350</v>
      </c>
      <c r="L464" s="173">
        <v>350</v>
      </c>
      <c r="M464" s="173"/>
      <c r="N464" s="103">
        <f t="shared" si="255"/>
        <v>350</v>
      </c>
      <c r="O464" s="173">
        <v>420</v>
      </c>
      <c r="P464" s="173"/>
      <c r="Q464" s="103">
        <f t="shared" si="256"/>
        <v>420</v>
      </c>
      <c r="R464" s="173">
        <v>420</v>
      </c>
      <c r="S464" s="173">
        <v>0</v>
      </c>
      <c r="T464" s="103">
        <f t="shared" si="259"/>
        <v>420</v>
      </c>
    </row>
    <row r="465" spans="1:20" ht="18.75">
      <c r="A465" s="25">
        <v>8</v>
      </c>
      <c r="B465" s="17" t="s">
        <v>2060</v>
      </c>
      <c r="C465" s="20"/>
      <c r="D465" s="20"/>
      <c r="E465" s="88"/>
      <c r="F465" s="14"/>
      <c r="G465" s="14"/>
      <c r="H465" s="94"/>
      <c r="I465" s="22"/>
      <c r="J465" s="22"/>
      <c r="L465" s="173">
        <v>24000</v>
      </c>
      <c r="M465" s="173"/>
      <c r="N465" s="103">
        <f t="shared" si="255"/>
        <v>24000</v>
      </c>
      <c r="O465" s="173">
        <v>27450</v>
      </c>
      <c r="P465" s="173"/>
      <c r="Q465" s="103">
        <f t="shared" si="256"/>
        <v>27450</v>
      </c>
      <c r="R465" s="173">
        <v>30195</v>
      </c>
      <c r="S465" s="173">
        <v>0</v>
      </c>
      <c r="T465" s="103">
        <f t="shared" si="259"/>
        <v>30195</v>
      </c>
    </row>
    <row r="466" spans="1:20" ht="18.75">
      <c r="A466" s="25">
        <v>9</v>
      </c>
      <c r="B466" s="17" t="s">
        <v>525</v>
      </c>
      <c r="C466" s="20">
        <v>0.06</v>
      </c>
      <c r="D466" s="20"/>
      <c r="E466" s="88">
        <f t="shared" si="253"/>
        <v>0.06</v>
      </c>
      <c r="F466" s="14">
        <v>0.06</v>
      </c>
      <c r="G466" s="14">
        <v>0</v>
      </c>
      <c r="H466" s="94">
        <f t="shared" si="258"/>
        <v>0.06</v>
      </c>
      <c r="I466" s="22">
        <v>0.06</v>
      </c>
      <c r="J466" s="22"/>
      <c r="K466" s="117">
        <f t="shared" si="254"/>
        <v>0.06</v>
      </c>
      <c r="L466" s="174"/>
      <c r="M466" s="174"/>
      <c r="N466" s="103">
        <f t="shared" si="255"/>
        <v>0</v>
      </c>
      <c r="O466" s="174"/>
      <c r="P466" s="174"/>
      <c r="Q466" s="103">
        <f t="shared" si="256"/>
        <v>0</v>
      </c>
      <c r="R466" s="174">
        <v>0</v>
      </c>
      <c r="S466" s="174">
        <v>0</v>
      </c>
      <c r="T466" s="103">
        <f t="shared" si="259"/>
        <v>0</v>
      </c>
    </row>
    <row r="467" spans="1:20" ht="18.75">
      <c r="A467" s="25">
        <v>10</v>
      </c>
      <c r="B467" s="17" t="s">
        <v>1438</v>
      </c>
      <c r="C467" s="20"/>
      <c r="D467" s="20"/>
      <c r="E467" s="88"/>
      <c r="F467" s="14"/>
      <c r="G467" s="14"/>
      <c r="H467" s="94"/>
      <c r="I467" s="22">
        <v>2856.03</v>
      </c>
      <c r="J467" s="22"/>
      <c r="K467" s="117">
        <f t="shared" si="254"/>
        <v>2856.03</v>
      </c>
      <c r="L467" s="173">
        <v>0.06</v>
      </c>
      <c r="M467" s="173"/>
      <c r="N467" s="103">
        <f t="shared" si="255"/>
        <v>0.06</v>
      </c>
      <c r="O467" s="173">
        <v>0.06</v>
      </c>
      <c r="P467" s="173"/>
      <c r="Q467" s="103">
        <f t="shared" si="256"/>
        <v>0.06</v>
      </c>
      <c r="R467" s="173">
        <v>0.06</v>
      </c>
      <c r="S467" s="173">
        <v>0</v>
      </c>
      <c r="T467" s="103">
        <f t="shared" si="259"/>
        <v>0.06</v>
      </c>
    </row>
    <row r="468" spans="1:20" ht="18.75">
      <c r="A468" s="25">
        <v>11</v>
      </c>
      <c r="B468" s="17" t="s">
        <v>526</v>
      </c>
      <c r="C468" s="20">
        <v>0.03</v>
      </c>
      <c r="D468" s="20"/>
      <c r="E468" s="88">
        <f t="shared" si="253"/>
        <v>0.03</v>
      </c>
      <c r="F468" s="14">
        <v>0.03</v>
      </c>
      <c r="G468" s="14">
        <v>0</v>
      </c>
      <c r="H468" s="94">
        <f t="shared" si="258"/>
        <v>0.03</v>
      </c>
      <c r="I468" s="22">
        <v>0.03</v>
      </c>
      <c r="J468" s="22"/>
      <c r="K468" s="117">
        <f t="shared" si="254"/>
        <v>0.03</v>
      </c>
      <c r="L468" s="174"/>
      <c r="M468" s="174"/>
      <c r="N468" s="103">
        <f t="shared" si="255"/>
        <v>0</v>
      </c>
      <c r="O468" s="174"/>
      <c r="P468" s="174"/>
      <c r="Q468" s="103">
        <f t="shared" si="256"/>
        <v>0</v>
      </c>
      <c r="R468" s="174">
        <v>0</v>
      </c>
      <c r="S468" s="174">
        <v>0</v>
      </c>
      <c r="T468" s="103">
        <f t="shared" si="259"/>
        <v>0</v>
      </c>
    </row>
    <row r="469" spans="1:20" ht="18.75">
      <c r="A469" s="25">
        <v>12</v>
      </c>
      <c r="B469" s="17" t="s">
        <v>527</v>
      </c>
      <c r="C469" s="20">
        <v>40</v>
      </c>
      <c r="D469" s="20"/>
      <c r="E469" s="88">
        <f t="shared" si="253"/>
        <v>40</v>
      </c>
      <c r="F469" s="14">
        <v>40</v>
      </c>
      <c r="G469" s="14">
        <v>0</v>
      </c>
      <c r="H469" s="94">
        <f t="shared" si="258"/>
        <v>40</v>
      </c>
      <c r="I469" s="22">
        <v>22</v>
      </c>
      <c r="J469" s="22"/>
      <c r="K469" s="117">
        <f t="shared" si="254"/>
        <v>22</v>
      </c>
      <c r="L469" s="173">
        <v>22</v>
      </c>
      <c r="M469" s="173"/>
      <c r="N469" s="103">
        <f t="shared" si="255"/>
        <v>22</v>
      </c>
      <c r="O469" s="173">
        <v>22</v>
      </c>
      <c r="P469" s="173"/>
      <c r="Q469" s="103">
        <f t="shared" si="256"/>
        <v>22</v>
      </c>
      <c r="R469" s="173">
        <v>200</v>
      </c>
      <c r="S469" s="173">
        <v>0</v>
      </c>
      <c r="T469" s="103">
        <f t="shared" si="259"/>
        <v>200</v>
      </c>
    </row>
    <row r="470" spans="1:20" s="43" customFormat="1" ht="18.75">
      <c r="A470" s="25">
        <v>13</v>
      </c>
      <c r="B470" s="17" t="s">
        <v>528</v>
      </c>
      <c r="C470" s="20">
        <v>393.41</v>
      </c>
      <c r="D470" s="20">
        <v>580</v>
      </c>
      <c r="E470" s="88">
        <f t="shared" si="253"/>
        <v>973.41000000000008</v>
      </c>
      <c r="F470" s="14">
        <v>493.51</v>
      </c>
      <c r="G470" s="14">
        <v>540</v>
      </c>
      <c r="H470" s="94">
        <f t="shared" si="258"/>
        <v>1033.51</v>
      </c>
      <c r="I470" s="22">
        <v>361.61</v>
      </c>
      <c r="J470" s="22">
        <v>800</v>
      </c>
      <c r="K470" s="117">
        <f t="shared" si="254"/>
        <v>1161.6100000000001</v>
      </c>
      <c r="L470" s="173">
        <v>380.29</v>
      </c>
      <c r="M470" s="173">
        <v>900</v>
      </c>
      <c r="N470" s="103">
        <f t="shared" si="255"/>
        <v>1280.29</v>
      </c>
      <c r="O470" s="173">
        <v>395.29</v>
      </c>
      <c r="P470" s="173">
        <v>880</v>
      </c>
      <c r="Q470" s="103">
        <f t="shared" si="256"/>
        <v>1275.29</v>
      </c>
      <c r="R470" s="173">
        <v>509.29</v>
      </c>
      <c r="S470" s="173">
        <v>880</v>
      </c>
      <c r="T470" s="103">
        <f t="shared" si="259"/>
        <v>1389.29</v>
      </c>
    </row>
    <row r="471" spans="1:20" ht="18.75">
      <c r="A471" s="25">
        <v>14</v>
      </c>
      <c r="B471" s="17" t="s">
        <v>529</v>
      </c>
      <c r="C471" s="20">
        <v>4.0199999999999996</v>
      </c>
      <c r="D471" s="20">
        <v>5.85</v>
      </c>
      <c r="E471" s="88">
        <f t="shared" si="253"/>
        <v>9.8699999999999992</v>
      </c>
      <c r="F471" s="14">
        <v>8.15</v>
      </c>
      <c r="G471" s="14">
        <v>12</v>
      </c>
      <c r="H471" s="94">
        <f t="shared" si="258"/>
        <v>20.149999999999999</v>
      </c>
      <c r="I471" s="22">
        <v>0.05</v>
      </c>
      <c r="J471" s="22">
        <v>18</v>
      </c>
      <c r="K471" s="117">
        <f t="shared" si="254"/>
        <v>18.05</v>
      </c>
      <c r="L471" s="173">
        <v>0.13</v>
      </c>
      <c r="M471" s="173">
        <v>20</v>
      </c>
      <c r="N471" s="103">
        <f t="shared" si="255"/>
        <v>20.13</v>
      </c>
      <c r="O471" s="173">
        <v>0.13</v>
      </c>
      <c r="P471" s="173">
        <v>22</v>
      </c>
      <c r="Q471" s="103">
        <f t="shared" si="256"/>
        <v>22.13</v>
      </c>
      <c r="R471" s="173">
        <v>0.13</v>
      </c>
      <c r="S471" s="173">
        <v>22</v>
      </c>
      <c r="T471" s="103">
        <f t="shared" si="259"/>
        <v>22.13</v>
      </c>
    </row>
    <row r="472" spans="1:20" ht="18.75">
      <c r="A472" s="25">
        <v>15</v>
      </c>
      <c r="B472" s="17" t="s">
        <v>2061</v>
      </c>
      <c r="C472" s="20">
        <v>50</v>
      </c>
      <c r="D472" s="20"/>
      <c r="E472" s="88">
        <f t="shared" si="253"/>
        <v>50</v>
      </c>
      <c r="F472" s="14">
        <v>50</v>
      </c>
      <c r="G472" s="14">
        <v>0</v>
      </c>
      <c r="H472" s="94">
        <f t="shared" si="258"/>
        <v>50</v>
      </c>
      <c r="I472" s="22">
        <v>20</v>
      </c>
      <c r="J472" s="22"/>
      <c r="K472" s="117">
        <f t="shared" si="254"/>
        <v>20</v>
      </c>
      <c r="L472" s="173">
        <v>40</v>
      </c>
      <c r="M472" s="173"/>
      <c r="N472" s="103">
        <f t="shared" si="255"/>
        <v>40</v>
      </c>
      <c r="O472" s="173">
        <v>30</v>
      </c>
      <c r="P472" s="173"/>
      <c r="Q472" s="103">
        <f t="shared" si="256"/>
        <v>30</v>
      </c>
      <c r="R472" s="173">
        <v>30</v>
      </c>
      <c r="S472" s="173">
        <v>0</v>
      </c>
      <c r="T472" s="103">
        <f t="shared" si="259"/>
        <v>30</v>
      </c>
    </row>
    <row r="473" spans="1:20" s="43" customFormat="1" ht="18.75">
      <c r="A473" s="25">
        <v>16</v>
      </c>
      <c r="B473" s="41" t="s">
        <v>533</v>
      </c>
      <c r="C473" s="20">
        <v>4879.5</v>
      </c>
      <c r="D473" s="20">
        <v>1950</v>
      </c>
      <c r="E473" s="88">
        <f t="shared" si="253"/>
        <v>6829.5</v>
      </c>
      <c r="F473" s="14">
        <v>5027</v>
      </c>
      <c r="G473" s="14">
        <v>2940</v>
      </c>
      <c r="H473" s="94">
        <f t="shared" si="258"/>
        <v>7967</v>
      </c>
      <c r="I473" s="22">
        <v>4286.13</v>
      </c>
      <c r="J473" s="22">
        <v>4310</v>
      </c>
      <c r="K473" s="117">
        <f t="shared" si="254"/>
        <v>8596.130000000001</v>
      </c>
      <c r="L473" s="173">
        <v>4866.63</v>
      </c>
      <c r="M473" s="173">
        <v>4660</v>
      </c>
      <c r="N473" s="103">
        <f t="shared" si="255"/>
        <v>9526.630000000001</v>
      </c>
      <c r="O473" s="173">
        <v>7697.83</v>
      </c>
      <c r="P473" s="173">
        <v>4410</v>
      </c>
      <c r="Q473" s="103">
        <f t="shared" si="256"/>
        <v>12107.83</v>
      </c>
      <c r="R473" s="173">
        <v>7697.83</v>
      </c>
      <c r="S473" s="173">
        <v>4410</v>
      </c>
      <c r="T473" s="103">
        <f t="shared" si="259"/>
        <v>12107.83</v>
      </c>
    </row>
    <row r="474" spans="1:20" ht="18.75">
      <c r="A474" s="25">
        <v>17</v>
      </c>
      <c r="B474" s="41" t="s">
        <v>532</v>
      </c>
      <c r="C474" s="20">
        <v>7100</v>
      </c>
      <c r="D474" s="20"/>
      <c r="E474" s="88">
        <f t="shared" si="253"/>
        <v>7100</v>
      </c>
      <c r="F474" s="14">
        <v>6000</v>
      </c>
      <c r="G474" s="14">
        <v>0</v>
      </c>
      <c r="H474" s="94">
        <f t="shared" si="258"/>
        <v>6000</v>
      </c>
      <c r="I474" s="22">
        <v>1640</v>
      </c>
      <c r="J474" s="22"/>
      <c r="K474" s="117">
        <f t="shared" si="254"/>
        <v>1640</v>
      </c>
      <c r="L474" s="173">
        <v>4000</v>
      </c>
      <c r="M474" s="173"/>
      <c r="N474" s="103">
        <f t="shared" si="255"/>
        <v>4000</v>
      </c>
      <c r="O474" s="173">
        <v>3400</v>
      </c>
      <c r="P474" s="173"/>
      <c r="Q474" s="103">
        <f t="shared" si="256"/>
        <v>3400</v>
      </c>
      <c r="R474" s="173">
        <v>3400</v>
      </c>
      <c r="S474" s="173">
        <v>0</v>
      </c>
      <c r="T474" s="103">
        <f t="shared" si="259"/>
        <v>3400</v>
      </c>
    </row>
    <row r="475" spans="1:20" ht="18.75">
      <c r="A475" s="25">
        <v>18</v>
      </c>
      <c r="B475" s="17" t="s">
        <v>530</v>
      </c>
      <c r="C475" s="20">
        <v>0.03</v>
      </c>
      <c r="D475" s="20"/>
      <c r="E475" s="88">
        <f t="shared" si="253"/>
        <v>0.03</v>
      </c>
      <c r="F475" s="14">
        <v>0.03</v>
      </c>
      <c r="G475" s="14">
        <v>0</v>
      </c>
      <c r="H475" s="94">
        <f t="shared" si="258"/>
        <v>0.03</v>
      </c>
      <c r="I475" s="22">
        <v>0.03</v>
      </c>
      <c r="J475" s="22"/>
      <c r="K475" s="117">
        <f t="shared" si="254"/>
        <v>0.03</v>
      </c>
      <c r="L475" s="174"/>
      <c r="M475" s="174"/>
      <c r="N475" s="103">
        <f t="shared" si="255"/>
        <v>0</v>
      </c>
      <c r="O475" s="174"/>
      <c r="P475" s="174"/>
      <c r="Q475" s="103">
        <f t="shared" si="256"/>
        <v>0</v>
      </c>
      <c r="R475" s="174">
        <v>0</v>
      </c>
      <c r="S475" s="174">
        <v>0</v>
      </c>
      <c r="T475" s="103">
        <f t="shared" si="259"/>
        <v>0</v>
      </c>
    </row>
    <row r="476" spans="1:20" s="43" customFormat="1" ht="18.75">
      <c r="A476" s="25">
        <v>19</v>
      </c>
      <c r="B476" s="17" t="s">
        <v>531</v>
      </c>
      <c r="C476" s="20">
        <v>1107.92</v>
      </c>
      <c r="D476" s="20">
        <v>1620</v>
      </c>
      <c r="E476" s="88">
        <f t="shared" si="253"/>
        <v>2727.92</v>
      </c>
      <c r="F476" s="14">
        <v>1076.5899999999999</v>
      </c>
      <c r="G476" s="14">
        <v>1886</v>
      </c>
      <c r="H476" s="94">
        <f t="shared" si="258"/>
        <v>2962.59</v>
      </c>
      <c r="I476" s="22">
        <v>128.81</v>
      </c>
      <c r="J476" s="22">
        <v>2360</v>
      </c>
      <c r="K476" s="117">
        <f t="shared" si="254"/>
        <v>2488.81</v>
      </c>
      <c r="L476" s="173">
        <v>127.31</v>
      </c>
      <c r="M476" s="173">
        <v>2300</v>
      </c>
      <c r="N476" s="103">
        <f t="shared" si="255"/>
        <v>2427.31</v>
      </c>
      <c r="O476" s="173">
        <v>135.88999999999999</v>
      </c>
      <c r="P476" s="173">
        <v>1990</v>
      </c>
      <c r="Q476" s="103">
        <f t="shared" si="256"/>
        <v>2125.89</v>
      </c>
      <c r="R476" s="173">
        <v>135.88999999999999</v>
      </c>
      <c r="S476" s="173">
        <v>1990</v>
      </c>
      <c r="T476" s="103">
        <f t="shared" si="259"/>
        <v>2125.89</v>
      </c>
    </row>
    <row r="477" spans="1:20" ht="18.75">
      <c r="A477" s="25"/>
      <c r="B477" s="19" t="s">
        <v>45</v>
      </c>
      <c r="C477" s="21">
        <f>SUM(C458:C476)</f>
        <v>53870.599999999991</v>
      </c>
      <c r="D477" s="21">
        <f>SUM(D458:D476)</f>
        <v>50230.87</v>
      </c>
      <c r="E477" s="88">
        <f t="shared" si="253"/>
        <v>104101.47</v>
      </c>
      <c r="F477" s="18">
        <f>SUM(F458:F476)</f>
        <v>60479.689999999995</v>
      </c>
      <c r="G477" s="18">
        <f>SUM(G458:G476)</f>
        <v>57804.020000000004</v>
      </c>
      <c r="H477" s="94">
        <f t="shared" si="258"/>
        <v>118283.70999999999</v>
      </c>
      <c r="I477" s="36">
        <f>SUM(I458:I476)</f>
        <v>22016.400000000001</v>
      </c>
      <c r="J477" s="36">
        <f>SUM(J458:J476)</f>
        <v>92283</v>
      </c>
      <c r="K477" s="117">
        <f t="shared" si="254"/>
        <v>114299.4</v>
      </c>
      <c r="L477" s="91">
        <f>SUM(L458:L476)</f>
        <v>47783.279999999992</v>
      </c>
      <c r="M477" s="91">
        <f>SUM(M458:M476)</f>
        <v>95720</v>
      </c>
      <c r="N477" s="103">
        <f t="shared" si="255"/>
        <v>143503.28</v>
      </c>
      <c r="O477" s="91">
        <f t="shared" ref="O477:T477" si="260">SUM(O458:O476)</f>
        <v>57159.75</v>
      </c>
      <c r="P477" s="91">
        <f t="shared" si="260"/>
        <v>104907</v>
      </c>
      <c r="Q477" s="103">
        <f t="shared" si="260"/>
        <v>162066.75</v>
      </c>
      <c r="R477" s="91">
        <f t="shared" si="260"/>
        <v>60256.75</v>
      </c>
      <c r="S477" s="91">
        <f t="shared" si="260"/>
        <v>104907</v>
      </c>
      <c r="T477" s="103">
        <f t="shared" si="260"/>
        <v>165163.75</v>
      </c>
    </row>
    <row r="478" spans="1:20" s="43" customFormat="1" ht="18.75">
      <c r="A478" s="35">
        <v>19</v>
      </c>
      <c r="B478" s="19" t="s">
        <v>534</v>
      </c>
      <c r="C478" s="21"/>
      <c r="D478" s="21"/>
      <c r="E478" s="88"/>
      <c r="F478" s="18"/>
      <c r="G478" s="18"/>
      <c r="H478" s="94"/>
      <c r="I478" s="36"/>
      <c r="J478" s="36"/>
      <c r="K478" s="117"/>
      <c r="L478" s="91"/>
      <c r="M478" s="91"/>
      <c r="N478" s="103"/>
      <c r="O478" s="91"/>
      <c r="P478" s="91"/>
      <c r="Q478" s="103"/>
      <c r="R478" s="91"/>
      <c r="S478" s="91"/>
      <c r="T478" s="103"/>
    </row>
    <row r="479" spans="1:20" s="43" customFormat="1" ht="18.75">
      <c r="A479" s="25">
        <v>1</v>
      </c>
      <c r="B479" s="17" t="s">
        <v>535</v>
      </c>
      <c r="C479" s="20"/>
      <c r="D479" s="20"/>
      <c r="E479" s="107"/>
      <c r="F479" s="14">
        <v>15000</v>
      </c>
      <c r="G479" s="14">
        <v>0</v>
      </c>
      <c r="H479" s="94">
        <f>SUM(F479:G479)</f>
        <v>15000</v>
      </c>
      <c r="I479" s="22">
        <v>0.01</v>
      </c>
      <c r="J479" s="36"/>
      <c r="K479" s="117">
        <f>SUM(I479:J479)</f>
        <v>0.01</v>
      </c>
      <c r="L479" s="173">
        <v>0.01</v>
      </c>
      <c r="M479" s="91"/>
      <c r="N479" s="103">
        <f>SUM(L479:M479)</f>
        <v>0.01</v>
      </c>
      <c r="O479" s="173"/>
      <c r="P479" s="91"/>
      <c r="Q479" s="103">
        <f>SUM(O479:P479)</f>
        <v>0</v>
      </c>
      <c r="R479" s="173">
        <v>0</v>
      </c>
      <c r="S479" s="91">
        <v>0</v>
      </c>
      <c r="T479" s="103">
        <f>SUM(R479:S479)</f>
        <v>0</v>
      </c>
    </row>
    <row r="480" spans="1:20" ht="18.75">
      <c r="A480" s="25">
        <v>2</v>
      </c>
      <c r="B480" s="17" t="s">
        <v>536</v>
      </c>
      <c r="C480" s="38">
        <v>10000</v>
      </c>
      <c r="D480" s="38"/>
      <c r="E480" s="87">
        <f>SUM(C480:D480)</f>
        <v>10000</v>
      </c>
      <c r="F480" s="14">
        <v>136.16</v>
      </c>
      <c r="G480" s="14">
        <v>0</v>
      </c>
      <c r="H480" s="94">
        <f>SUM(F480:G480)</f>
        <v>136.16</v>
      </c>
      <c r="I480" s="22">
        <v>0.01</v>
      </c>
      <c r="J480" s="22"/>
      <c r="K480" s="117">
        <f>SUM(I480:J480)</f>
        <v>0.01</v>
      </c>
      <c r="L480" s="173">
        <v>25.5</v>
      </c>
      <c r="M480" s="91"/>
      <c r="N480" s="103">
        <f>SUM(L480:M480)</f>
        <v>25.5</v>
      </c>
      <c r="O480" s="173">
        <v>0.01</v>
      </c>
      <c r="P480" s="91"/>
      <c r="Q480" s="103">
        <f>SUM(O480:P480)</f>
        <v>0.01</v>
      </c>
      <c r="R480" s="173">
        <v>0.01</v>
      </c>
      <c r="S480" s="91">
        <v>0</v>
      </c>
      <c r="T480" s="103">
        <f>SUM(R480:S480)</f>
        <v>0.01</v>
      </c>
    </row>
    <row r="481" spans="1:20" ht="18.75">
      <c r="A481" s="25"/>
      <c r="B481" s="19" t="s">
        <v>46</v>
      </c>
      <c r="C481" s="39">
        <f>SUM(C480)</f>
        <v>10000</v>
      </c>
      <c r="D481" s="38"/>
      <c r="E481" s="87">
        <f>SUM(C481:D481)</f>
        <v>10000</v>
      </c>
      <c r="F481" s="18">
        <f>SUM(F479:F480)</f>
        <v>15136.16</v>
      </c>
      <c r="G481" s="18">
        <f>SUM(G479:G480)</f>
        <v>0</v>
      </c>
      <c r="H481" s="94">
        <f>SUM(H479:H480)</f>
        <v>15136.16</v>
      </c>
      <c r="I481" s="36">
        <f>SUM(I479:I480)</f>
        <v>0.02</v>
      </c>
      <c r="J481" s="22"/>
      <c r="K481" s="117">
        <f>SUM(I481:J481)</f>
        <v>0.02</v>
      </c>
      <c r="L481" s="91">
        <f>SUM(L479:L480)</f>
        <v>25.51</v>
      </c>
      <c r="M481" s="173"/>
      <c r="N481" s="103">
        <f>SUM(L481:M481)</f>
        <v>25.51</v>
      </c>
      <c r="O481" s="173">
        <f>SUM(O480)</f>
        <v>0.01</v>
      </c>
      <c r="P481" s="173"/>
      <c r="Q481" s="103">
        <f>SUM(O481:P481)</f>
        <v>0.01</v>
      </c>
      <c r="R481" s="173">
        <f>SUM(R480)</f>
        <v>0.01</v>
      </c>
      <c r="S481" s="173">
        <f>SUM(S480)</f>
        <v>0</v>
      </c>
      <c r="T481" s="103">
        <f>SUM(R481:S481)</f>
        <v>0.01</v>
      </c>
    </row>
    <row r="482" spans="1:20" s="43" customFormat="1" ht="18.75">
      <c r="A482" s="35">
        <v>20</v>
      </c>
      <c r="B482" s="19" t="s">
        <v>537</v>
      </c>
      <c r="C482" s="21"/>
      <c r="D482" s="21"/>
      <c r="E482" s="88"/>
      <c r="F482" s="18"/>
      <c r="G482" s="18"/>
      <c r="H482" s="94"/>
      <c r="I482" s="36"/>
      <c r="J482" s="36"/>
      <c r="K482" s="117"/>
      <c r="L482" s="91"/>
      <c r="M482" s="91"/>
      <c r="N482" s="103"/>
      <c r="O482" s="91"/>
      <c r="P482" s="91"/>
      <c r="Q482" s="103"/>
      <c r="R482" s="91"/>
      <c r="S482" s="91"/>
      <c r="T482" s="103"/>
    </row>
    <row r="483" spans="1:20" ht="18.75">
      <c r="A483" s="25">
        <v>1</v>
      </c>
      <c r="B483" s="17" t="s">
        <v>436</v>
      </c>
      <c r="C483" s="20"/>
      <c r="D483" s="20"/>
      <c r="F483" s="14">
        <v>0.02</v>
      </c>
      <c r="G483" s="14">
        <v>0</v>
      </c>
      <c r="H483" s="94">
        <f>SUM(F483:G483)</f>
        <v>0.02</v>
      </c>
      <c r="I483" s="22">
        <v>0.02</v>
      </c>
      <c r="J483" s="22"/>
      <c r="K483" s="117">
        <f>SUM(I483:J483)</f>
        <v>0.02</v>
      </c>
      <c r="L483" s="173">
        <v>0.02</v>
      </c>
      <c r="M483" s="173"/>
      <c r="N483" s="103">
        <f>SUM(L483:M483)</f>
        <v>0.02</v>
      </c>
      <c r="O483" s="173">
        <v>0.02</v>
      </c>
      <c r="P483" s="173"/>
      <c r="Q483" s="103">
        <f>SUM(O483:P483)</f>
        <v>0.02</v>
      </c>
      <c r="R483" s="173">
        <v>0.02</v>
      </c>
      <c r="S483" s="173">
        <v>0</v>
      </c>
      <c r="T483" s="103">
        <f>SUM(R483:S483)</f>
        <v>0.02</v>
      </c>
    </row>
    <row r="484" spans="1:20" ht="18.75">
      <c r="A484" s="25">
        <v>2</v>
      </c>
      <c r="B484" s="17" t="s">
        <v>2260</v>
      </c>
      <c r="C484" s="20"/>
      <c r="D484" s="20"/>
      <c r="F484" s="14">
        <v>7.0000000000000007E-2</v>
      </c>
      <c r="G484" s="14">
        <v>0</v>
      </c>
      <c r="H484" s="94">
        <f>SUM(F484:G484)</f>
        <v>7.0000000000000007E-2</v>
      </c>
      <c r="I484" s="22">
        <v>0.06</v>
      </c>
      <c r="J484" s="22"/>
      <c r="K484" s="117">
        <f>SUM(I484:J484)</f>
        <v>0.06</v>
      </c>
      <c r="L484" s="173">
        <v>0.06</v>
      </c>
      <c r="M484" s="173"/>
      <c r="N484" s="103">
        <f>SUM(L484:M484)</f>
        <v>0.06</v>
      </c>
      <c r="O484" s="173">
        <v>0.06</v>
      </c>
      <c r="P484" s="173"/>
      <c r="Q484" s="103">
        <f>SUM(O484:P484)</f>
        <v>0.06</v>
      </c>
      <c r="R484" s="173">
        <v>0.06</v>
      </c>
      <c r="S484" s="173">
        <v>0</v>
      </c>
      <c r="T484" s="103">
        <f>SUM(R484:S484)</f>
        <v>0.06</v>
      </c>
    </row>
    <row r="485" spans="1:20" ht="18.75">
      <c r="A485" s="25"/>
      <c r="B485" s="19" t="s">
        <v>47</v>
      </c>
      <c r="C485" s="21"/>
      <c r="D485" s="21"/>
      <c r="E485" s="88"/>
      <c r="F485" s="18">
        <f>SUM(F483:F484)</f>
        <v>9.0000000000000011E-2</v>
      </c>
      <c r="G485" s="18">
        <f>SUM(G483:G484)</f>
        <v>0</v>
      </c>
      <c r="H485" s="94">
        <f>SUM(F485:G485)</f>
        <v>9.0000000000000011E-2</v>
      </c>
      <c r="I485" s="36">
        <f>SUM(I483:I484)</f>
        <v>0.08</v>
      </c>
      <c r="J485" s="22"/>
      <c r="K485" s="117">
        <f>SUM(I485:J485)</f>
        <v>0.08</v>
      </c>
      <c r="L485" s="91">
        <f>SUM(L483:L484)</f>
        <v>0.08</v>
      </c>
      <c r="M485" s="173"/>
      <c r="N485" s="103">
        <f>SUM(L485:M485)</f>
        <v>0.08</v>
      </c>
      <c r="O485" s="91">
        <f>SUM(O483:O484)</f>
        <v>0.08</v>
      </c>
      <c r="P485" s="173"/>
      <c r="Q485" s="103">
        <f>SUM(O485:P485)</f>
        <v>0.08</v>
      </c>
      <c r="R485" s="91">
        <f>SUM(R483:R484)</f>
        <v>0.08</v>
      </c>
      <c r="S485" s="91">
        <f>SUM(S483:S484)</f>
        <v>0</v>
      </c>
      <c r="T485" s="103">
        <f>SUM(R485:S485)</f>
        <v>0.08</v>
      </c>
    </row>
    <row r="486" spans="1:20" s="43" customFormat="1" ht="18.75">
      <c r="A486" s="35">
        <v>21</v>
      </c>
      <c r="B486" s="19" t="s">
        <v>538</v>
      </c>
      <c r="C486" s="21"/>
      <c r="D486" s="21"/>
      <c r="E486" s="88"/>
      <c r="F486" s="18"/>
      <c r="G486" s="18"/>
      <c r="H486" s="94"/>
      <c r="I486" s="36"/>
      <c r="J486" s="36"/>
      <c r="K486" s="117"/>
      <c r="L486" s="91"/>
      <c r="M486" s="91"/>
      <c r="N486" s="103"/>
      <c r="O486" s="91"/>
      <c r="P486" s="91"/>
      <c r="Q486" s="103"/>
      <c r="R486" s="91"/>
      <c r="S486" s="91"/>
      <c r="T486" s="103"/>
    </row>
    <row r="487" spans="1:20" ht="18.75">
      <c r="A487" s="25">
        <v>1</v>
      </c>
      <c r="B487" s="17" t="s">
        <v>539</v>
      </c>
      <c r="C487" s="20">
        <v>422.01</v>
      </c>
      <c r="D487" s="20"/>
      <c r="E487" s="88">
        <f>SUM(C487:D487)</f>
        <v>422.01</v>
      </c>
      <c r="F487" s="14">
        <v>476.81</v>
      </c>
      <c r="G487" s="14">
        <v>0</v>
      </c>
      <c r="H487" s="94">
        <f>SUM(F487:G487)</f>
        <v>476.81</v>
      </c>
      <c r="I487" s="22">
        <v>560.44000000000005</v>
      </c>
      <c r="J487" s="22"/>
      <c r="K487" s="117">
        <f>SUM(I487:J487)</f>
        <v>560.44000000000005</v>
      </c>
      <c r="L487" s="173">
        <v>531.58000000000004</v>
      </c>
      <c r="M487" s="173"/>
      <c r="N487" s="103">
        <f>SUM(L487:M487)</f>
        <v>531.58000000000004</v>
      </c>
      <c r="O487" s="173"/>
      <c r="P487" s="173"/>
      <c r="Q487" s="103">
        <f>SUM(O487:P487)</f>
        <v>0</v>
      </c>
      <c r="R487" s="173">
        <v>0</v>
      </c>
      <c r="S487" s="173">
        <v>0</v>
      </c>
      <c r="T487" s="103">
        <f>SUM(R487:S487)</f>
        <v>0</v>
      </c>
    </row>
    <row r="488" spans="1:20" ht="18.75">
      <c r="A488" s="25"/>
      <c r="B488" s="19" t="s">
        <v>48</v>
      </c>
      <c r="C488" s="21">
        <f>SUM(C487)</f>
        <v>422.01</v>
      </c>
      <c r="D488" s="20"/>
      <c r="E488" s="88">
        <f>SUM(C488:D488)</f>
        <v>422.01</v>
      </c>
      <c r="F488" s="18">
        <f>SUM(F487)</f>
        <v>476.81</v>
      </c>
      <c r="G488" s="18">
        <f>SUM(G487)</f>
        <v>0</v>
      </c>
      <c r="H488" s="94">
        <f>SUM(H487)</f>
        <v>476.81</v>
      </c>
      <c r="I488" s="36">
        <f>SUM(I487)</f>
        <v>560.44000000000005</v>
      </c>
      <c r="J488" s="22"/>
      <c r="K488" s="117">
        <f>SUM(I488:J488)</f>
        <v>560.44000000000005</v>
      </c>
      <c r="L488" s="91">
        <f>SUM(L487)</f>
        <v>531.58000000000004</v>
      </c>
      <c r="M488" s="173"/>
      <c r="N488" s="103">
        <f>SUM(L488:M488)</f>
        <v>531.58000000000004</v>
      </c>
      <c r="O488" s="91"/>
      <c r="P488" s="173"/>
      <c r="Q488" s="103">
        <f>SUM(O488:P488)</f>
        <v>0</v>
      </c>
      <c r="R488" s="91"/>
      <c r="S488" s="173"/>
      <c r="T488" s="103">
        <f>SUM(R488:S488)</f>
        <v>0</v>
      </c>
    </row>
    <row r="489" spans="1:20" s="43" customFormat="1" ht="18.75">
      <c r="A489" s="35">
        <v>22</v>
      </c>
      <c r="B489" s="19" t="s">
        <v>540</v>
      </c>
      <c r="C489" s="21"/>
      <c r="D489" s="21"/>
      <c r="E489" s="88"/>
      <c r="F489" s="18"/>
      <c r="G489" s="18"/>
      <c r="H489" s="94"/>
      <c r="I489" s="36"/>
      <c r="J489" s="36"/>
      <c r="K489" s="117"/>
      <c r="L489" s="91"/>
      <c r="M489" s="91"/>
      <c r="N489" s="103"/>
      <c r="O489" s="91"/>
      <c r="P489" s="91"/>
      <c r="Q489" s="103"/>
      <c r="R489" s="91"/>
      <c r="S489" s="91"/>
      <c r="T489" s="103"/>
    </row>
    <row r="490" spans="1:20" ht="18.75">
      <c r="A490" s="25">
        <v>1</v>
      </c>
      <c r="B490" s="17" t="s">
        <v>436</v>
      </c>
      <c r="C490" s="20"/>
      <c r="D490" s="20"/>
      <c r="F490" s="14">
        <v>2500.0100000000002</v>
      </c>
      <c r="G490" s="14">
        <v>0</v>
      </c>
      <c r="H490" s="94">
        <f>SUM(F490:G490)</f>
        <v>2500.0100000000002</v>
      </c>
      <c r="I490" s="22">
        <v>0.02</v>
      </c>
      <c r="J490" s="22"/>
      <c r="K490" s="117">
        <f>SUM(I490:J490)</f>
        <v>0.02</v>
      </c>
      <c r="L490" s="173"/>
      <c r="M490" s="173"/>
      <c r="N490" s="103">
        <f>SUM(L490:M490)</f>
        <v>0</v>
      </c>
      <c r="O490" s="173"/>
      <c r="P490" s="173"/>
      <c r="Q490" s="103">
        <f>SUM(O490:P490)</f>
        <v>0</v>
      </c>
      <c r="R490" s="173"/>
      <c r="S490" s="173"/>
      <c r="T490" s="103">
        <f>SUM(R490:S490)</f>
        <v>0</v>
      </c>
    </row>
    <row r="491" spans="1:20" ht="18.75">
      <c r="A491" s="25">
        <v>2</v>
      </c>
      <c r="B491" s="17" t="s">
        <v>504</v>
      </c>
      <c r="C491" s="20"/>
      <c r="D491" s="20"/>
      <c r="F491" s="14">
        <v>2500.06</v>
      </c>
      <c r="G491" s="14">
        <v>0</v>
      </c>
      <c r="H491" s="94">
        <f>SUM(F491:G491)</f>
        <v>2500.06</v>
      </c>
      <c r="I491" s="22">
        <v>7.0000000000000007E-2</v>
      </c>
      <c r="J491" s="22"/>
      <c r="K491" s="117">
        <f>SUM(I491:J491)</f>
        <v>7.0000000000000007E-2</v>
      </c>
      <c r="L491" s="173"/>
      <c r="M491" s="173"/>
      <c r="N491" s="103">
        <f>SUM(L491:M491)</f>
        <v>0</v>
      </c>
      <c r="O491" s="173"/>
      <c r="P491" s="173"/>
      <c r="Q491" s="103">
        <f>SUM(O491:P491)</f>
        <v>0</v>
      </c>
      <c r="R491" s="173"/>
      <c r="S491" s="173"/>
      <c r="T491" s="103">
        <f>SUM(R491:S491)</f>
        <v>0</v>
      </c>
    </row>
    <row r="492" spans="1:20" ht="18.75">
      <c r="A492" s="25"/>
      <c r="B492" s="19" t="s">
        <v>49</v>
      </c>
      <c r="C492" s="21"/>
      <c r="D492" s="21"/>
      <c r="E492" s="88"/>
      <c r="F492" s="18">
        <f>SUM(F490:F491)</f>
        <v>5000.07</v>
      </c>
      <c r="G492" s="18">
        <f>SUM(G490:G491)</f>
        <v>0</v>
      </c>
      <c r="H492" s="94">
        <f>SUM(H490:H491)</f>
        <v>5000.07</v>
      </c>
      <c r="I492" s="36">
        <f>SUM(I490:I491)</f>
        <v>9.0000000000000011E-2</v>
      </c>
      <c r="J492" s="22"/>
      <c r="K492" s="117">
        <f>SUM(I492:J492)</f>
        <v>9.0000000000000011E-2</v>
      </c>
      <c r="L492" s="173">
        <f>SUM(L490:L491)</f>
        <v>0</v>
      </c>
      <c r="M492" s="173"/>
      <c r="N492" s="103">
        <f>SUM(L492:M492)</f>
        <v>0</v>
      </c>
      <c r="O492" s="173"/>
      <c r="P492" s="173"/>
      <c r="Q492" s="103">
        <f>SUM(O492:P492)</f>
        <v>0</v>
      </c>
      <c r="R492" s="173"/>
      <c r="S492" s="173"/>
      <c r="T492" s="103">
        <f>SUM(R492:S492)</f>
        <v>0</v>
      </c>
    </row>
    <row r="493" spans="1:20" s="43" customFormat="1" ht="18.75">
      <c r="A493" s="35">
        <v>23</v>
      </c>
      <c r="B493" s="19" t="s">
        <v>541</v>
      </c>
      <c r="C493" s="21"/>
      <c r="D493" s="21"/>
      <c r="E493" s="88"/>
      <c r="F493" s="18"/>
      <c r="G493" s="18"/>
      <c r="H493" s="94"/>
      <c r="I493" s="36"/>
      <c r="J493" s="36"/>
      <c r="K493" s="117"/>
      <c r="L493" s="91"/>
      <c r="M493" s="91"/>
      <c r="N493" s="103"/>
      <c r="O493" s="91"/>
      <c r="P493" s="91"/>
      <c r="Q493" s="103"/>
      <c r="R493" s="91"/>
      <c r="S493" s="91"/>
      <c r="T493" s="103"/>
    </row>
    <row r="494" spans="1:20" ht="18.75">
      <c r="A494" s="25">
        <v>1</v>
      </c>
      <c r="B494" s="17" t="s">
        <v>542</v>
      </c>
      <c r="C494" s="20">
        <v>275.10000000000002</v>
      </c>
      <c r="D494" s="20"/>
      <c r="E494" s="88">
        <f>SUM(C494:D494)</f>
        <v>275.10000000000002</v>
      </c>
      <c r="F494" s="14">
        <v>262.10000000000002</v>
      </c>
      <c r="G494" s="14">
        <v>0</v>
      </c>
      <c r="H494" s="94">
        <f>SUM(F494:G494)</f>
        <v>262.10000000000002</v>
      </c>
      <c r="I494" s="22">
        <v>293.89999999999998</v>
      </c>
      <c r="J494" s="22"/>
      <c r="K494" s="117">
        <f>SUM(I494:J494)</f>
        <v>293.89999999999998</v>
      </c>
      <c r="L494" s="173">
        <v>334.88</v>
      </c>
      <c r="M494" s="173"/>
      <c r="N494" s="103">
        <f>SUM(L494:M494)</f>
        <v>334.88</v>
      </c>
      <c r="O494" s="173">
        <v>372.67</v>
      </c>
      <c r="P494" s="173"/>
      <c r="Q494" s="103">
        <f>SUM(O494:P494)</f>
        <v>372.67</v>
      </c>
      <c r="R494" s="173">
        <v>372.67</v>
      </c>
      <c r="S494" s="173">
        <v>0</v>
      </c>
      <c r="T494" s="103">
        <f>SUM(R494:S494)</f>
        <v>372.67</v>
      </c>
    </row>
    <row r="495" spans="1:20" ht="18.75">
      <c r="A495" s="25">
        <v>2</v>
      </c>
      <c r="B495" s="17" t="s">
        <v>543</v>
      </c>
      <c r="C495" s="20">
        <v>527.04999999999995</v>
      </c>
      <c r="D495" s="20"/>
      <c r="E495" s="88">
        <f>SUM(C495:D495)</f>
        <v>527.04999999999995</v>
      </c>
      <c r="F495" s="14">
        <v>473.15</v>
      </c>
      <c r="G495" s="14">
        <v>0</v>
      </c>
      <c r="H495" s="94">
        <f>SUM(F495:G495)</f>
        <v>473.15</v>
      </c>
      <c r="I495" s="22">
        <v>583.13</v>
      </c>
      <c r="J495" s="22"/>
      <c r="K495" s="117">
        <f>SUM(I495:J495)</f>
        <v>583.13</v>
      </c>
      <c r="L495" s="173">
        <v>615.80999999999995</v>
      </c>
      <c r="M495" s="173"/>
      <c r="N495" s="103">
        <f>SUM(L495:M495)</f>
        <v>615.80999999999995</v>
      </c>
      <c r="O495" s="173">
        <v>1259.8699999999999</v>
      </c>
      <c r="P495" s="173"/>
      <c r="Q495" s="103">
        <f>SUM(O495:P495)</f>
        <v>1259.8699999999999</v>
      </c>
      <c r="R495" s="173">
        <v>1259.8699999999999</v>
      </c>
      <c r="S495" s="173">
        <v>0</v>
      </c>
      <c r="T495" s="103">
        <f>SUM(R495:S495)</f>
        <v>1259.8699999999999</v>
      </c>
    </row>
    <row r="496" spans="1:20" ht="18.75">
      <c r="A496" s="25">
        <v>3</v>
      </c>
      <c r="B496" s="17" t="s">
        <v>544</v>
      </c>
      <c r="C496" s="20">
        <v>943.02</v>
      </c>
      <c r="D496" s="20"/>
      <c r="E496" s="88">
        <f>SUM(C496:D496)</f>
        <v>943.02</v>
      </c>
      <c r="F496" s="14">
        <v>1007.22</v>
      </c>
      <c r="G496" s="14">
        <v>0</v>
      </c>
      <c r="H496" s="94">
        <f>SUM(F496:G496)</f>
        <v>1007.22</v>
      </c>
      <c r="I496" s="22">
        <v>1186.1400000000001</v>
      </c>
      <c r="J496" s="22"/>
      <c r="K496" s="117">
        <f>SUM(I496:J496)</f>
        <v>1186.1400000000001</v>
      </c>
      <c r="L496" s="173">
        <v>1248.02</v>
      </c>
      <c r="M496" s="173"/>
      <c r="N496" s="103">
        <f>SUM(L496:M496)</f>
        <v>1248.02</v>
      </c>
      <c r="O496" s="173">
        <v>1382.81</v>
      </c>
      <c r="P496" s="173"/>
      <c r="Q496" s="103">
        <f>SUM(O496:P496)</f>
        <v>1382.81</v>
      </c>
      <c r="R496" s="173">
        <v>1382.81</v>
      </c>
      <c r="S496" s="173">
        <v>0</v>
      </c>
      <c r="T496" s="103">
        <f>SUM(R496:S496)</f>
        <v>1382.81</v>
      </c>
    </row>
    <row r="497" spans="1:20" ht="18.75">
      <c r="A497" s="25"/>
      <c r="B497" s="19" t="s">
        <v>50</v>
      </c>
      <c r="C497" s="39">
        <f>SUM(C494:C496)</f>
        <v>1745.17</v>
      </c>
      <c r="D497" s="20"/>
      <c r="E497" s="88">
        <f>SUM(C497:D497)</f>
        <v>1745.17</v>
      </c>
      <c r="F497" s="18">
        <f>SUM(F494:F496)</f>
        <v>1742.47</v>
      </c>
      <c r="G497" s="18">
        <f>SUM(G494:G496)</f>
        <v>0</v>
      </c>
      <c r="H497" s="94">
        <f>SUM(H494:H496)</f>
        <v>1742.47</v>
      </c>
      <c r="I497" s="36">
        <f>SUM(I494:I496)</f>
        <v>2063.17</v>
      </c>
      <c r="J497" s="36"/>
      <c r="K497" s="117">
        <f>SUM(I497:J497)</f>
        <v>2063.17</v>
      </c>
      <c r="L497" s="91">
        <f>SUM(L494:L496)</f>
        <v>2198.71</v>
      </c>
      <c r="M497" s="173"/>
      <c r="N497" s="103">
        <f>SUM(L497:M497)</f>
        <v>2198.71</v>
      </c>
      <c r="O497" s="91">
        <f>SUM(O494:O496)</f>
        <v>3015.35</v>
      </c>
      <c r="P497" s="173"/>
      <c r="Q497" s="103">
        <f>SUM(O497:P497)</f>
        <v>3015.35</v>
      </c>
      <c r="R497" s="91">
        <f>SUM(R494:R496)</f>
        <v>3015.35</v>
      </c>
      <c r="S497" s="91">
        <f>SUM(S494:S496)</f>
        <v>0</v>
      </c>
      <c r="T497" s="103">
        <f>SUM(R497:S497)</f>
        <v>3015.35</v>
      </c>
    </row>
    <row r="498" spans="1:20" s="43" customFormat="1" ht="18.75">
      <c r="A498" s="35">
        <v>24</v>
      </c>
      <c r="B498" s="19" t="s">
        <v>545</v>
      </c>
      <c r="C498" s="21"/>
      <c r="D498" s="21"/>
      <c r="E498" s="88"/>
      <c r="F498" s="18"/>
      <c r="G498" s="18"/>
      <c r="H498" s="94"/>
      <c r="I498" s="36"/>
      <c r="J498" s="36"/>
      <c r="K498" s="117"/>
      <c r="L498" s="91"/>
      <c r="M498" s="91"/>
      <c r="N498" s="103"/>
      <c r="O498" s="91"/>
      <c r="P498" s="91"/>
      <c r="Q498" s="103"/>
      <c r="R498" s="91"/>
      <c r="S498" s="91"/>
      <c r="T498" s="103"/>
    </row>
    <row r="499" spans="1:20" ht="18.75">
      <c r="A499" s="25">
        <v>1</v>
      </c>
      <c r="B499" s="17" t="s">
        <v>546</v>
      </c>
      <c r="C499" s="20"/>
      <c r="D499" s="20"/>
      <c r="F499" s="14">
        <v>0</v>
      </c>
      <c r="G499" s="14">
        <v>0.06</v>
      </c>
      <c r="H499" s="94">
        <f t="shared" ref="H499:H512" si="261">SUM(F499:G499)</f>
        <v>0.06</v>
      </c>
      <c r="I499" s="22">
        <v>0.06</v>
      </c>
      <c r="J499" s="22">
        <v>0.06</v>
      </c>
      <c r="K499" s="117">
        <f t="shared" ref="K499:K514" si="262">SUM(I499:J499)</f>
        <v>0.12</v>
      </c>
      <c r="L499" s="173">
        <v>0.06</v>
      </c>
      <c r="M499" s="173">
        <v>0.06</v>
      </c>
      <c r="N499" s="103">
        <f t="shared" ref="N499:N513" si="263">SUM(L499:M499)</f>
        <v>0.12</v>
      </c>
      <c r="O499" s="173"/>
      <c r="P499" s="173"/>
      <c r="Q499" s="103">
        <f t="shared" ref="Q499:Q513" si="264">SUM(O499:P499)</f>
        <v>0</v>
      </c>
      <c r="R499" s="173">
        <v>0</v>
      </c>
      <c r="S499" s="173">
        <v>0</v>
      </c>
      <c r="T499" s="103">
        <f t="shared" ref="T499:T513" si="265">SUM(R499:S499)</f>
        <v>0</v>
      </c>
    </row>
    <row r="500" spans="1:20" ht="18.75">
      <c r="A500" s="25">
        <v>2</v>
      </c>
      <c r="B500" s="17" t="s">
        <v>547</v>
      </c>
      <c r="C500" s="20">
        <v>371</v>
      </c>
      <c r="D500" s="20"/>
      <c r="E500" s="88">
        <f t="shared" ref="E500:E514" si="266">SUM(C500:D500)</f>
        <v>371</v>
      </c>
      <c r="F500" s="14">
        <v>426</v>
      </c>
      <c r="G500" s="14">
        <v>0</v>
      </c>
      <c r="H500" s="94">
        <f t="shared" si="261"/>
        <v>426</v>
      </c>
      <c r="I500" s="22">
        <v>426.01</v>
      </c>
      <c r="J500" s="22"/>
      <c r="K500" s="117">
        <f t="shared" si="262"/>
        <v>426.01</v>
      </c>
      <c r="L500" s="173">
        <v>474.85</v>
      </c>
      <c r="M500" s="173"/>
      <c r="N500" s="103">
        <f t="shared" si="263"/>
        <v>474.85</v>
      </c>
      <c r="O500" s="173">
        <v>405.35</v>
      </c>
      <c r="P500" s="173"/>
      <c r="Q500" s="103">
        <f t="shared" si="264"/>
        <v>405.35</v>
      </c>
      <c r="R500" s="173">
        <v>405.35</v>
      </c>
      <c r="S500" s="173">
        <v>0</v>
      </c>
      <c r="T500" s="103">
        <f t="shared" si="265"/>
        <v>405.35</v>
      </c>
    </row>
    <row r="501" spans="1:20" ht="18.75">
      <c r="A501" s="25">
        <v>3</v>
      </c>
      <c r="B501" s="17" t="s">
        <v>548</v>
      </c>
      <c r="C501" s="20">
        <v>8228.5300000000007</v>
      </c>
      <c r="D501" s="20"/>
      <c r="E501" s="88">
        <f t="shared" si="266"/>
        <v>8228.5300000000007</v>
      </c>
      <c r="F501" s="14">
        <v>8811</v>
      </c>
      <c r="G501" s="14">
        <v>0</v>
      </c>
      <c r="H501" s="94">
        <f t="shared" si="261"/>
        <v>8811</v>
      </c>
      <c r="I501" s="22">
        <v>9412.52</v>
      </c>
      <c r="J501" s="22"/>
      <c r="K501" s="117">
        <f t="shared" si="262"/>
        <v>9412.52</v>
      </c>
      <c r="L501" s="173">
        <v>10015.030000000001</v>
      </c>
      <c r="M501" s="173"/>
      <c r="N501" s="103">
        <f t="shared" si="263"/>
        <v>10015.030000000001</v>
      </c>
      <c r="O501" s="173">
        <v>11539.52</v>
      </c>
      <c r="P501" s="173"/>
      <c r="Q501" s="103">
        <f t="shared" si="264"/>
        <v>11539.52</v>
      </c>
      <c r="R501" s="173">
        <v>11539.52</v>
      </c>
      <c r="S501" s="173">
        <v>0</v>
      </c>
      <c r="T501" s="103">
        <f t="shared" si="265"/>
        <v>11539.52</v>
      </c>
    </row>
    <row r="502" spans="1:20" s="43" customFormat="1" ht="18.75">
      <c r="A502" s="25">
        <v>4</v>
      </c>
      <c r="B502" s="17" t="s">
        <v>549</v>
      </c>
      <c r="C502" s="20">
        <v>500.02</v>
      </c>
      <c r="D502" s="20"/>
      <c r="E502" s="88">
        <f t="shared" si="266"/>
        <v>500.02</v>
      </c>
      <c r="F502" s="14">
        <v>100.02</v>
      </c>
      <c r="G502" s="14">
        <v>0</v>
      </c>
      <c r="H502" s="94">
        <f t="shared" si="261"/>
        <v>100.02</v>
      </c>
      <c r="I502" s="22">
        <v>100.02</v>
      </c>
      <c r="J502" s="22"/>
      <c r="K502" s="117">
        <f t="shared" si="262"/>
        <v>100.02</v>
      </c>
      <c r="L502" s="173">
        <v>225.01</v>
      </c>
      <c r="M502" s="173"/>
      <c r="N502" s="103">
        <f t="shared" si="263"/>
        <v>225.01</v>
      </c>
      <c r="O502" s="173">
        <v>15.02</v>
      </c>
      <c r="P502" s="173"/>
      <c r="Q502" s="103">
        <f t="shared" si="264"/>
        <v>15.02</v>
      </c>
      <c r="R502" s="173">
        <v>15.02</v>
      </c>
      <c r="S502" s="173">
        <v>0</v>
      </c>
      <c r="T502" s="103">
        <f t="shared" si="265"/>
        <v>15.02</v>
      </c>
    </row>
    <row r="503" spans="1:20" ht="18.75">
      <c r="A503" s="25">
        <v>5</v>
      </c>
      <c r="B503" s="17" t="s">
        <v>550</v>
      </c>
      <c r="C503" s="20">
        <v>3582.03</v>
      </c>
      <c r="D503" s="20"/>
      <c r="E503" s="88">
        <f t="shared" si="266"/>
        <v>3582.03</v>
      </c>
      <c r="F503" s="14">
        <v>1202.02</v>
      </c>
      <c r="G503" s="14">
        <v>0</v>
      </c>
      <c r="H503" s="94">
        <f t="shared" si="261"/>
        <v>1202.02</v>
      </c>
      <c r="I503" s="22">
        <v>1639.52</v>
      </c>
      <c r="J503" s="22"/>
      <c r="K503" s="117">
        <f t="shared" si="262"/>
        <v>1639.52</v>
      </c>
      <c r="L503" s="173">
        <v>1528.5</v>
      </c>
      <c r="M503" s="173"/>
      <c r="N503" s="103">
        <f t="shared" si="263"/>
        <v>1528.5</v>
      </c>
      <c r="O503" s="173">
        <v>1294.54</v>
      </c>
      <c r="P503" s="173"/>
      <c r="Q503" s="103">
        <f t="shared" si="264"/>
        <v>1294.54</v>
      </c>
      <c r="R503" s="173">
        <v>1294.54</v>
      </c>
      <c r="S503" s="173">
        <v>0</v>
      </c>
      <c r="T503" s="103">
        <f t="shared" si="265"/>
        <v>1294.54</v>
      </c>
    </row>
    <row r="504" spans="1:20" ht="18.75">
      <c r="A504" s="25">
        <v>6</v>
      </c>
      <c r="B504" s="17" t="s">
        <v>551</v>
      </c>
      <c r="C504" s="20">
        <v>716</v>
      </c>
      <c r="D504" s="20"/>
      <c r="E504" s="88">
        <f t="shared" si="266"/>
        <v>716</v>
      </c>
      <c r="F504" s="14">
        <v>766.5</v>
      </c>
      <c r="G504" s="14">
        <v>0</v>
      </c>
      <c r="H504" s="94">
        <f t="shared" si="261"/>
        <v>766.5</v>
      </c>
      <c r="I504" s="22">
        <v>837.5</v>
      </c>
      <c r="J504" s="22"/>
      <c r="K504" s="117">
        <f t="shared" si="262"/>
        <v>837.5</v>
      </c>
      <c r="L504" s="173">
        <v>905.5</v>
      </c>
      <c r="M504" s="173"/>
      <c r="N504" s="103">
        <f t="shared" si="263"/>
        <v>905.5</v>
      </c>
      <c r="O504" s="173">
        <v>931.6</v>
      </c>
      <c r="P504" s="173"/>
      <c r="Q504" s="103">
        <f t="shared" si="264"/>
        <v>931.6</v>
      </c>
      <c r="R504" s="173">
        <v>931.6</v>
      </c>
      <c r="S504" s="173">
        <v>0</v>
      </c>
      <c r="T504" s="103">
        <f t="shared" si="265"/>
        <v>931.6</v>
      </c>
    </row>
    <row r="505" spans="1:20" ht="18.75">
      <c r="A505" s="25">
        <v>7</v>
      </c>
      <c r="B505" s="17" t="s">
        <v>552</v>
      </c>
      <c r="C505" s="20">
        <v>1311.02</v>
      </c>
      <c r="D505" s="20"/>
      <c r="E505" s="88">
        <f t="shared" si="266"/>
        <v>1311.02</v>
      </c>
      <c r="F505" s="14">
        <v>1421.01</v>
      </c>
      <c r="G505" s="14">
        <v>0</v>
      </c>
      <c r="H505" s="94">
        <f t="shared" si="261"/>
        <v>1421.01</v>
      </c>
      <c r="I505" s="22">
        <v>1481</v>
      </c>
      <c r="J505" s="22"/>
      <c r="K505" s="117">
        <f t="shared" si="262"/>
        <v>1481</v>
      </c>
      <c r="L505" s="173">
        <v>735.03</v>
      </c>
      <c r="M505" s="173"/>
      <c r="N505" s="103">
        <f t="shared" si="263"/>
        <v>735.03</v>
      </c>
      <c r="O505" s="173"/>
      <c r="P505" s="173"/>
      <c r="Q505" s="103">
        <f t="shared" si="264"/>
        <v>0</v>
      </c>
      <c r="R505" s="173">
        <v>0</v>
      </c>
      <c r="S505" s="173">
        <v>0</v>
      </c>
      <c r="T505" s="103">
        <f t="shared" si="265"/>
        <v>0</v>
      </c>
    </row>
    <row r="506" spans="1:20" s="43" customFormat="1" ht="18.75">
      <c r="A506" s="25">
        <v>8</v>
      </c>
      <c r="B506" s="17" t="s">
        <v>553</v>
      </c>
      <c r="C506" s="20">
        <v>2400.0300000000002</v>
      </c>
      <c r="D506" s="20"/>
      <c r="E506" s="88">
        <f t="shared" si="266"/>
        <v>2400.0300000000002</v>
      </c>
      <c r="F506" s="14">
        <v>500.03</v>
      </c>
      <c r="G506" s="14">
        <v>0</v>
      </c>
      <c r="H506" s="94">
        <f t="shared" si="261"/>
        <v>500.03</v>
      </c>
      <c r="I506" s="22">
        <v>735.03</v>
      </c>
      <c r="J506" s="22"/>
      <c r="K506" s="117">
        <f t="shared" si="262"/>
        <v>735.03</v>
      </c>
      <c r="L506" s="173">
        <v>1640</v>
      </c>
      <c r="M506" s="173">
        <v>2460</v>
      </c>
      <c r="N506" s="103">
        <f t="shared" si="263"/>
        <v>4100</v>
      </c>
      <c r="O506" s="173">
        <v>0.06</v>
      </c>
      <c r="P506" s="173"/>
      <c r="Q506" s="103">
        <f t="shared" si="264"/>
        <v>0.06</v>
      </c>
      <c r="R506" s="173">
        <v>0.06</v>
      </c>
      <c r="S506" s="173">
        <v>0</v>
      </c>
      <c r="T506" s="103">
        <f t="shared" si="265"/>
        <v>0.06</v>
      </c>
    </row>
    <row r="507" spans="1:20" ht="18.75">
      <c r="A507" s="25">
        <v>9</v>
      </c>
      <c r="B507" s="17" t="s">
        <v>554</v>
      </c>
      <c r="C507" s="20">
        <v>0.06</v>
      </c>
      <c r="D507" s="20">
        <v>0.06</v>
      </c>
      <c r="E507" s="88">
        <f t="shared" si="266"/>
        <v>0.12</v>
      </c>
      <c r="F507" s="14">
        <v>918</v>
      </c>
      <c r="G507" s="14">
        <v>1650.02</v>
      </c>
      <c r="H507" s="94">
        <f t="shared" si="261"/>
        <v>2568.02</v>
      </c>
      <c r="I507" s="22">
        <v>918</v>
      </c>
      <c r="J507" s="22">
        <v>1650.02</v>
      </c>
      <c r="K507" s="117">
        <f t="shared" si="262"/>
        <v>2568.02</v>
      </c>
      <c r="L507" s="173">
        <v>4519.3100000000004</v>
      </c>
      <c r="M507" s="173"/>
      <c r="N507" s="103">
        <f t="shared" si="263"/>
        <v>4519.3100000000004</v>
      </c>
      <c r="O507" s="173">
        <v>2080</v>
      </c>
      <c r="P507" s="173">
        <v>3120</v>
      </c>
      <c r="Q507" s="103">
        <f t="shared" si="264"/>
        <v>5200</v>
      </c>
      <c r="R507" s="173">
        <v>2080</v>
      </c>
      <c r="S507" s="173">
        <v>3120</v>
      </c>
      <c r="T507" s="103">
        <f t="shared" si="265"/>
        <v>5200</v>
      </c>
    </row>
    <row r="508" spans="1:20" ht="18.75">
      <c r="A508" s="25">
        <v>10</v>
      </c>
      <c r="B508" s="17" t="s">
        <v>555</v>
      </c>
      <c r="C508" s="20">
        <v>3576.41</v>
      </c>
      <c r="D508" s="20"/>
      <c r="E508" s="88">
        <f t="shared" si="266"/>
        <v>3576.41</v>
      </c>
      <c r="F508" s="14">
        <v>3466.41</v>
      </c>
      <c r="G508" s="14">
        <v>0</v>
      </c>
      <c r="H508" s="94">
        <f t="shared" si="261"/>
        <v>3466.41</v>
      </c>
      <c r="I508" s="22">
        <v>3739.32</v>
      </c>
      <c r="J508" s="22"/>
      <c r="K508" s="117">
        <f t="shared" si="262"/>
        <v>3739.32</v>
      </c>
      <c r="L508" s="173">
        <v>3333</v>
      </c>
      <c r="M508" s="173"/>
      <c r="N508" s="103">
        <f t="shared" si="263"/>
        <v>3333</v>
      </c>
      <c r="O508" s="173">
        <v>5590.81</v>
      </c>
      <c r="P508" s="173"/>
      <c r="Q508" s="103">
        <f t="shared" si="264"/>
        <v>5590.81</v>
      </c>
      <c r="R508" s="173">
        <v>5590.81</v>
      </c>
      <c r="S508" s="173">
        <v>0</v>
      </c>
      <c r="T508" s="103">
        <f t="shared" si="265"/>
        <v>5590.81</v>
      </c>
    </row>
    <row r="509" spans="1:20" ht="18.75">
      <c r="A509" s="25">
        <v>11</v>
      </c>
      <c r="B509" s="17" t="s">
        <v>2059</v>
      </c>
      <c r="C509" s="20"/>
      <c r="D509" s="20"/>
      <c r="E509" s="88"/>
      <c r="F509" s="14"/>
      <c r="G509" s="14"/>
      <c r="H509" s="94"/>
      <c r="I509" s="22"/>
      <c r="J509" s="22"/>
      <c r="L509" s="173"/>
      <c r="M509" s="173"/>
      <c r="O509" s="173">
        <v>3061</v>
      </c>
      <c r="P509" s="173"/>
      <c r="Q509" s="103">
        <f t="shared" si="264"/>
        <v>3061</v>
      </c>
      <c r="R509" s="173">
        <v>3061</v>
      </c>
      <c r="S509" s="173">
        <v>0</v>
      </c>
      <c r="T509" s="103">
        <f t="shared" si="265"/>
        <v>3061</v>
      </c>
    </row>
    <row r="510" spans="1:20" s="43" customFormat="1" ht="18.75">
      <c r="A510" s="25">
        <v>12</v>
      </c>
      <c r="B510" s="17" t="s">
        <v>556</v>
      </c>
      <c r="C510" s="20">
        <v>583.41999999999996</v>
      </c>
      <c r="D510" s="20">
        <v>350.05</v>
      </c>
      <c r="E510" s="88">
        <f t="shared" si="266"/>
        <v>933.47</v>
      </c>
      <c r="F510" s="14">
        <v>920.02</v>
      </c>
      <c r="G510" s="14">
        <v>1380.02</v>
      </c>
      <c r="H510" s="94">
        <f t="shared" si="261"/>
        <v>2300.04</v>
      </c>
      <c r="I510" s="22">
        <v>1080.02</v>
      </c>
      <c r="J510" s="22">
        <v>1620.02</v>
      </c>
      <c r="K510" s="117">
        <f t="shared" si="262"/>
        <v>2700.04</v>
      </c>
      <c r="L510" s="173">
        <v>1619.37</v>
      </c>
      <c r="M510" s="173">
        <v>2163.37</v>
      </c>
      <c r="N510" s="103">
        <f t="shared" si="263"/>
        <v>3782.74</v>
      </c>
      <c r="O510" s="173">
        <v>1220.01</v>
      </c>
      <c r="P510" s="173">
        <v>1807.09</v>
      </c>
      <c r="Q510" s="103">
        <f t="shared" si="264"/>
        <v>3027.1</v>
      </c>
      <c r="R510" s="173">
        <v>1220.01</v>
      </c>
      <c r="S510" s="173">
        <v>1807.09</v>
      </c>
      <c r="T510" s="103">
        <f t="shared" si="265"/>
        <v>3027.1</v>
      </c>
    </row>
    <row r="511" spans="1:20" ht="18.75">
      <c r="A511" s="25">
        <v>13</v>
      </c>
      <c r="B511" s="17" t="s">
        <v>557</v>
      </c>
      <c r="C511" s="20">
        <v>109.14</v>
      </c>
      <c r="D511" s="20"/>
      <c r="E511" s="88">
        <f t="shared" si="266"/>
        <v>109.14</v>
      </c>
      <c r="F511" s="14">
        <v>118.9</v>
      </c>
      <c r="G511" s="14">
        <v>0</v>
      </c>
      <c r="H511" s="94">
        <f t="shared" si="261"/>
        <v>118.9</v>
      </c>
      <c r="I511" s="22">
        <v>158.91</v>
      </c>
      <c r="J511" s="22"/>
      <c r="K511" s="117">
        <f t="shared" si="262"/>
        <v>158.91</v>
      </c>
      <c r="L511" s="173">
        <v>169.32</v>
      </c>
      <c r="M511" s="173"/>
      <c r="N511" s="103">
        <f t="shared" si="263"/>
        <v>169.32</v>
      </c>
      <c r="O511" s="173">
        <v>229.98</v>
      </c>
      <c r="P511" s="173"/>
      <c r="Q511" s="103">
        <f t="shared" si="264"/>
        <v>229.98</v>
      </c>
      <c r="R511" s="173">
        <v>229.98</v>
      </c>
      <c r="S511" s="173">
        <v>0</v>
      </c>
      <c r="T511" s="103">
        <f t="shared" si="265"/>
        <v>229.98</v>
      </c>
    </row>
    <row r="512" spans="1:20" ht="18.75">
      <c r="A512" s="25">
        <v>14</v>
      </c>
      <c r="B512" s="17" t="s">
        <v>558</v>
      </c>
      <c r="C512" s="20">
        <v>125.92</v>
      </c>
      <c r="D512" s="20"/>
      <c r="E512" s="88">
        <f t="shared" si="266"/>
        <v>125.92</v>
      </c>
      <c r="F512" s="14">
        <v>132.41999999999999</v>
      </c>
      <c r="G512" s="14">
        <v>0</v>
      </c>
      <c r="H512" s="94">
        <f t="shared" si="261"/>
        <v>132.41999999999999</v>
      </c>
      <c r="I512" s="22">
        <v>152.83000000000001</v>
      </c>
      <c r="J512" s="22"/>
      <c r="K512" s="117">
        <f t="shared" si="262"/>
        <v>152.83000000000001</v>
      </c>
      <c r="L512" s="173">
        <v>203.7</v>
      </c>
      <c r="M512" s="173"/>
      <c r="N512" s="103">
        <f t="shared" si="263"/>
        <v>203.7</v>
      </c>
      <c r="O512" s="173">
        <v>244.49</v>
      </c>
      <c r="P512" s="173"/>
      <c r="Q512" s="103">
        <f t="shared" si="264"/>
        <v>244.49</v>
      </c>
      <c r="R512" s="173">
        <v>244.49</v>
      </c>
      <c r="S512" s="173">
        <v>0</v>
      </c>
      <c r="T512" s="103">
        <f t="shared" si="265"/>
        <v>244.49</v>
      </c>
    </row>
    <row r="513" spans="1:20" ht="18.75">
      <c r="A513" s="25">
        <v>15</v>
      </c>
      <c r="B513" s="17" t="s">
        <v>2062</v>
      </c>
      <c r="C513" s="20"/>
      <c r="D513" s="20"/>
      <c r="E513" s="88"/>
      <c r="F513" s="14"/>
      <c r="G513" s="14"/>
      <c r="H513" s="94"/>
      <c r="I513" s="22"/>
      <c r="J513" s="22"/>
      <c r="L513" s="173">
        <v>423.47</v>
      </c>
      <c r="M513" s="173"/>
      <c r="N513" s="103">
        <f t="shared" si="263"/>
        <v>423.47</v>
      </c>
      <c r="O513" s="173">
        <v>1018.9</v>
      </c>
      <c r="P513" s="173"/>
      <c r="Q513" s="103">
        <f t="shared" si="264"/>
        <v>1018.9</v>
      </c>
      <c r="R513" s="173">
        <v>1018.9</v>
      </c>
      <c r="S513" s="173">
        <v>0</v>
      </c>
      <c r="T513" s="103">
        <f t="shared" si="265"/>
        <v>1018.9</v>
      </c>
    </row>
    <row r="514" spans="1:20" ht="18.75">
      <c r="A514" s="25"/>
      <c r="B514" s="19" t="s">
        <v>51</v>
      </c>
      <c r="C514" s="21">
        <f>SUM(C500:C512)</f>
        <v>21503.579999999998</v>
      </c>
      <c r="D514" s="21">
        <f>SUM(D500:D512)</f>
        <v>350.11</v>
      </c>
      <c r="E514" s="88">
        <f t="shared" si="266"/>
        <v>21853.69</v>
      </c>
      <c r="F514" s="18">
        <f>SUM(F499:F512)</f>
        <v>18782.330000000002</v>
      </c>
      <c r="G514" s="18">
        <f>SUM(G499:G512)</f>
        <v>3030.1</v>
      </c>
      <c r="H514" s="94">
        <f>SUM(H499:H512)</f>
        <v>21812.43</v>
      </c>
      <c r="I514" s="36">
        <f>SUM(I499:I512)</f>
        <v>20680.740000000005</v>
      </c>
      <c r="J514" s="36">
        <f>SUM(J499:J512)</f>
        <v>3270.1</v>
      </c>
      <c r="K514" s="117">
        <f t="shared" si="262"/>
        <v>23950.840000000004</v>
      </c>
      <c r="L514" s="91">
        <f>SUM(L499:L513)</f>
        <v>25792.15</v>
      </c>
      <c r="M514" s="91">
        <f t="shared" ref="M514:N514" si="267">SUM(M499:M513)</f>
        <v>4623.43</v>
      </c>
      <c r="N514" s="103">
        <f t="shared" si="267"/>
        <v>30415.580000000005</v>
      </c>
      <c r="O514" s="91">
        <f>SUM(O499:O513)</f>
        <v>27631.280000000002</v>
      </c>
      <c r="P514" s="91">
        <f>SUM(P499:P513)</f>
        <v>4927.09</v>
      </c>
      <c r="Q514" s="103">
        <f t="shared" ref="Q514" si="268">SUM(Q499:Q513)</f>
        <v>32558.370000000003</v>
      </c>
      <c r="R514" s="91">
        <f>SUM(R499:R513)</f>
        <v>27631.280000000002</v>
      </c>
      <c r="S514" s="91">
        <f>SUM(S499:S513)</f>
        <v>4927.09</v>
      </c>
      <c r="T514" s="103">
        <f t="shared" ref="T514" si="269">SUM(T499:T513)</f>
        <v>32558.370000000003</v>
      </c>
    </row>
    <row r="515" spans="1:20" s="43" customFormat="1" ht="18.75">
      <c r="A515" s="35">
        <v>25</v>
      </c>
      <c r="B515" s="19" t="s">
        <v>559</v>
      </c>
      <c r="C515" s="21"/>
      <c r="D515" s="21"/>
      <c r="E515" s="88"/>
      <c r="F515" s="18"/>
      <c r="G515" s="18"/>
      <c r="H515" s="94"/>
      <c r="I515" s="36"/>
      <c r="J515" s="36"/>
      <c r="K515" s="117"/>
      <c r="L515" s="91"/>
      <c r="M515" s="91"/>
      <c r="N515" s="103"/>
      <c r="O515" s="91"/>
      <c r="P515" s="91"/>
      <c r="Q515" s="103"/>
      <c r="R515" s="91"/>
      <c r="S515" s="91"/>
      <c r="T515" s="103"/>
    </row>
    <row r="516" spans="1:20" ht="18.75">
      <c r="A516" s="25">
        <v>1</v>
      </c>
      <c r="B516" s="17" t="s">
        <v>560</v>
      </c>
      <c r="C516" s="38">
        <v>2810</v>
      </c>
      <c r="D516" s="38"/>
      <c r="E516" s="87">
        <f>SUM(C516:D516)</f>
        <v>2810</v>
      </c>
      <c r="F516" s="14">
        <v>4205</v>
      </c>
      <c r="G516" s="14">
        <v>0</v>
      </c>
      <c r="H516" s="94">
        <f>SUM(F516:G516)</f>
        <v>4205</v>
      </c>
      <c r="I516" s="22">
        <v>6205</v>
      </c>
      <c r="J516" s="22"/>
      <c r="K516" s="117">
        <f>SUM(I516:J516)</f>
        <v>6205</v>
      </c>
      <c r="L516" s="173">
        <v>9041.2999999999993</v>
      </c>
      <c r="M516" s="173"/>
      <c r="N516" s="103">
        <f>SUM(L516:M516)</f>
        <v>9041.2999999999993</v>
      </c>
      <c r="O516" s="173">
        <v>6100</v>
      </c>
      <c r="P516" s="173"/>
      <c r="Q516" s="103">
        <f>SUM(O516:P516)</f>
        <v>6100</v>
      </c>
      <c r="R516" s="173">
        <v>6100</v>
      </c>
      <c r="S516" s="173">
        <v>0</v>
      </c>
      <c r="T516" s="103">
        <f>SUM(R516:S516)</f>
        <v>6100</v>
      </c>
    </row>
    <row r="517" spans="1:20" ht="18.75">
      <c r="A517" s="25"/>
      <c r="B517" s="19" t="s">
        <v>52</v>
      </c>
      <c r="C517" s="39">
        <f>SUM(C516)</f>
        <v>2810</v>
      </c>
      <c r="D517" s="38"/>
      <c r="E517" s="87">
        <f>SUM(C517:D517)</f>
        <v>2810</v>
      </c>
      <c r="F517" s="18">
        <f>SUM(F516)</f>
        <v>4205</v>
      </c>
      <c r="G517" s="18">
        <f>SUM(G516)</f>
        <v>0</v>
      </c>
      <c r="H517" s="94">
        <f>SUM(H516)</f>
        <v>4205</v>
      </c>
      <c r="I517" s="36">
        <f>SUM(I516)</f>
        <v>6205</v>
      </c>
      <c r="J517" s="22"/>
      <c r="K517" s="117">
        <f>SUM(I517:J517)</f>
        <v>6205</v>
      </c>
      <c r="L517" s="91">
        <f>SUM(L516)</f>
        <v>9041.2999999999993</v>
      </c>
      <c r="M517" s="173"/>
      <c r="N517" s="103">
        <f>SUM(L517:M517)</f>
        <v>9041.2999999999993</v>
      </c>
      <c r="O517" s="173">
        <f>SUM(O516)</f>
        <v>6100</v>
      </c>
      <c r="P517" s="173"/>
      <c r="Q517" s="103">
        <f>SUM(O517:P517)</f>
        <v>6100</v>
      </c>
      <c r="R517" s="173">
        <f>SUM(R516)</f>
        <v>6100</v>
      </c>
      <c r="S517" s="173">
        <f>SUM(S516)</f>
        <v>0</v>
      </c>
      <c r="T517" s="103">
        <f>SUM(R517:S517)</f>
        <v>6100</v>
      </c>
    </row>
    <row r="518" spans="1:20" s="43" customFormat="1" ht="18.75">
      <c r="A518" s="35">
        <v>26</v>
      </c>
      <c r="B518" s="19" t="s">
        <v>561</v>
      </c>
      <c r="C518" s="21"/>
      <c r="D518" s="21"/>
      <c r="E518" s="88"/>
      <c r="F518" s="18"/>
      <c r="G518" s="18"/>
      <c r="H518" s="94"/>
      <c r="I518" s="36"/>
      <c r="J518" s="36"/>
      <c r="K518" s="117"/>
      <c r="L518" s="91"/>
      <c r="M518" s="91"/>
      <c r="N518" s="103"/>
      <c r="O518" s="91"/>
      <c r="P518" s="91"/>
      <c r="Q518" s="103"/>
      <c r="R518" s="91"/>
      <c r="S518" s="91"/>
      <c r="T518" s="103"/>
    </row>
    <row r="519" spans="1:20" s="43" customFormat="1" ht="18.75">
      <c r="A519" s="25">
        <v>1</v>
      </c>
      <c r="B519" s="17" t="s">
        <v>2059</v>
      </c>
      <c r="C519" s="21"/>
      <c r="D519" s="21"/>
      <c r="E519" s="88"/>
      <c r="F519" s="18"/>
      <c r="G519" s="18"/>
      <c r="H519" s="94"/>
      <c r="I519" s="36"/>
      <c r="J519" s="36"/>
      <c r="K519" s="117"/>
      <c r="L519" s="91">
        <v>0.02</v>
      </c>
      <c r="M519" s="91"/>
      <c r="N519" s="103"/>
      <c r="O519" s="91">
        <v>200</v>
      </c>
      <c r="P519" s="91">
        <v>0</v>
      </c>
      <c r="Q519" s="103">
        <f>SUM(O519:P519)</f>
        <v>200</v>
      </c>
      <c r="R519" s="91">
        <v>200</v>
      </c>
      <c r="S519" s="91">
        <v>0</v>
      </c>
      <c r="T519" s="103">
        <f>SUM(R519:S519)</f>
        <v>200</v>
      </c>
    </row>
    <row r="520" spans="1:20" ht="18.75">
      <c r="A520" s="25">
        <v>2</v>
      </c>
      <c r="B520" s="17" t="s">
        <v>562</v>
      </c>
      <c r="C520" s="20">
        <v>4260.01</v>
      </c>
      <c r="D520" s="20"/>
      <c r="E520" s="88">
        <f>SUM(C520:D520)</f>
        <v>4260.01</v>
      </c>
      <c r="F520" s="14">
        <v>1220.01</v>
      </c>
      <c r="G520" s="14">
        <v>1800</v>
      </c>
      <c r="H520" s="94">
        <f>SUM(F520:G520)</f>
        <v>3020.01</v>
      </c>
      <c r="I520" s="22">
        <v>1649.02</v>
      </c>
      <c r="J520" s="22"/>
      <c r="K520" s="117">
        <f>SUM(I520:J520)</f>
        <v>1649.02</v>
      </c>
      <c r="L520" s="173">
        <v>5520.03</v>
      </c>
      <c r="M520" s="173"/>
      <c r="N520" s="103">
        <f>SUM(L520:M520)</f>
        <v>5520.03</v>
      </c>
      <c r="O520" s="173">
        <v>1020.01</v>
      </c>
      <c r="P520" s="173"/>
      <c r="Q520" s="103">
        <f>SUM(O520:P520)</f>
        <v>1020.01</v>
      </c>
      <c r="R520" s="173">
        <v>1020.01</v>
      </c>
      <c r="S520" s="173">
        <v>0</v>
      </c>
      <c r="T520" s="103">
        <f>SUM(R520:S520)</f>
        <v>1020.01</v>
      </c>
    </row>
    <row r="521" spans="1:20" ht="18.75">
      <c r="A521" s="25">
        <v>3</v>
      </c>
      <c r="B521" s="17" t="s">
        <v>2413</v>
      </c>
      <c r="C521" s="20"/>
      <c r="D521" s="20"/>
      <c r="E521" s="88"/>
      <c r="F521" s="14"/>
      <c r="G521" s="14"/>
      <c r="H521" s="94"/>
      <c r="I521" s="22"/>
      <c r="J521" s="22"/>
      <c r="L521" s="173"/>
      <c r="M521" s="173"/>
      <c r="O521" s="173"/>
      <c r="P521" s="173"/>
      <c r="R521" s="173">
        <v>1000</v>
      </c>
      <c r="S521" s="173">
        <v>0</v>
      </c>
      <c r="T521" s="103">
        <f>SUM(R521:S521)</f>
        <v>1000</v>
      </c>
    </row>
    <row r="522" spans="1:20" s="43" customFormat="1" ht="18.75">
      <c r="A522" s="35"/>
      <c r="B522" s="19" t="s">
        <v>53</v>
      </c>
      <c r="C522" s="21">
        <f>SUM(C520)</f>
        <v>4260.01</v>
      </c>
      <c r="D522" s="21"/>
      <c r="E522" s="88">
        <f>SUM(C522:D522)</f>
        <v>4260.01</v>
      </c>
      <c r="F522" s="18">
        <f>SUM(F519:F520)</f>
        <v>1220.01</v>
      </c>
      <c r="G522" s="18">
        <f>SUM(G519:G520)</f>
        <v>1800</v>
      </c>
      <c r="H522" s="108">
        <f t="shared" ref="H522:N522" si="270">SUM(H519:H520)</f>
        <v>3020.01</v>
      </c>
      <c r="I522" s="18">
        <f t="shared" si="270"/>
        <v>1649.02</v>
      </c>
      <c r="J522" s="18">
        <f t="shared" si="270"/>
        <v>0</v>
      </c>
      <c r="K522" s="108">
        <f t="shared" si="270"/>
        <v>1649.02</v>
      </c>
      <c r="L522" s="18">
        <f t="shared" si="270"/>
        <v>5520.05</v>
      </c>
      <c r="M522" s="18">
        <f t="shared" si="270"/>
        <v>0</v>
      </c>
      <c r="N522" s="108">
        <f t="shared" si="270"/>
        <v>5520.03</v>
      </c>
      <c r="O522" s="18">
        <f>SUM(O519:O520)</f>
        <v>1220.01</v>
      </c>
      <c r="P522" s="18">
        <f t="shared" ref="P522:Q522" si="271">SUM(P519:P520)</f>
        <v>0</v>
      </c>
      <c r="Q522" s="18">
        <f t="shared" si="271"/>
        <v>1220.01</v>
      </c>
      <c r="R522" s="18">
        <f>SUM(R519:R521)</f>
        <v>2220.0100000000002</v>
      </c>
      <c r="S522" s="18">
        <f t="shared" ref="S522" si="272">SUM(S519:S520)</f>
        <v>0</v>
      </c>
      <c r="T522" s="18">
        <f>SUM(T519:T521)</f>
        <v>2220.0100000000002</v>
      </c>
    </row>
    <row r="523" spans="1:20" s="43" customFormat="1" ht="18.75">
      <c r="A523" s="35">
        <v>27</v>
      </c>
      <c r="B523" s="19" t="s">
        <v>563</v>
      </c>
      <c r="C523" s="21"/>
      <c r="D523" s="21"/>
      <c r="E523" s="88"/>
      <c r="F523" s="18"/>
      <c r="G523" s="18"/>
      <c r="H523" s="94"/>
      <c r="I523" s="36"/>
      <c r="J523" s="36"/>
      <c r="K523" s="117"/>
      <c r="L523" s="91"/>
      <c r="M523" s="91"/>
      <c r="N523" s="103"/>
      <c r="O523" s="91"/>
      <c r="P523" s="91"/>
      <c r="Q523" s="103"/>
      <c r="R523" s="91"/>
      <c r="S523" s="91"/>
      <c r="T523" s="103"/>
    </row>
    <row r="524" spans="1:20" s="43" customFormat="1" ht="18.75">
      <c r="A524" s="35">
        <v>1</v>
      </c>
      <c r="B524" s="17" t="s">
        <v>2414</v>
      </c>
      <c r="C524" s="21"/>
      <c r="D524" s="21"/>
      <c r="E524" s="88"/>
      <c r="F524" s="18"/>
      <c r="G524" s="18"/>
      <c r="H524" s="94"/>
      <c r="I524" s="36"/>
      <c r="J524" s="36"/>
      <c r="K524" s="117"/>
      <c r="L524" s="91"/>
      <c r="M524" s="91"/>
      <c r="N524" s="103"/>
      <c r="O524" s="91"/>
      <c r="P524" s="91"/>
      <c r="Q524" s="103"/>
      <c r="R524" s="173">
        <v>45329.74</v>
      </c>
      <c r="S524" s="173">
        <v>0</v>
      </c>
      <c r="T524" s="211">
        <f>SUM(R524:S524)</f>
        <v>45329.74</v>
      </c>
    </row>
    <row r="525" spans="1:20" ht="18.75">
      <c r="A525" s="25">
        <v>2</v>
      </c>
      <c r="B525" s="17" t="s">
        <v>1957</v>
      </c>
      <c r="C525" s="20"/>
      <c r="D525" s="20"/>
      <c r="F525" s="14">
        <v>7.0000000000000007E-2</v>
      </c>
      <c r="G525" s="14">
        <v>0</v>
      </c>
      <c r="H525" s="94">
        <f>SUM(F525:G525)</f>
        <v>7.0000000000000007E-2</v>
      </c>
      <c r="I525" s="22">
        <v>772.12</v>
      </c>
      <c r="J525" s="22"/>
      <c r="K525" s="117">
        <f>SUM(I525:J525)</f>
        <v>772.12</v>
      </c>
      <c r="L525" s="173">
        <v>978.84</v>
      </c>
      <c r="M525" s="173"/>
      <c r="N525" s="103">
        <f>SUM(L525:M525)</f>
        <v>978.84</v>
      </c>
      <c r="O525" s="173">
        <v>260924.52</v>
      </c>
      <c r="P525" s="173"/>
      <c r="Q525" s="103">
        <f>SUM(O525:P525)</f>
        <v>260924.52</v>
      </c>
      <c r="R525" s="173">
        <v>260924.52</v>
      </c>
      <c r="S525" s="173">
        <v>0</v>
      </c>
      <c r="T525" s="103">
        <f>SUM(R525:S525)</f>
        <v>260924.52</v>
      </c>
    </row>
    <row r="526" spans="1:20" ht="18.75">
      <c r="A526" s="25"/>
      <c r="B526" s="19" t="s">
        <v>54</v>
      </c>
      <c r="C526" s="21"/>
      <c r="D526" s="21"/>
      <c r="E526" s="88"/>
      <c r="F526" s="18">
        <f>SUM(F525)</f>
        <v>7.0000000000000007E-2</v>
      </c>
      <c r="G526" s="18">
        <f>SUM(G525)</f>
        <v>0</v>
      </c>
      <c r="H526" s="94">
        <f>SUM(H525)</f>
        <v>7.0000000000000007E-2</v>
      </c>
      <c r="I526" s="36">
        <f>SUM(I525)</f>
        <v>772.12</v>
      </c>
      <c r="J526" s="22"/>
      <c r="K526" s="117">
        <f>SUM(I526:J526)</f>
        <v>772.12</v>
      </c>
      <c r="L526" s="91">
        <f>SUM(L525)</f>
        <v>978.84</v>
      </c>
      <c r="M526" s="173"/>
      <c r="N526" s="103">
        <f>SUM(L526:M526)</f>
        <v>978.84</v>
      </c>
      <c r="O526" s="173">
        <f>SUM(O525)</f>
        <v>260924.52</v>
      </c>
      <c r="P526" s="173"/>
      <c r="Q526" s="103">
        <f>SUM(O526:P526)</f>
        <v>260924.52</v>
      </c>
      <c r="R526" s="173">
        <f>SUM(R524:R525)</f>
        <v>306254.26</v>
      </c>
      <c r="S526" s="173">
        <f>SUM(S524:S525)</f>
        <v>0</v>
      </c>
      <c r="T526" s="103">
        <f>SUM(T524:T525)</f>
        <v>306254.26</v>
      </c>
    </row>
    <row r="527" spans="1:20" s="43" customFormat="1" ht="18.75">
      <c r="A527" s="35">
        <v>28</v>
      </c>
      <c r="B527" s="19" t="s">
        <v>564</v>
      </c>
      <c r="C527" s="21"/>
      <c r="D527" s="21"/>
      <c r="E527" s="88"/>
      <c r="F527" s="18"/>
      <c r="G527" s="18"/>
      <c r="H527" s="94"/>
      <c r="I527" s="36"/>
      <c r="J527" s="36"/>
      <c r="K527" s="117"/>
      <c r="L527" s="91"/>
      <c r="M527" s="91"/>
      <c r="N527" s="103"/>
      <c r="O527" s="91"/>
      <c r="P527" s="91"/>
      <c r="Q527" s="103"/>
      <c r="R527" s="91"/>
      <c r="S527" s="91"/>
      <c r="T527" s="103"/>
    </row>
    <row r="528" spans="1:20" s="43" customFormat="1" ht="18.75">
      <c r="A528" s="25">
        <v>1</v>
      </c>
      <c r="B528" s="17" t="s">
        <v>2063</v>
      </c>
      <c r="C528" s="21"/>
      <c r="D528" s="21"/>
      <c r="E528" s="88"/>
      <c r="F528" s="18"/>
      <c r="G528" s="18"/>
      <c r="H528" s="94"/>
      <c r="I528" s="36"/>
      <c r="J528" s="36"/>
      <c r="K528" s="117"/>
      <c r="L528" s="173">
        <v>19679.43</v>
      </c>
      <c r="M528" s="173">
        <v>29521.57</v>
      </c>
      <c r="N528" s="103">
        <f>SUM(L528:M528)</f>
        <v>49201</v>
      </c>
      <c r="O528" s="173">
        <v>23110</v>
      </c>
      <c r="P528" s="173">
        <v>34664</v>
      </c>
      <c r="Q528" s="103">
        <f>SUM(O528:P528)</f>
        <v>57774</v>
      </c>
      <c r="R528" s="173">
        <v>23110</v>
      </c>
      <c r="S528" s="173">
        <v>34664</v>
      </c>
      <c r="T528" s="103">
        <f>SUM(R528:S528)</f>
        <v>57774</v>
      </c>
    </row>
    <row r="529" spans="1:20" ht="18.75">
      <c r="A529" s="25">
        <v>2</v>
      </c>
      <c r="B529" s="17" t="s">
        <v>565</v>
      </c>
      <c r="C529" s="20">
        <v>10357</v>
      </c>
      <c r="D529" s="20">
        <v>2543</v>
      </c>
      <c r="E529" s="88">
        <f>SUM(C529:D529)</f>
        <v>12900</v>
      </c>
      <c r="F529" s="14">
        <v>10203</v>
      </c>
      <c r="G529" s="14">
        <v>2797</v>
      </c>
      <c r="H529" s="94">
        <f>SUM(F529:G529)</f>
        <v>13000</v>
      </c>
      <c r="I529" s="22">
        <v>5500</v>
      </c>
      <c r="J529" s="22">
        <v>9749.7900000000009</v>
      </c>
      <c r="K529" s="117">
        <f>SUM(I529:J529)</f>
        <v>15249.79</v>
      </c>
      <c r="L529" s="173">
        <v>6732</v>
      </c>
      <c r="M529" s="173">
        <v>15348</v>
      </c>
      <c r="N529" s="103">
        <f>SUM(L529:M529)</f>
        <v>22080</v>
      </c>
      <c r="O529" s="173">
        <v>10743.6</v>
      </c>
      <c r="P529" s="173">
        <v>16115.4</v>
      </c>
      <c r="Q529" s="103">
        <f>SUM(O529:P529)</f>
        <v>26859</v>
      </c>
      <c r="R529" s="173">
        <v>10743.6</v>
      </c>
      <c r="S529" s="173">
        <v>16115.4</v>
      </c>
      <c r="T529" s="103">
        <f>SUM(R529:S529)</f>
        <v>26859</v>
      </c>
    </row>
    <row r="530" spans="1:20" ht="18.75">
      <c r="A530" s="25">
        <v>3</v>
      </c>
      <c r="B530" s="17" t="s">
        <v>431</v>
      </c>
      <c r="C530" s="20">
        <v>43234.38</v>
      </c>
      <c r="D530" s="20">
        <v>100637.62</v>
      </c>
      <c r="E530" s="88">
        <f>SUM(C530:D530)</f>
        <v>143872</v>
      </c>
      <c r="F530" s="14">
        <v>67500</v>
      </c>
      <c r="G530" s="14">
        <v>101200</v>
      </c>
      <c r="H530" s="94">
        <f>SUM(F530:G530)</f>
        <v>168700</v>
      </c>
      <c r="I530" s="22">
        <v>131087.01999999999</v>
      </c>
      <c r="J530" s="22">
        <v>199093.42</v>
      </c>
      <c r="K530" s="117">
        <f>SUM(I530:J530)</f>
        <v>330180.44</v>
      </c>
      <c r="L530" s="173">
        <v>133378</v>
      </c>
      <c r="M530" s="173">
        <v>150795</v>
      </c>
      <c r="N530" s="103">
        <f>SUM(L530:M530)</f>
        <v>284173</v>
      </c>
      <c r="O530" s="173">
        <v>141735.4</v>
      </c>
      <c r="P530" s="173">
        <v>162652.6</v>
      </c>
      <c r="Q530" s="103">
        <f>SUM(O530:P530)</f>
        <v>304388</v>
      </c>
      <c r="R530" s="173">
        <v>141735.4</v>
      </c>
      <c r="S530" s="173">
        <v>162652.6</v>
      </c>
      <c r="T530" s="103">
        <f>SUM(R530:S530)</f>
        <v>304388</v>
      </c>
    </row>
    <row r="531" spans="1:20" ht="18.75">
      <c r="A531" s="25">
        <v>4</v>
      </c>
      <c r="B531" s="17" t="s">
        <v>1996</v>
      </c>
      <c r="C531" s="20">
        <v>2467.9</v>
      </c>
      <c r="D531" s="20">
        <v>3703</v>
      </c>
      <c r="E531" s="88">
        <f>SUM(C531:D531)</f>
        <v>6170.9</v>
      </c>
      <c r="F531" s="14">
        <v>2600</v>
      </c>
      <c r="G531" s="14">
        <v>3900</v>
      </c>
      <c r="H531" s="94">
        <f>SUM(F531:G531)</f>
        <v>6500</v>
      </c>
      <c r="I531" s="22">
        <v>3543.12</v>
      </c>
      <c r="J531" s="22">
        <v>4447.32</v>
      </c>
      <c r="K531" s="117">
        <f>SUM(I531:J531)</f>
        <v>7990.44</v>
      </c>
      <c r="L531" s="173">
        <v>2742</v>
      </c>
      <c r="M531" s="173">
        <v>4112</v>
      </c>
      <c r="N531" s="103">
        <f>SUM(L531:M531)</f>
        <v>6854</v>
      </c>
      <c r="O531" s="173">
        <v>0</v>
      </c>
      <c r="P531" s="173"/>
      <c r="Q531" s="103">
        <f>SUM(O531:P531)</f>
        <v>0</v>
      </c>
      <c r="R531" s="173">
        <v>0</v>
      </c>
      <c r="S531" s="173">
        <v>0</v>
      </c>
      <c r="T531" s="103">
        <f>SUM(R531:S531)</f>
        <v>0</v>
      </c>
    </row>
    <row r="532" spans="1:20" ht="18.75">
      <c r="A532" s="25"/>
      <c r="B532" s="19" t="s">
        <v>55</v>
      </c>
      <c r="C532" s="21">
        <f>SUM(C529:C531)</f>
        <v>56059.28</v>
      </c>
      <c r="D532" s="21">
        <f>SUM(D529:D531)</f>
        <v>106883.62</v>
      </c>
      <c r="E532" s="88">
        <f>SUM(C532:D532)</f>
        <v>162942.9</v>
      </c>
      <c r="F532" s="18">
        <f>SUM(F529:F531)</f>
        <v>80303</v>
      </c>
      <c r="G532" s="18">
        <f>SUM(G529:G531)</f>
        <v>107897</v>
      </c>
      <c r="H532" s="94">
        <f>SUM(H529:H531)</f>
        <v>188200</v>
      </c>
      <c r="I532" s="36">
        <f>SUM(I529:I531)</f>
        <v>140130.13999999998</v>
      </c>
      <c r="J532" s="36">
        <f>SUM(J529:J531)</f>
        <v>213290.53000000003</v>
      </c>
      <c r="K532" s="117">
        <f>SUM(I532:J532)</f>
        <v>353420.67000000004</v>
      </c>
      <c r="L532" s="91">
        <f t="shared" ref="L532:Q532" si="273">SUM(L528:L531)</f>
        <v>162531.43</v>
      </c>
      <c r="M532" s="91">
        <f t="shared" si="273"/>
        <v>199776.57</v>
      </c>
      <c r="N532" s="103">
        <f t="shared" si="273"/>
        <v>362308</v>
      </c>
      <c r="O532" s="91">
        <f t="shared" si="273"/>
        <v>175589</v>
      </c>
      <c r="P532" s="91">
        <f t="shared" si="273"/>
        <v>213432</v>
      </c>
      <c r="Q532" s="103">
        <f t="shared" si="273"/>
        <v>389021</v>
      </c>
      <c r="R532" s="91">
        <f t="shared" ref="R532:T532" si="274">SUM(R528:R531)</f>
        <v>175589</v>
      </c>
      <c r="S532" s="91">
        <f t="shared" si="274"/>
        <v>213432</v>
      </c>
      <c r="T532" s="103">
        <f t="shared" si="274"/>
        <v>389021</v>
      </c>
    </row>
    <row r="533" spans="1:20" s="43" customFormat="1" ht="18.75">
      <c r="A533" s="35">
        <v>29</v>
      </c>
      <c r="B533" s="19" t="s">
        <v>566</v>
      </c>
      <c r="C533" s="21"/>
      <c r="D533" s="21"/>
      <c r="E533" s="88"/>
      <c r="F533" s="18"/>
      <c r="G533" s="18"/>
      <c r="H533" s="94"/>
      <c r="I533" s="36"/>
      <c r="J533" s="36"/>
      <c r="K533" s="117"/>
      <c r="L533" s="91"/>
      <c r="M533" s="91"/>
      <c r="N533" s="103"/>
      <c r="O533" s="91"/>
      <c r="P533" s="91"/>
      <c r="Q533" s="103"/>
      <c r="R533" s="91"/>
      <c r="S533" s="91"/>
      <c r="T533" s="103"/>
    </row>
    <row r="534" spans="1:20" ht="18.75">
      <c r="A534" s="25">
        <v>1</v>
      </c>
      <c r="B534" s="17" t="s">
        <v>436</v>
      </c>
      <c r="C534" s="20"/>
      <c r="D534" s="20"/>
      <c r="F534" s="14">
        <v>0.02</v>
      </c>
      <c r="G534" s="14">
        <v>0</v>
      </c>
      <c r="H534" s="94">
        <f>SUM(F534:G534)</f>
        <v>0.02</v>
      </c>
      <c r="I534" s="22">
        <v>0.02</v>
      </c>
      <c r="J534" s="22"/>
      <c r="K534" s="117">
        <f>SUM(I534:J534)</f>
        <v>0.02</v>
      </c>
      <c r="L534" s="173">
        <v>0.02</v>
      </c>
      <c r="M534" s="173"/>
      <c r="N534" s="103">
        <f>SUM(L534:M534)</f>
        <v>0.02</v>
      </c>
      <c r="O534" s="173"/>
      <c r="P534" s="173"/>
      <c r="Q534" s="103">
        <f>SUM(O534:P534)</f>
        <v>0</v>
      </c>
      <c r="R534" s="173">
        <v>0</v>
      </c>
      <c r="S534" s="173">
        <v>0</v>
      </c>
      <c r="T534" s="103">
        <f>SUM(R534:S534)</f>
        <v>0</v>
      </c>
    </row>
    <row r="535" spans="1:20" ht="18.75">
      <c r="A535" s="25">
        <v>2</v>
      </c>
      <c r="B535" s="17" t="s">
        <v>1958</v>
      </c>
      <c r="C535" s="20"/>
      <c r="D535" s="20"/>
      <c r="F535" s="14">
        <v>7.0000000000000007E-2</v>
      </c>
      <c r="G535" s="14">
        <v>0</v>
      </c>
      <c r="H535" s="94">
        <f>SUM(F535:G535)</f>
        <v>7.0000000000000007E-2</v>
      </c>
      <c r="I535" s="22">
        <v>7.0000000000000007E-2</v>
      </c>
      <c r="J535" s="22"/>
      <c r="K535" s="117">
        <f>SUM(I535:J535)</f>
        <v>7.0000000000000007E-2</v>
      </c>
      <c r="L535" s="173"/>
      <c r="M535" s="173"/>
      <c r="N535" s="103">
        <f>SUM(L535:M535)</f>
        <v>0</v>
      </c>
      <c r="O535" s="173"/>
      <c r="P535" s="173"/>
      <c r="Q535" s="103">
        <f>SUM(O535:P535)</f>
        <v>0</v>
      </c>
      <c r="R535" s="173">
        <v>0</v>
      </c>
      <c r="S535" s="173">
        <v>0</v>
      </c>
      <c r="T535" s="103">
        <f>SUM(R535:S535)</f>
        <v>0</v>
      </c>
    </row>
    <row r="536" spans="1:20" ht="18.75">
      <c r="A536" s="25"/>
      <c r="B536" s="19" t="s">
        <v>56</v>
      </c>
      <c r="C536" s="21"/>
      <c r="D536" s="21"/>
      <c r="E536" s="88"/>
      <c r="F536" s="18">
        <f>SUM(F534:F535)</f>
        <v>9.0000000000000011E-2</v>
      </c>
      <c r="G536" s="18">
        <f>SUM(G534:G535)</f>
        <v>0</v>
      </c>
      <c r="H536" s="94">
        <f>SUM(H534:H535)</f>
        <v>9.0000000000000011E-2</v>
      </c>
      <c r="I536" s="36">
        <f>SUM(I534:I535)</f>
        <v>9.0000000000000011E-2</v>
      </c>
      <c r="J536" s="22"/>
      <c r="K536" s="117">
        <f>SUM(I536:J536)</f>
        <v>9.0000000000000011E-2</v>
      </c>
      <c r="L536" s="91">
        <f>SUM(L534:L535)</f>
        <v>0.02</v>
      </c>
      <c r="M536" s="173"/>
      <c r="N536" s="103">
        <f>SUM(L536:M536)</f>
        <v>0.02</v>
      </c>
      <c r="O536" s="91"/>
      <c r="P536" s="173"/>
      <c r="Q536" s="103">
        <f>SUM(O536:P536)</f>
        <v>0</v>
      </c>
      <c r="R536" s="91">
        <v>0</v>
      </c>
      <c r="S536" s="173">
        <v>0</v>
      </c>
      <c r="T536" s="103">
        <f>SUM(R536:S536)</f>
        <v>0</v>
      </c>
    </row>
    <row r="537" spans="1:20" s="43" customFormat="1" ht="18.75">
      <c r="A537" s="35">
        <v>30</v>
      </c>
      <c r="B537" s="19" t="s">
        <v>567</v>
      </c>
      <c r="C537" s="21"/>
      <c r="D537" s="21"/>
      <c r="E537" s="88"/>
      <c r="F537" s="18"/>
      <c r="G537" s="18"/>
      <c r="H537" s="94"/>
      <c r="I537" s="36"/>
      <c r="J537" s="36"/>
      <c r="K537" s="117"/>
      <c r="L537" s="91"/>
      <c r="M537" s="91"/>
      <c r="N537" s="103"/>
      <c r="O537" s="91"/>
      <c r="P537" s="91"/>
      <c r="Q537" s="103"/>
      <c r="R537" s="91"/>
      <c r="S537" s="91"/>
      <c r="T537" s="103"/>
    </row>
    <row r="538" spans="1:20" ht="18.75">
      <c r="A538" s="25">
        <v>1</v>
      </c>
      <c r="B538" s="17" t="s">
        <v>514</v>
      </c>
      <c r="C538" s="20"/>
      <c r="D538" s="20"/>
      <c r="F538" s="14">
        <v>0</v>
      </c>
      <c r="G538" s="14">
        <v>0.06</v>
      </c>
      <c r="H538" s="94">
        <f>SUM(F538:G538)</f>
        <v>0.06</v>
      </c>
      <c r="I538" s="22">
        <v>0.06</v>
      </c>
      <c r="J538" s="22">
        <v>0.06</v>
      </c>
      <c r="K538" s="117">
        <f t="shared" ref="K538:K554" si="275">SUM(I538:J538)</f>
        <v>0.12</v>
      </c>
      <c r="L538" s="181"/>
      <c r="M538" s="182">
        <v>0.06</v>
      </c>
      <c r="N538" s="103">
        <f t="shared" ref="N538:N553" si="276">SUM(L538:M538)</f>
        <v>0.06</v>
      </c>
      <c r="O538" s="181"/>
      <c r="P538" s="182"/>
      <c r="Q538" s="103">
        <f t="shared" ref="Q538" si="277">SUM(O538:P538)</f>
        <v>0</v>
      </c>
      <c r="R538" s="181">
        <v>0</v>
      </c>
      <c r="S538" s="182">
        <v>0</v>
      </c>
      <c r="T538" s="103">
        <f t="shared" ref="T538" si="278">SUM(R538:S538)</f>
        <v>0</v>
      </c>
    </row>
    <row r="539" spans="1:20" s="43" customFormat="1" ht="18.75">
      <c r="A539" s="25">
        <v>2</v>
      </c>
      <c r="B539" s="17" t="s">
        <v>568</v>
      </c>
      <c r="C539" s="20">
        <v>21.53</v>
      </c>
      <c r="D539" s="20"/>
      <c r="E539" s="88">
        <f t="shared" ref="E539:E554" si="279">SUM(C539:D539)</f>
        <v>21.53</v>
      </c>
      <c r="F539" s="14">
        <v>24.23</v>
      </c>
      <c r="G539" s="14">
        <v>0</v>
      </c>
      <c r="H539" s="94">
        <f t="shared" ref="H539:H552" si="280">SUM(F539:G539)</f>
        <v>24.23</v>
      </c>
      <c r="I539" s="22">
        <v>30.63</v>
      </c>
      <c r="J539" s="22"/>
      <c r="K539" s="117">
        <f t="shared" si="275"/>
        <v>30.63</v>
      </c>
      <c r="L539" s="182">
        <v>47.53</v>
      </c>
      <c r="M539" s="181"/>
      <c r="N539" s="103">
        <f t="shared" si="276"/>
        <v>47.53</v>
      </c>
      <c r="O539" s="182">
        <v>56.03</v>
      </c>
      <c r="P539" s="181">
        <v>0</v>
      </c>
      <c r="Q539" s="206">
        <f>SUM(O539:P539)</f>
        <v>56.03</v>
      </c>
      <c r="R539" s="182">
        <v>56.03</v>
      </c>
      <c r="S539" s="181">
        <v>0</v>
      </c>
      <c r="T539" s="206">
        <f>SUM(R539:S539)</f>
        <v>56.03</v>
      </c>
    </row>
    <row r="540" spans="1:20" ht="18.75">
      <c r="A540" s="25">
        <v>3</v>
      </c>
      <c r="B540" s="17" t="s">
        <v>569</v>
      </c>
      <c r="C540" s="20">
        <v>4965.5</v>
      </c>
      <c r="D540" s="20"/>
      <c r="E540" s="88">
        <f t="shared" si="279"/>
        <v>4965.5</v>
      </c>
      <c r="F540" s="14">
        <v>5804</v>
      </c>
      <c r="G540" s="14">
        <v>0</v>
      </c>
      <c r="H540" s="94">
        <f t="shared" si="280"/>
        <v>5804</v>
      </c>
      <c r="I540" s="22">
        <v>6102.02</v>
      </c>
      <c r="J540" s="22"/>
      <c r="K540" s="117">
        <f t="shared" si="275"/>
        <v>6102.02</v>
      </c>
      <c r="L540" s="183">
        <v>6315.05</v>
      </c>
      <c r="M540" s="181"/>
      <c r="N540" s="103">
        <f t="shared" si="276"/>
        <v>6315.05</v>
      </c>
      <c r="O540" s="183">
        <v>8546.01</v>
      </c>
      <c r="P540" s="181"/>
      <c r="Q540" s="206">
        <f t="shared" ref="Q540:Q553" si="281">SUM(O540:P540)</f>
        <v>8546.01</v>
      </c>
      <c r="R540" s="183">
        <v>8546.01</v>
      </c>
      <c r="S540" s="181">
        <v>0</v>
      </c>
      <c r="T540" s="206">
        <f t="shared" ref="T540:T553" si="282">SUM(R540:S540)</f>
        <v>8546.01</v>
      </c>
    </row>
    <row r="541" spans="1:20" ht="18.75">
      <c r="A541" s="25">
        <v>4</v>
      </c>
      <c r="B541" s="17" t="s">
        <v>570</v>
      </c>
      <c r="C541" s="20">
        <v>2544</v>
      </c>
      <c r="D541" s="20"/>
      <c r="E541" s="88">
        <f t="shared" si="279"/>
        <v>2544</v>
      </c>
      <c r="F541" s="14">
        <v>950</v>
      </c>
      <c r="G541" s="14">
        <v>0</v>
      </c>
      <c r="H541" s="94">
        <f t="shared" si="280"/>
        <v>950</v>
      </c>
      <c r="I541" s="22">
        <v>1050.01</v>
      </c>
      <c r="J541" s="22"/>
      <c r="K541" s="117">
        <f t="shared" si="275"/>
        <v>1050.01</v>
      </c>
      <c r="L541" s="183">
        <v>2286.12</v>
      </c>
      <c r="M541" s="181"/>
      <c r="N541" s="103">
        <f t="shared" si="276"/>
        <v>2286.12</v>
      </c>
      <c r="O541" s="183">
        <v>2100</v>
      </c>
      <c r="P541" s="181"/>
      <c r="Q541" s="206">
        <f t="shared" si="281"/>
        <v>2100</v>
      </c>
      <c r="R541" s="183">
        <v>2100</v>
      </c>
      <c r="S541" s="181">
        <v>0</v>
      </c>
      <c r="T541" s="206">
        <f t="shared" si="282"/>
        <v>2100</v>
      </c>
    </row>
    <row r="542" spans="1:20" s="43" customFormat="1" ht="18.75">
      <c r="A542" s="25">
        <v>5</v>
      </c>
      <c r="B542" s="17" t="s">
        <v>571</v>
      </c>
      <c r="C542" s="20">
        <v>147.91999999999999</v>
      </c>
      <c r="D542" s="20"/>
      <c r="E542" s="88">
        <f t="shared" si="279"/>
        <v>147.91999999999999</v>
      </c>
      <c r="F542" s="14">
        <v>169.9</v>
      </c>
      <c r="G542" s="14">
        <v>0</v>
      </c>
      <c r="H542" s="94">
        <f t="shared" si="280"/>
        <v>169.9</v>
      </c>
      <c r="I542" s="22">
        <v>184.9</v>
      </c>
      <c r="J542" s="22"/>
      <c r="K542" s="117">
        <f t="shared" si="275"/>
        <v>184.9</v>
      </c>
      <c r="L542" s="183">
        <v>225.6</v>
      </c>
      <c r="M542" s="181"/>
      <c r="N542" s="103">
        <f t="shared" si="276"/>
        <v>225.6</v>
      </c>
      <c r="O542" s="183">
        <v>230.6</v>
      </c>
      <c r="P542" s="181"/>
      <c r="Q542" s="206">
        <f t="shared" si="281"/>
        <v>230.6</v>
      </c>
      <c r="R542" s="183">
        <v>230.6</v>
      </c>
      <c r="S542" s="181">
        <v>0</v>
      </c>
      <c r="T542" s="206">
        <f t="shared" si="282"/>
        <v>230.6</v>
      </c>
    </row>
    <row r="543" spans="1:20" ht="18.75">
      <c r="A543" s="25">
        <v>6</v>
      </c>
      <c r="B543" s="17" t="s">
        <v>572</v>
      </c>
      <c r="C543" s="20">
        <v>30.01</v>
      </c>
      <c r="D543" s="20"/>
      <c r="E543" s="88">
        <f t="shared" si="279"/>
        <v>30.01</v>
      </c>
      <c r="F543" s="14">
        <v>35.01</v>
      </c>
      <c r="G543" s="14">
        <v>0</v>
      </c>
      <c r="H543" s="94">
        <f t="shared" si="280"/>
        <v>35.01</v>
      </c>
      <c r="I543" s="22">
        <v>40.01</v>
      </c>
      <c r="J543" s="22"/>
      <c r="K543" s="117">
        <f t="shared" si="275"/>
        <v>40.01</v>
      </c>
      <c r="L543" s="182">
        <v>52.64</v>
      </c>
      <c r="M543" s="181"/>
      <c r="N543" s="103">
        <f t="shared" si="276"/>
        <v>52.64</v>
      </c>
      <c r="O543" s="182">
        <v>77</v>
      </c>
      <c r="P543" s="181"/>
      <c r="Q543" s="206">
        <f t="shared" si="281"/>
        <v>77</v>
      </c>
      <c r="R543" s="182">
        <v>77</v>
      </c>
      <c r="S543" s="181">
        <v>0</v>
      </c>
      <c r="T543" s="206">
        <f t="shared" si="282"/>
        <v>77</v>
      </c>
    </row>
    <row r="544" spans="1:20" ht="18.75">
      <c r="A544" s="25">
        <v>7</v>
      </c>
      <c r="B544" s="17" t="s">
        <v>1959</v>
      </c>
      <c r="C544" s="20">
        <v>365.02</v>
      </c>
      <c r="D544" s="20">
        <v>376</v>
      </c>
      <c r="E544" s="88">
        <f t="shared" si="279"/>
        <v>741.02</v>
      </c>
      <c r="F544" s="14">
        <v>360</v>
      </c>
      <c r="G544" s="14">
        <v>540</v>
      </c>
      <c r="H544" s="94">
        <f t="shared" si="280"/>
        <v>900</v>
      </c>
      <c r="I544" s="22">
        <v>558</v>
      </c>
      <c r="J544" s="22">
        <v>759</v>
      </c>
      <c r="K544" s="117">
        <f t="shared" si="275"/>
        <v>1317</v>
      </c>
      <c r="L544" s="183">
        <v>292.12</v>
      </c>
      <c r="M544" s="183">
        <v>358.11</v>
      </c>
      <c r="N544" s="103">
        <f t="shared" si="276"/>
        <v>650.23</v>
      </c>
      <c r="O544" s="183">
        <v>860.76</v>
      </c>
      <c r="P544" s="183">
        <v>907.27</v>
      </c>
      <c r="Q544" s="206">
        <f t="shared" si="281"/>
        <v>1768.03</v>
      </c>
      <c r="R544" s="183">
        <v>860.76</v>
      </c>
      <c r="S544" s="183">
        <v>907.27</v>
      </c>
      <c r="T544" s="206">
        <f t="shared" si="282"/>
        <v>1768.03</v>
      </c>
    </row>
    <row r="545" spans="1:20" s="43" customFormat="1" ht="18.75">
      <c r="A545" s="25">
        <v>8</v>
      </c>
      <c r="B545" s="17" t="s">
        <v>573</v>
      </c>
      <c r="C545" s="20">
        <v>1240</v>
      </c>
      <c r="D545" s="20"/>
      <c r="E545" s="88">
        <f t="shared" si="279"/>
        <v>1240</v>
      </c>
      <c r="F545" s="14">
        <v>1310</v>
      </c>
      <c r="G545" s="14">
        <v>0</v>
      </c>
      <c r="H545" s="94">
        <f t="shared" si="280"/>
        <v>1310</v>
      </c>
      <c r="I545" s="22">
        <v>1605</v>
      </c>
      <c r="J545" s="22"/>
      <c r="K545" s="117">
        <f t="shared" si="275"/>
        <v>1605</v>
      </c>
      <c r="L545" s="182">
        <v>82.71</v>
      </c>
      <c r="M545" s="181"/>
      <c r="N545" s="103">
        <f t="shared" si="276"/>
        <v>82.71</v>
      </c>
      <c r="O545" s="182"/>
      <c r="P545" s="181"/>
      <c r="Q545" s="206">
        <f t="shared" si="281"/>
        <v>0</v>
      </c>
      <c r="R545" s="182">
        <v>0</v>
      </c>
      <c r="S545" s="181">
        <v>0</v>
      </c>
      <c r="T545" s="206">
        <f t="shared" si="282"/>
        <v>0</v>
      </c>
    </row>
    <row r="546" spans="1:20" ht="18.75">
      <c r="A546" s="25">
        <v>9</v>
      </c>
      <c r="B546" s="17" t="s">
        <v>574</v>
      </c>
      <c r="C546" s="20">
        <v>40.01</v>
      </c>
      <c r="D546" s="20"/>
      <c r="E546" s="88">
        <f t="shared" si="279"/>
        <v>40.01</v>
      </c>
      <c r="F546" s="14">
        <v>45.01</v>
      </c>
      <c r="G546" s="14">
        <v>0</v>
      </c>
      <c r="H546" s="94">
        <f t="shared" si="280"/>
        <v>45.01</v>
      </c>
      <c r="I546" s="22">
        <v>40.01</v>
      </c>
      <c r="J546" s="22"/>
      <c r="K546" s="117">
        <f t="shared" si="275"/>
        <v>40.01</v>
      </c>
      <c r="L546" s="183">
        <v>3251.71</v>
      </c>
      <c r="M546" s="181"/>
      <c r="N546" s="103">
        <f t="shared" si="276"/>
        <v>3251.71</v>
      </c>
      <c r="O546" s="183">
        <v>186</v>
      </c>
      <c r="P546" s="181"/>
      <c r="Q546" s="206">
        <f t="shared" si="281"/>
        <v>186</v>
      </c>
      <c r="R546" s="183">
        <v>186</v>
      </c>
      <c r="S546" s="181">
        <v>0</v>
      </c>
      <c r="T546" s="206">
        <f t="shared" si="282"/>
        <v>186</v>
      </c>
    </row>
    <row r="547" spans="1:20" ht="18.75">
      <c r="A547" s="25">
        <v>10</v>
      </c>
      <c r="B547" s="17" t="s">
        <v>575</v>
      </c>
      <c r="C547" s="20">
        <v>2785.3</v>
      </c>
      <c r="D547" s="20"/>
      <c r="E547" s="88">
        <f t="shared" si="279"/>
        <v>2785.3</v>
      </c>
      <c r="F547" s="14">
        <v>2973.8</v>
      </c>
      <c r="G547" s="14">
        <v>0</v>
      </c>
      <c r="H547" s="94">
        <f t="shared" si="280"/>
        <v>2973.8</v>
      </c>
      <c r="I547" s="22">
        <v>2935.71</v>
      </c>
      <c r="J547" s="22"/>
      <c r="K547" s="117">
        <f t="shared" si="275"/>
        <v>2935.71</v>
      </c>
      <c r="L547" s="182">
        <v>0.04</v>
      </c>
      <c r="M547" s="182">
        <v>0.02</v>
      </c>
      <c r="N547" s="103">
        <f t="shared" si="276"/>
        <v>0.06</v>
      </c>
      <c r="O547" s="182">
        <v>4054.21</v>
      </c>
      <c r="P547" s="182"/>
      <c r="Q547" s="206">
        <f t="shared" si="281"/>
        <v>4054.21</v>
      </c>
      <c r="R547" s="182">
        <v>4054.21</v>
      </c>
      <c r="S547" s="182">
        <v>0</v>
      </c>
      <c r="T547" s="206">
        <f t="shared" si="282"/>
        <v>4054.21</v>
      </c>
    </row>
    <row r="548" spans="1:20" s="43" customFormat="1" ht="18.75">
      <c r="A548" s="25">
        <v>11</v>
      </c>
      <c r="B548" s="17" t="s">
        <v>576</v>
      </c>
      <c r="C548" s="20">
        <v>1500.01</v>
      </c>
      <c r="D548" s="20"/>
      <c r="E548" s="88">
        <f t="shared" si="279"/>
        <v>1500.01</v>
      </c>
      <c r="F548" s="14">
        <v>500</v>
      </c>
      <c r="G548" s="14">
        <v>0</v>
      </c>
      <c r="H548" s="94">
        <f t="shared" si="280"/>
        <v>500</v>
      </c>
      <c r="I548" s="22">
        <v>0.03</v>
      </c>
      <c r="J548" s="22"/>
      <c r="K548" s="117">
        <f t="shared" si="275"/>
        <v>0.03</v>
      </c>
      <c r="L548" s="183">
        <v>3550</v>
      </c>
      <c r="M548" s="183">
        <v>4470</v>
      </c>
      <c r="N548" s="103">
        <f t="shared" si="276"/>
        <v>8020</v>
      </c>
      <c r="O548" s="183"/>
      <c r="P548" s="183"/>
      <c r="Q548" s="206">
        <f t="shared" si="281"/>
        <v>0</v>
      </c>
      <c r="R548" s="183">
        <v>0</v>
      </c>
      <c r="S548" s="183">
        <v>0</v>
      </c>
      <c r="T548" s="206">
        <f t="shared" si="282"/>
        <v>0</v>
      </c>
    </row>
    <row r="549" spans="1:20" ht="18.75">
      <c r="A549" s="25">
        <v>12</v>
      </c>
      <c r="B549" s="17" t="s">
        <v>577</v>
      </c>
      <c r="C549" s="20">
        <v>0.06</v>
      </c>
      <c r="D549" s="20">
        <v>500.04</v>
      </c>
      <c r="E549" s="88">
        <f t="shared" si="279"/>
        <v>500.1</v>
      </c>
      <c r="F549" s="14">
        <v>1600</v>
      </c>
      <c r="G549" s="14">
        <v>2400</v>
      </c>
      <c r="H549" s="94">
        <f t="shared" si="280"/>
        <v>4000</v>
      </c>
      <c r="I549" s="22">
        <v>1480</v>
      </c>
      <c r="J549" s="22">
        <v>2240</v>
      </c>
      <c r="K549" s="117">
        <f t="shared" si="275"/>
        <v>3720</v>
      </c>
      <c r="L549" s="182">
        <v>54.66</v>
      </c>
      <c r="M549" s="181"/>
      <c r="N549" s="103">
        <f t="shared" si="276"/>
        <v>54.66</v>
      </c>
      <c r="O549" s="182">
        <v>3900</v>
      </c>
      <c r="P549" s="181">
        <v>550</v>
      </c>
      <c r="Q549" s="206">
        <f t="shared" si="281"/>
        <v>4450</v>
      </c>
      <c r="R549" s="182">
        <v>3900</v>
      </c>
      <c r="S549" s="181">
        <v>550</v>
      </c>
      <c r="T549" s="206">
        <f t="shared" si="282"/>
        <v>4450</v>
      </c>
    </row>
    <row r="550" spans="1:20" ht="18.75">
      <c r="A550" s="25">
        <v>13</v>
      </c>
      <c r="B550" s="17" t="s">
        <v>2059</v>
      </c>
      <c r="C550" s="20"/>
      <c r="D550" s="20"/>
      <c r="E550" s="88"/>
      <c r="F550" s="14"/>
      <c r="G550" s="14"/>
      <c r="H550" s="94"/>
      <c r="I550" s="22"/>
      <c r="J550" s="22"/>
      <c r="L550" s="182"/>
      <c r="M550" s="181"/>
      <c r="O550" s="182">
        <v>1505.01</v>
      </c>
      <c r="P550" s="181"/>
      <c r="Q550" s="206">
        <f t="shared" si="281"/>
        <v>1505.01</v>
      </c>
      <c r="R550" s="182">
        <v>1505.01</v>
      </c>
      <c r="S550" s="181">
        <v>0</v>
      </c>
      <c r="T550" s="206">
        <f t="shared" si="282"/>
        <v>1505.01</v>
      </c>
    </row>
    <row r="551" spans="1:20" ht="18.75">
      <c r="A551" s="25">
        <v>14</v>
      </c>
      <c r="B551" s="17" t="s">
        <v>578</v>
      </c>
      <c r="C551" s="20">
        <v>20.51</v>
      </c>
      <c r="D551" s="20"/>
      <c r="E551" s="88">
        <f t="shared" si="279"/>
        <v>20.51</v>
      </c>
      <c r="F551" s="14">
        <v>25.51</v>
      </c>
      <c r="G551" s="14">
        <v>0</v>
      </c>
      <c r="H551" s="94">
        <f t="shared" si="280"/>
        <v>25.51</v>
      </c>
      <c r="I551" s="22">
        <v>30.31</v>
      </c>
      <c r="J551" s="22"/>
      <c r="K551" s="117">
        <f t="shared" si="275"/>
        <v>30.31</v>
      </c>
      <c r="L551" s="183">
        <v>2385</v>
      </c>
      <c r="M551" s="181"/>
      <c r="N551" s="103">
        <f t="shared" si="276"/>
        <v>2385</v>
      </c>
      <c r="O551" s="183">
        <v>69.3</v>
      </c>
      <c r="P551" s="181"/>
      <c r="Q551" s="206">
        <f t="shared" si="281"/>
        <v>69.3</v>
      </c>
      <c r="R551" s="183">
        <v>69.3</v>
      </c>
      <c r="S551" s="181">
        <v>0</v>
      </c>
      <c r="T551" s="206">
        <f t="shared" si="282"/>
        <v>69.3</v>
      </c>
    </row>
    <row r="552" spans="1:20" ht="18.75">
      <c r="A552" s="25">
        <v>15</v>
      </c>
      <c r="B552" s="17" t="s">
        <v>579</v>
      </c>
      <c r="C552" s="20">
        <v>401.4</v>
      </c>
      <c r="D552" s="20">
        <v>279.11</v>
      </c>
      <c r="E552" s="88">
        <f t="shared" si="279"/>
        <v>680.51</v>
      </c>
      <c r="F552" s="14">
        <v>200</v>
      </c>
      <c r="G552" s="14">
        <v>307.8</v>
      </c>
      <c r="H552" s="94">
        <f t="shared" si="280"/>
        <v>507.8</v>
      </c>
      <c r="I552" s="22">
        <v>164</v>
      </c>
      <c r="J552" s="22">
        <v>249.5</v>
      </c>
      <c r="K552" s="117">
        <f t="shared" si="275"/>
        <v>413.5</v>
      </c>
      <c r="L552" s="183">
        <v>189</v>
      </c>
      <c r="M552" s="183">
        <v>284.8</v>
      </c>
      <c r="N552" s="103">
        <f t="shared" si="276"/>
        <v>473.8</v>
      </c>
      <c r="O552" s="183">
        <v>330</v>
      </c>
      <c r="P552" s="183">
        <v>390.8</v>
      </c>
      <c r="Q552" s="206">
        <f t="shared" si="281"/>
        <v>720.8</v>
      </c>
      <c r="R552" s="183">
        <v>461.37</v>
      </c>
      <c r="S552" s="183">
        <v>753.27</v>
      </c>
      <c r="T552" s="206">
        <f t="shared" si="282"/>
        <v>1214.6399999999999</v>
      </c>
    </row>
    <row r="553" spans="1:20" ht="18.75">
      <c r="A553" s="25">
        <v>16</v>
      </c>
      <c r="B553" s="17" t="s">
        <v>2064</v>
      </c>
      <c r="C553" s="20"/>
      <c r="D553" s="20"/>
      <c r="E553" s="88"/>
      <c r="F553" s="14"/>
      <c r="G553" s="14"/>
      <c r="H553" s="94"/>
      <c r="I553" s="22"/>
      <c r="J553" s="22"/>
      <c r="L553" s="183">
        <v>224.12</v>
      </c>
      <c r="M553" s="181"/>
      <c r="N553" s="103">
        <f t="shared" si="276"/>
        <v>224.12</v>
      </c>
      <c r="O553" s="183">
        <v>227.86</v>
      </c>
      <c r="P553" s="181"/>
      <c r="Q553" s="206">
        <f t="shared" si="281"/>
        <v>227.86</v>
      </c>
      <c r="R553" s="183">
        <v>227.86</v>
      </c>
      <c r="S553" s="181">
        <v>0</v>
      </c>
      <c r="T553" s="206">
        <f t="shared" si="282"/>
        <v>227.86</v>
      </c>
    </row>
    <row r="554" spans="1:20" ht="18.75">
      <c r="A554" s="25"/>
      <c r="B554" s="19" t="s">
        <v>57</v>
      </c>
      <c r="C554" s="21">
        <f>SUM(C539:C552)</f>
        <v>14061.27</v>
      </c>
      <c r="D554" s="21">
        <f>SUM(D539:D552)</f>
        <v>1155.1500000000001</v>
      </c>
      <c r="E554" s="88">
        <f t="shared" si="279"/>
        <v>15216.42</v>
      </c>
      <c r="F554" s="18">
        <f>SUM(F538:F552)</f>
        <v>13997.460000000001</v>
      </c>
      <c r="G554" s="18">
        <f>SUM(G538:G552)</f>
        <v>3247.86</v>
      </c>
      <c r="H554" s="94">
        <f>SUM(H538:H552)</f>
        <v>17245.32</v>
      </c>
      <c r="I554" s="36">
        <f>SUM(I538:I552)</f>
        <v>14220.690000000002</v>
      </c>
      <c r="J554" s="36">
        <f>SUM(J538:J552)</f>
        <v>3248.56</v>
      </c>
      <c r="K554" s="117">
        <f t="shared" si="275"/>
        <v>17469.250000000004</v>
      </c>
      <c r="L554" s="91">
        <f>SUM(L538:L553)</f>
        <v>18956.3</v>
      </c>
      <c r="M554" s="184">
        <f>SUM(M538:M553)</f>
        <v>5112.99</v>
      </c>
      <c r="N554" s="103">
        <f t="shared" ref="N554" si="283">SUM(N538:N553)</f>
        <v>24069.289999999997</v>
      </c>
      <c r="O554" s="91">
        <f>SUM(O538:O553)</f>
        <v>22142.78</v>
      </c>
      <c r="P554" s="91">
        <f t="shared" ref="P554:Q554" si="284">SUM(P538:P553)</f>
        <v>1848.07</v>
      </c>
      <c r="Q554" s="91">
        <f t="shared" si="284"/>
        <v>23990.85</v>
      </c>
      <c r="R554" s="91">
        <f>SUM(R538:R553)</f>
        <v>22274.149999999998</v>
      </c>
      <c r="S554" s="91">
        <f t="shared" ref="S554:T554" si="285">SUM(S538:S553)</f>
        <v>2210.54</v>
      </c>
      <c r="T554" s="91">
        <f t="shared" si="285"/>
        <v>24484.69</v>
      </c>
    </row>
    <row r="555" spans="1:20" s="43" customFormat="1" ht="18.75">
      <c r="A555" s="35">
        <v>31</v>
      </c>
      <c r="B555" s="19" t="s">
        <v>580</v>
      </c>
      <c r="C555" s="21"/>
      <c r="D555" s="21"/>
      <c r="E555" s="88"/>
      <c r="F555" s="18"/>
      <c r="G555" s="18"/>
      <c r="H555" s="94"/>
      <c r="I555" s="36"/>
      <c r="J555" s="36"/>
      <c r="K555" s="117"/>
      <c r="L555" s="91"/>
      <c r="M555" s="91"/>
      <c r="N555" s="103"/>
      <c r="O555" s="91"/>
      <c r="P555" s="91"/>
      <c r="Q555" s="103"/>
      <c r="R555" s="91"/>
      <c r="S555" s="91"/>
      <c r="T555" s="103"/>
    </row>
    <row r="556" spans="1:20" ht="18.75">
      <c r="A556" s="25">
        <v>1</v>
      </c>
      <c r="B556" s="17" t="s">
        <v>581</v>
      </c>
      <c r="C556" s="20">
        <v>272.54000000000002</v>
      </c>
      <c r="D556" s="20"/>
      <c r="E556" s="88">
        <f>SUM(C556:D556)</f>
        <v>272.54000000000002</v>
      </c>
      <c r="F556" s="14">
        <v>316.58999999999997</v>
      </c>
      <c r="G556" s="14">
        <v>0</v>
      </c>
      <c r="H556" s="94">
        <f t="shared" ref="H556:H580" si="286">SUM(F556:G556)</f>
        <v>316.58999999999997</v>
      </c>
      <c r="I556" s="22">
        <v>343.4</v>
      </c>
      <c r="J556" s="22"/>
      <c r="K556" s="117">
        <f t="shared" ref="K556:K581" si="287">SUM(I556:J556)</f>
        <v>343.4</v>
      </c>
      <c r="L556" s="173">
        <v>398.37</v>
      </c>
      <c r="M556" s="173"/>
      <c r="N556" s="103">
        <f t="shared" ref="N556:N581" si="288">SUM(L556:M556)</f>
        <v>398.37</v>
      </c>
      <c r="O556" s="173">
        <v>439.97</v>
      </c>
      <c r="P556" s="173"/>
      <c r="Q556" s="103">
        <f t="shared" ref="Q556:Q581" si="289">SUM(O556:P556)</f>
        <v>439.97</v>
      </c>
      <c r="R556" s="173">
        <v>439.97</v>
      </c>
      <c r="S556" s="173">
        <v>0</v>
      </c>
      <c r="T556" s="103">
        <f t="shared" ref="T556:T564" si="290">SUM(R556:S556)</f>
        <v>439.97</v>
      </c>
    </row>
    <row r="557" spans="1:20" ht="18.75">
      <c r="A557" s="25">
        <v>2</v>
      </c>
      <c r="B557" s="17" t="s">
        <v>469</v>
      </c>
      <c r="C557" s="20"/>
      <c r="D557" s="20"/>
      <c r="E557" s="88"/>
      <c r="F557" s="14"/>
      <c r="G557" s="14"/>
      <c r="H557" s="94"/>
      <c r="I557" s="22"/>
      <c r="J557" s="22"/>
      <c r="L557" s="173">
        <v>0.06</v>
      </c>
      <c r="M557" s="173"/>
      <c r="N557" s="103">
        <f t="shared" si="288"/>
        <v>0.06</v>
      </c>
      <c r="O557" s="173">
        <v>0.06</v>
      </c>
      <c r="P557" s="173"/>
      <c r="Q557" s="103">
        <f t="shared" si="289"/>
        <v>0.06</v>
      </c>
      <c r="R557" s="173">
        <v>0.06</v>
      </c>
      <c r="S557" s="173">
        <v>0</v>
      </c>
      <c r="T557" s="103">
        <f t="shared" si="290"/>
        <v>0.06</v>
      </c>
    </row>
    <row r="558" spans="1:20" ht="18.75">
      <c r="A558" s="25">
        <v>3</v>
      </c>
      <c r="B558" s="17" t="s">
        <v>514</v>
      </c>
      <c r="C558" s="20"/>
      <c r="D558" s="20"/>
      <c r="F558" s="14">
        <v>0</v>
      </c>
      <c r="G558" s="14">
        <v>0.06</v>
      </c>
      <c r="H558" s="94">
        <f t="shared" si="286"/>
        <v>0.06</v>
      </c>
      <c r="I558" s="22"/>
      <c r="J558" s="22">
        <v>0.06</v>
      </c>
      <c r="K558" s="117">
        <f t="shared" si="287"/>
        <v>0.06</v>
      </c>
      <c r="L558" s="173"/>
      <c r="M558" s="173">
        <v>0.06</v>
      </c>
      <c r="N558" s="103">
        <f t="shared" si="288"/>
        <v>0.06</v>
      </c>
      <c r="O558" s="173"/>
      <c r="P558" s="173">
        <v>0.06</v>
      </c>
      <c r="Q558" s="103">
        <f t="shared" si="289"/>
        <v>0.06</v>
      </c>
      <c r="R558" s="173">
        <v>0</v>
      </c>
      <c r="S558" s="173">
        <v>0.06</v>
      </c>
      <c r="T558" s="103">
        <f t="shared" si="290"/>
        <v>0.06</v>
      </c>
    </row>
    <row r="559" spans="1:20" ht="18.75">
      <c r="A559" s="25">
        <v>4</v>
      </c>
      <c r="B559" s="17" t="s">
        <v>582</v>
      </c>
      <c r="C559" s="20">
        <v>47.52</v>
      </c>
      <c r="D559" s="20"/>
      <c r="E559" s="88">
        <f t="shared" ref="E559:E580" si="291">SUM(C559:D559)</f>
        <v>47.52</v>
      </c>
      <c r="F559" s="14">
        <v>50.02</v>
      </c>
      <c r="G559" s="14">
        <v>0</v>
      </c>
      <c r="H559" s="94">
        <f t="shared" si="286"/>
        <v>50.02</v>
      </c>
      <c r="I559" s="22">
        <v>39.020000000000003</v>
      </c>
      <c r="J559" s="22"/>
      <c r="K559" s="117">
        <f t="shared" si="287"/>
        <v>39.020000000000003</v>
      </c>
      <c r="L559" s="173">
        <v>49.02</v>
      </c>
      <c r="M559" s="173"/>
      <c r="N559" s="103">
        <f t="shared" si="288"/>
        <v>49.02</v>
      </c>
      <c r="O559" s="173">
        <v>25.03</v>
      </c>
      <c r="P559" s="173"/>
      <c r="Q559" s="103">
        <f t="shared" si="289"/>
        <v>25.03</v>
      </c>
      <c r="R559" s="173">
        <v>25.03</v>
      </c>
      <c r="S559" s="173">
        <v>0</v>
      </c>
      <c r="T559" s="103">
        <f t="shared" si="290"/>
        <v>25.03</v>
      </c>
    </row>
    <row r="560" spans="1:20" s="43" customFormat="1" ht="18.75">
      <c r="A560" s="25">
        <v>5</v>
      </c>
      <c r="B560" s="17" t="s">
        <v>583</v>
      </c>
      <c r="C560" s="20">
        <v>17960.04</v>
      </c>
      <c r="D560" s="20"/>
      <c r="E560" s="88">
        <f t="shared" si="291"/>
        <v>17960.04</v>
      </c>
      <c r="F560" s="14">
        <v>21479.83</v>
      </c>
      <c r="G560" s="14">
        <v>0</v>
      </c>
      <c r="H560" s="94">
        <f t="shared" si="286"/>
        <v>21479.83</v>
      </c>
      <c r="I560" s="22">
        <v>25060.36</v>
      </c>
      <c r="J560" s="36"/>
      <c r="K560" s="117">
        <f t="shared" si="287"/>
        <v>25060.36</v>
      </c>
      <c r="L560" s="173">
        <v>31742.03</v>
      </c>
      <c r="M560" s="91"/>
      <c r="N560" s="103">
        <f t="shared" si="288"/>
        <v>31742.03</v>
      </c>
      <c r="O560" s="173">
        <v>34342.03</v>
      </c>
      <c r="P560" s="91"/>
      <c r="Q560" s="103">
        <f t="shared" si="289"/>
        <v>34342.03</v>
      </c>
      <c r="R560" s="173">
        <v>34342.03</v>
      </c>
      <c r="S560" s="91">
        <v>0</v>
      </c>
      <c r="T560" s="103">
        <f t="shared" si="290"/>
        <v>34342.03</v>
      </c>
    </row>
    <row r="561" spans="1:20" ht="18.75">
      <c r="A561" s="25">
        <v>6</v>
      </c>
      <c r="B561" s="17" t="s">
        <v>584</v>
      </c>
      <c r="C561" s="20">
        <v>1620.01</v>
      </c>
      <c r="D561" s="20"/>
      <c r="E561" s="88">
        <f t="shared" si="291"/>
        <v>1620.01</v>
      </c>
      <c r="F561" s="14">
        <v>963.03</v>
      </c>
      <c r="G561" s="14">
        <v>0</v>
      </c>
      <c r="H561" s="94">
        <f t="shared" si="286"/>
        <v>963.03</v>
      </c>
      <c r="I561" s="22">
        <v>1000.02</v>
      </c>
      <c r="J561" s="22"/>
      <c r="K561" s="117">
        <f t="shared" si="287"/>
        <v>1000.02</v>
      </c>
      <c r="L561" s="173">
        <v>5470</v>
      </c>
      <c r="M561" s="173"/>
      <c r="N561" s="103">
        <f t="shared" si="288"/>
        <v>5470</v>
      </c>
      <c r="O561" s="173">
        <v>4095.97</v>
      </c>
      <c r="P561" s="173"/>
      <c r="Q561" s="103">
        <f t="shared" si="289"/>
        <v>4095.97</v>
      </c>
      <c r="R561" s="173">
        <v>4095.97</v>
      </c>
      <c r="S561" s="173">
        <v>0</v>
      </c>
      <c r="T561" s="103">
        <f t="shared" si="290"/>
        <v>4095.97</v>
      </c>
    </row>
    <row r="562" spans="1:20" ht="18.75">
      <c r="A562" s="25">
        <v>7</v>
      </c>
      <c r="B562" s="17" t="s">
        <v>585</v>
      </c>
      <c r="C562" s="20">
        <v>1400.04</v>
      </c>
      <c r="D562" s="20">
        <v>10.02</v>
      </c>
      <c r="E562" s="88">
        <f t="shared" si="291"/>
        <v>1410.06</v>
      </c>
      <c r="F562" s="14">
        <v>1400.04</v>
      </c>
      <c r="G562" s="14">
        <v>0.01</v>
      </c>
      <c r="H562" s="94">
        <f t="shared" si="286"/>
        <v>1400.05</v>
      </c>
      <c r="I562" s="22">
        <v>1795.02</v>
      </c>
      <c r="J562" s="22">
        <v>0.01</v>
      </c>
      <c r="K562" s="117">
        <f t="shared" si="287"/>
        <v>1795.03</v>
      </c>
      <c r="L562" s="173">
        <v>4012.96</v>
      </c>
      <c r="M562" s="173">
        <v>0.01</v>
      </c>
      <c r="N562" s="103">
        <f t="shared" si="288"/>
        <v>4012.9700000000003</v>
      </c>
      <c r="O562" s="173">
        <v>3112.45</v>
      </c>
      <c r="P562" s="173"/>
      <c r="Q562" s="103">
        <f t="shared" si="289"/>
        <v>3112.45</v>
      </c>
      <c r="R562" s="173">
        <v>3112.45</v>
      </c>
      <c r="S562" s="173">
        <v>0</v>
      </c>
      <c r="T562" s="103">
        <f t="shared" si="290"/>
        <v>3112.45</v>
      </c>
    </row>
    <row r="563" spans="1:20" ht="18.75">
      <c r="A563" s="25">
        <v>8</v>
      </c>
      <c r="B563" s="17" t="s">
        <v>586</v>
      </c>
      <c r="C563" s="20">
        <v>125</v>
      </c>
      <c r="D563" s="20"/>
      <c r="E563" s="88">
        <f t="shared" si="291"/>
        <v>125</v>
      </c>
      <c r="F563" s="14">
        <v>158</v>
      </c>
      <c r="G563" s="14">
        <v>0</v>
      </c>
      <c r="H563" s="94">
        <f t="shared" si="286"/>
        <v>158</v>
      </c>
      <c r="I563" s="22">
        <v>175</v>
      </c>
      <c r="J563" s="22"/>
      <c r="K563" s="117">
        <f t="shared" si="287"/>
        <v>175</v>
      </c>
      <c r="L563" s="173">
        <v>215</v>
      </c>
      <c r="M563" s="173"/>
      <c r="N563" s="103">
        <f t="shared" si="288"/>
        <v>215</v>
      </c>
      <c r="O563" s="173">
        <v>205</v>
      </c>
      <c r="P563" s="173"/>
      <c r="Q563" s="103">
        <f t="shared" si="289"/>
        <v>205</v>
      </c>
      <c r="R563" s="173">
        <v>205</v>
      </c>
      <c r="S563" s="173">
        <v>0</v>
      </c>
      <c r="T563" s="103">
        <f t="shared" si="290"/>
        <v>205</v>
      </c>
    </row>
    <row r="564" spans="1:20" ht="18.75">
      <c r="A564" s="25">
        <v>9</v>
      </c>
      <c r="B564" s="17" t="s">
        <v>587</v>
      </c>
      <c r="C564" s="20">
        <v>3085.91</v>
      </c>
      <c r="D564" s="20"/>
      <c r="E564" s="88">
        <f t="shared" si="291"/>
        <v>3085.91</v>
      </c>
      <c r="F564" s="14">
        <v>3155.9</v>
      </c>
      <c r="G564" s="14">
        <v>0</v>
      </c>
      <c r="H564" s="94">
        <f t="shared" si="286"/>
        <v>3155.9</v>
      </c>
      <c r="I564" s="22">
        <v>3365.9</v>
      </c>
      <c r="J564" s="22"/>
      <c r="K564" s="117">
        <f t="shared" si="287"/>
        <v>3365.9</v>
      </c>
      <c r="L564" s="173">
        <v>0.06</v>
      </c>
      <c r="M564" s="173"/>
      <c r="N564" s="103">
        <f t="shared" si="288"/>
        <v>0.06</v>
      </c>
      <c r="O564" s="173"/>
      <c r="P564" s="173"/>
      <c r="Q564" s="103">
        <f t="shared" si="289"/>
        <v>0</v>
      </c>
      <c r="R564" s="173">
        <v>0</v>
      </c>
      <c r="S564" s="173">
        <v>0</v>
      </c>
      <c r="T564" s="103">
        <f t="shared" si="290"/>
        <v>0</v>
      </c>
    </row>
    <row r="565" spans="1:20" ht="18.75">
      <c r="A565" s="25">
        <v>10</v>
      </c>
      <c r="B565" s="17" t="s">
        <v>2261</v>
      </c>
      <c r="C565" s="20"/>
      <c r="D565" s="20"/>
      <c r="E565" s="88"/>
      <c r="F565" s="14"/>
      <c r="G565" s="14"/>
      <c r="H565" s="94"/>
      <c r="I565" s="22"/>
      <c r="J565" s="22"/>
      <c r="L565" s="173"/>
      <c r="M565" s="173"/>
      <c r="O565" s="173">
        <v>0.06</v>
      </c>
      <c r="P565" s="173"/>
      <c r="Q565" s="103">
        <v>5.9999999999999995E-4</v>
      </c>
      <c r="R565" s="173">
        <v>0.06</v>
      </c>
      <c r="S565" s="173">
        <v>0</v>
      </c>
      <c r="T565" s="103">
        <v>5.9999999999999995E-4</v>
      </c>
    </row>
    <row r="566" spans="1:20" ht="18.75">
      <c r="A566" s="25">
        <v>11</v>
      </c>
      <c r="B566" s="17" t="s">
        <v>588</v>
      </c>
      <c r="C566" s="20">
        <v>1160.01</v>
      </c>
      <c r="D566" s="20"/>
      <c r="E566" s="88">
        <f t="shared" si="291"/>
        <v>1160.01</v>
      </c>
      <c r="F566" s="14">
        <v>1231.96</v>
      </c>
      <c r="G566" s="14">
        <v>0</v>
      </c>
      <c r="H566" s="94">
        <f t="shared" si="286"/>
        <v>1231.96</v>
      </c>
      <c r="I566" s="22">
        <v>1406.87</v>
      </c>
      <c r="J566" s="22"/>
      <c r="K566" s="117">
        <f t="shared" si="287"/>
        <v>1406.87</v>
      </c>
      <c r="L566" s="173">
        <v>1522.37</v>
      </c>
      <c r="M566" s="173"/>
      <c r="N566" s="103">
        <f t="shared" si="288"/>
        <v>1522.37</v>
      </c>
      <c r="O566" s="173">
        <v>1830.92</v>
      </c>
      <c r="P566" s="173"/>
      <c r="Q566" s="103">
        <f t="shared" si="289"/>
        <v>1830.92</v>
      </c>
      <c r="R566" s="173">
        <v>1830.92</v>
      </c>
      <c r="S566" s="173">
        <v>0</v>
      </c>
      <c r="T566" s="103">
        <f t="shared" ref="T566:T581" si="292">SUM(R566:S566)</f>
        <v>1830.92</v>
      </c>
    </row>
    <row r="567" spans="1:20" ht="18.75">
      <c r="A567" s="25">
        <v>12</v>
      </c>
      <c r="B567" s="17" t="s">
        <v>589</v>
      </c>
      <c r="C567" s="20">
        <v>500.03</v>
      </c>
      <c r="D567" s="20"/>
      <c r="E567" s="88">
        <f t="shared" si="291"/>
        <v>500.03</v>
      </c>
      <c r="F567" s="14">
        <v>2648</v>
      </c>
      <c r="G567" s="14">
        <v>0</v>
      </c>
      <c r="H567" s="94">
        <f t="shared" si="286"/>
        <v>2648</v>
      </c>
      <c r="I567" s="22">
        <v>0.06</v>
      </c>
      <c r="J567" s="22"/>
      <c r="K567" s="117">
        <f t="shared" si="287"/>
        <v>0.06</v>
      </c>
      <c r="L567" s="173">
        <v>0.06</v>
      </c>
      <c r="M567" s="173"/>
      <c r="N567" s="103">
        <f t="shared" si="288"/>
        <v>0.06</v>
      </c>
      <c r="O567" s="173">
        <v>0.06</v>
      </c>
      <c r="P567" s="173"/>
      <c r="Q567" s="103">
        <f t="shared" si="289"/>
        <v>0.06</v>
      </c>
      <c r="R567" s="173">
        <v>508.01</v>
      </c>
      <c r="S567" s="173">
        <v>0</v>
      </c>
      <c r="T567" s="103">
        <f t="shared" si="292"/>
        <v>508.01</v>
      </c>
    </row>
    <row r="568" spans="1:20" ht="18.75">
      <c r="A568" s="25">
        <v>13</v>
      </c>
      <c r="B568" s="17" t="s">
        <v>590</v>
      </c>
      <c r="C568" s="20">
        <v>1190</v>
      </c>
      <c r="D568" s="20">
        <v>5035</v>
      </c>
      <c r="E568" s="88">
        <f t="shared" si="291"/>
        <v>6225</v>
      </c>
      <c r="F568" s="14">
        <v>3126</v>
      </c>
      <c r="G568" s="14">
        <v>2867.13</v>
      </c>
      <c r="H568" s="94">
        <f t="shared" si="286"/>
        <v>5993.13</v>
      </c>
      <c r="I568" s="22">
        <v>2066.21</v>
      </c>
      <c r="J568" s="22">
        <v>3027.28</v>
      </c>
      <c r="K568" s="117">
        <f t="shared" si="287"/>
        <v>5093.49</v>
      </c>
      <c r="L568" s="173">
        <v>5038.03</v>
      </c>
      <c r="M568" s="173">
        <v>7557.07</v>
      </c>
      <c r="N568" s="103">
        <f t="shared" si="288"/>
        <v>12595.099999999999</v>
      </c>
      <c r="O568" s="173">
        <v>0.06</v>
      </c>
      <c r="P568" s="173">
        <v>0.06</v>
      </c>
      <c r="Q568" s="103">
        <f t="shared" si="289"/>
        <v>0.12</v>
      </c>
      <c r="R568" s="173">
        <v>3724.03</v>
      </c>
      <c r="S568" s="173">
        <v>4328.2700000000004</v>
      </c>
      <c r="T568" s="103">
        <f t="shared" si="292"/>
        <v>8052.3000000000011</v>
      </c>
    </row>
    <row r="569" spans="1:20" ht="18.75">
      <c r="A569" s="25">
        <v>14</v>
      </c>
      <c r="B569" s="17" t="s">
        <v>591</v>
      </c>
      <c r="C569" s="20">
        <v>20.010000000000002</v>
      </c>
      <c r="D569" s="20"/>
      <c r="E569" s="88">
        <f t="shared" si="291"/>
        <v>20.010000000000002</v>
      </c>
      <c r="F569" s="14">
        <v>5.01</v>
      </c>
      <c r="G569" s="14">
        <v>0</v>
      </c>
      <c r="H569" s="94">
        <f t="shared" si="286"/>
        <v>5.01</v>
      </c>
      <c r="I569" s="22">
        <v>5.01</v>
      </c>
      <c r="J569" s="22"/>
      <c r="K569" s="117">
        <f t="shared" si="287"/>
        <v>5.01</v>
      </c>
      <c r="L569" s="173">
        <v>224.54</v>
      </c>
      <c r="M569" s="173"/>
      <c r="N569" s="103">
        <f t="shared" si="288"/>
        <v>224.54</v>
      </c>
      <c r="O569" s="173"/>
      <c r="P569" s="173"/>
      <c r="Q569" s="103">
        <f t="shared" si="289"/>
        <v>0</v>
      </c>
      <c r="R569" s="173">
        <v>0</v>
      </c>
      <c r="S569" s="173">
        <v>0</v>
      </c>
      <c r="T569" s="103">
        <f t="shared" si="292"/>
        <v>0</v>
      </c>
    </row>
    <row r="570" spans="1:20" ht="18.75">
      <c r="A570" s="25">
        <v>15</v>
      </c>
      <c r="B570" s="17" t="s">
        <v>592</v>
      </c>
      <c r="C570" s="20">
        <v>169.66</v>
      </c>
      <c r="D570" s="20"/>
      <c r="E570" s="88">
        <f t="shared" si="291"/>
        <v>169.66</v>
      </c>
      <c r="F570" s="14">
        <v>172.63</v>
      </c>
      <c r="G570" s="14">
        <v>0</v>
      </c>
      <c r="H570" s="94">
        <f t="shared" si="286"/>
        <v>172.63</v>
      </c>
      <c r="I570" s="22">
        <v>192.64</v>
      </c>
      <c r="J570" s="22"/>
      <c r="K570" s="117">
        <f t="shared" si="287"/>
        <v>192.64</v>
      </c>
      <c r="L570" s="173">
        <v>155.02000000000001</v>
      </c>
      <c r="M570" s="173"/>
      <c r="N570" s="103">
        <f t="shared" si="288"/>
        <v>155.02000000000001</v>
      </c>
      <c r="O570" s="173">
        <v>245.05</v>
      </c>
      <c r="P570" s="173"/>
      <c r="Q570" s="103">
        <f t="shared" si="289"/>
        <v>245.05</v>
      </c>
      <c r="R570" s="173">
        <v>245.05</v>
      </c>
      <c r="S570" s="173">
        <v>0</v>
      </c>
      <c r="T570" s="103">
        <f t="shared" si="292"/>
        <v>245.05</v>
      </c>
    </row>
    <row r="571" spans="1:20" ht="18.75">
      <c r="A571" s="25">
        <v>16</v>
      </c>
      <c r="B571" s="17" t="s">
        <v>593</v>
      </c>
      <c r="C571" s="20">
        <v>115.02</v>
      </c>
      <c r="D571" s="20"/>
      <c r="E571" s="88">
        <f t="shared" si="291"/>
        <v>115.02</v>
      </c>
      <c r="F571" s="14">
        <v>124.02</v>
      </c>
      <c r="G571" s="14">
        <v>0</v>
      </c>
      <c r="H571" s="94">
        <f t="shared" si="286"/>
        <v>124.02</v>
      </c>
      <c r="I571" s="22">
        <v>145.02000000000001</v>
      </c>
      <c r="J571" s="22"/>
      <c r="K571" s="117">
        <f t="shared" si="287"/>
        <v>145.02000000000001</v>
      </c>
      <c r="L571" s="173">
        <v>385.03</v>
      </c>
      <c r="M571" s="173"/>
      <c r="N571" s="103">
        <f t="shared" si="288"/>
        <v>385.03</v>
      </c>
      <c r="O571" s="173">
        <v>150.02000000000001</v>
      </c>
      <c r="P571" s="173"/>
      <c r="Q571" s="103">
        <f t="shared" si="289"/>
        <v>150.02000000000001</v>
      </c>
      <c r="R571" s="173">
        <v>150.02000000000001</v>
      </c>
      <c r="S571" s="173">
        <v>0</v>
      </c>
      <c r="T571" s="103">
        <f t="shared" si="292"/>
        <v>150.02000000000001</v>
      </c>
    </row>
    <row r="572" spans="1:20" ht="18.75">
      <c r="A572" s="25">
        <v>17</v>
      </c>
      <c r="B572" s="17" t="s">
        <v>594</v>
      </c>
      <c r="C572" s="20">
        <v>240.03</v>
      </c>
      <c r="D572" s="20"/>
      <c r="E572" s="88">
        <f t="shared" si="291"/>
        <v>240.03</v>
      </c>
      <c r="F572" s="14">
        <v>330.03</v>
      </c>
      <c r="G572" s="14">
        <v>0</v>
      </c>
      <c r="H572" s="94">
        <f t="shared" si="286"/>
        <v>330.03</v>
      </c>
      <c r="I572" s="22">
        <v>360.03</v>
      </c>
      <c r="J572" s="22"/>
      <c r="K572" s="117">
        <f t="shared" si="287"/>
        <v>360.03</v>
      </c>
      <c r="L572" s="173">
        <v>10800.9</v>
      </c>
      <c r="M572" s="173"/>
      <c r="N572" s="103">
        <f t="shared" si="288"/>
        <v>10800.9</v>
      </c>
      <c r="O572" s="173">
        <v>524.03</v>
      </c>
      <c r="P572" s="173"/>
      <c r="Q572" s="103">
        <f t="shared" si="289"/>
        <v>524.03</v>
      </c>
      <c r="R572" s="173">
        <v>524.03</v>
      </c>
      <c r="S572" s="173">
        <v>0</v>
      </c>
      <c r="T572" s="103">
        <f t="shared" si="292"/>
        <v>524.03</v>
      </c>
    </row>
    <row r="573" spans="1:20" ht="18.75">
      <c r="A573" s="25">
        <v>18</v>
      </c>
      <c r="B573" s="17" t="s">
        <v>2059</v>
      </c>
      <c r="C573" s="20"/>
      <c r="D573" s="20"/>
      <c r="E573" s="88"/>
      <c r="F573" s="14"/>
      <c r="G573" s="14"/>
      <c r="H573" s="94"/>
      <c r="I573" s="22"/>
      <c r="J573" s="22"/>
      <c r="L573" s="173"/>
      <c r="M573" s="173"/>
      <c r="O573" s="173">
        <v>8250.01</v>
      </c>
      <c r="P573" s="173"/>
      <c r="Q573" s="103">
        <f t="shared" si="289"/>
        <v>8250.01</v>
      </c>
      <c r="R573" s="173">
        <v>8250.01</v>
      </c>
      <c r="S573" s="173">
        <v>0</v>
      </c>
      <c r="T573" s="103">
        <f t="shared" si="292"/>
        <v>8250.01</v>
      </c>
    </row>
    <row r="574" spans="1:20" ht="18.75">
      <c r="A574" s="25"/>
      <c r="B574" s="17" t="s">
        <v>2415</v>
      </c>
      <c r="C574" s="20"/>
      <c r="D574" s="20"/>
      <c r="E574" s="88"/>
      <c r="F574" s="14"/>
      <c r="G574" s="14"/>
      <c r="H574" s="94"/>
      <c r="I574" s="22"/>
      <c r="J574" s="22"/>
      <c r="L574" s="173"/>
      <c r="M574" s="173"/>
      <c r="O574" s="173"/>
      <c r="P574" s="173"/>
      <c r="R574" s="173">
        <v>2500</v>
      </c>
      <c r="S574" s="173">
        <v>0</v>
      </c>
      <c r="T574" s="103">
        <f t="shared" si="292"/>
        <v>2500</v>
      </c>
    </row>
    <row r="575" spans="1:20" ht="18.75">
      <c r="A575" s="25">
        <v>19</v>
      </c>
      <c r="B575" s="17" t="s">
        <v>595</v>
      </c>
      <c r="C575" s="20">
        <v>790.07</v>
      </c>
      <c r="D575" s="20"/>
      <c r="E575" s="88">
        <f t="shared" si="291"/>
        <v>790.07</v>
      </c>
      <c r="F575" s="14">
        <v>1070.07</v>
      </c>
      <c r="G575" s="14">
        <v>0</v>
      </c>
      <c r="H575" s="94">
        <f t="shared" si="286"/>
        <v>1070.07</v>
      </c>
      <c r="I575" s="22">
        <v>1177.52</v>
      </c>
      <c r="J575" s="22"/>
      <c r="K575" s="117">
        <f t="shared" si="287"/>
        <v>1177.52</v>
      </c>
      <c r="L575" s="173">
        <v>1527.52</v>
      </c>
      <c r="M575" s="173"/>
      <c r="N575" s="103">
        <f t="shared" si="288"/>
        <v>1527.52</v>
      </c>
      <c r="O575" s="173">
        <v>1829.52</v>
      </c>
      <c r="P575" s="173"/>
      <c r="Q575" s="103">
        <f t="shared" si="289"/>
        <v>1829.52</v>
      </c>
      <c r="R575" s="173">
        <v>1829.52</v>
      </c>
      <c r="S575" s="173">
        <v>0</v>
      </c>
      <c r="T575" s="103">
        <f t="shared" si="292"/>
        <v>1829.52</v>
      </c>
    </row>
    <row r="576" spans="1:20" ht="18.75">
      <c r="A576" s="25">
        <v>20</v>
      </c>
      <c r="B576" s="17" t="s">
        <v>596</v>
      </c>
      <c r="C576" s="20">
        <v>1400.02</v>
      </c>
      <c r="D576" s="20"/>
      <c r="E576" s="88">
        <f t="shared" si="291"/>
        <v>1400.02</v>
      </c>
      <c r="F576" s="14">
        <v>1725.02</v>
      </c>
      <c r="G576" s="14">
        <v>0</v>
      </c>
      <c r="H576" s="94">
        <f t="shared" si="286"/>
        <v>1725.02</v>
      </c>
      <c r="I576" s="22">
        <v>2000.02</v>
      </c>
      <c r="J576" s="22"/>
      <c r="K576" s="117">
        <f t="shared" si="287"/>
        <v>2000.02</v>
      </c>
      <c r="L576" s="173">
        <v>1730.02</v>
      </c>
      <c r="M576" s="173"/>
      <c r="N576" s="103">
        <f t="shared" si="288"/>
        <v>1730.02</v>
      </c>
      <c r="O576" s="173">
        <v>1600.01</v>
      </c>
      <c r="P576" s="173"/>
      <c r="Q576" s="103">
        <f t="shared" si="289"/>
        <v>1600.01</v>
      </c>
      <c r="R576" s="173">
        <v>1600.01</v>
      </c>
      <c r="S576" s="173">
        <v>0</v>
      </c>
      <c r="T576" s="103">
        <f t="shared" si="292"/>
        <v>1600.01</v>
      </c>
    </row>
    <row r="577" spans="1:20" ht="18.75">
      <c r="A577" s="25">
        <v>21</v>
      </c>
      <c r="B577" s="17" t="s">
        <v>2065</v>
      </c>
      <c r="C577" s="20"/>
      <c r="D577" s="20"/>
      <c r="E577" s="88"/>
      <c r="F577" s="14"/>
      <c r="G577" s="14"/>
      <c r="H577" s="94"/>
      <c r="I577" s="22"/>
      <c r="J577" s="22"/>
      <c r="L577" s="173">
        <v>1598.08</v>
      </c>
      <c r="M577" s="173"/>
      <c r="N577" s="103">
        <f t="shared" si="288"/>
        <v>1598.08</v>
      </c>
      <c r="O577" s="173">
        <v>1449.56</v>
      </c>
      <c r="P577" s="173"/>
      <c r="Q577" s="103">
        <f t="shared" si="289"/>
        <v>1449.56</v>
      </c>
      <c r="R577" s="173">
        <v>1449.56</v>
      </c>
      <c r="S577" s="173">
        <v>0</v>
      </c>
      <c r="T577" s="103">
        <f t="shared" si="292"/>
        <v>1449.56</v>
      </c>
    </row>
    <row r="578" spans="1:20" ht="18.75">
      <c r="A578" s="25"/>
      <c r="B578" s="17" t="s">
        <v>2416</v>
      </c>
      <c r="C578" s="20"/>
      <c r="D578" s="20"/>
      <c r="E578" s="88"/>
      <c r="F578" s="14"/>
      <c r="G578" s="14"/>
      <c r="H578" s="94"/>
      <c r="I578" s="22"/>
      <c r="J578" s="22"/>
      <c r="L578" s="173"/>
      <c r="M578" s="173"/>
      <c r="O578" s="173"/>
      <c r="P578" s="173"/>
      <c r="R578" s="173">
        <v>100</v>
      </c>
      <c r="S578" s="173">
        <v>0</v>
      </c>
      <c r="T578" s="103">
        <f t="shared" si="292"/>
        <v>100</v>
      </c>
    </row>
    <row r="579" spans="1:20" ht="18.75">
      <c r="A579" s="25">
        <v>22</v>
      </c>
      <c r="B579" s="17" t="s">
        <v>597</v>
      </c>
      <c r="C579" s="20">
        <v>160.58000000000001</v>
      </c>
      <c r="D579" s="20"/>
      <c r="E579" s="88">
        <f t="shared" si="291"/>
        <v>160.58000000000001</v>
      </c>
      <c r="F579" s="14">
        <v>169.25</v>
      </c>
      <c r="G579" s="14">
        <v>0</v>
      </c>
      <c r="H579" s="94">
        <f t="shared" si="286"/>
        <v>169.25</v>
      </c>
      <c r="I579" s="22">
        <v>186.1</v>
      </c>
      <c r="J579" s="22"/>
      <c r="K579" s="117">
        <f t="shared" si="287"/>
        <v>186.1</v>
      </c>
      <c r="L579" s="173">
        <v>222.36</v>
      </c>
      <c r="M579" s="173"/>
      <c r="N579" s="103">
        <f t="shared" si="288"/>
        <v>222.36</v>
      </c>
      <c r="O579" s="173">
        <v>251.41</v>
      </c>
      <c r="P579" s="173"/>
      <c r="Q579" s="103">
        <f t="shared" si="289"/>
        <v>251.41</v>
      </c>
      <c r="R579" s="173">
        <v>251.41</v>
      </c>
      <c r="S579" s="173">
        <v>0</v>
      </c>
      <c r="T579" s="103">
        <f t="shared" si="292"/>
        <v>251.41</v>
      </c>
    </row>
    <row r="580" spans="1:20" ht="18.75">
      <c r="A580" s="25">
        <v>23</v>
      </c>
      <c r="B580" s="17" t="s">
        <v>598</v>
      </c>
      <c r="C580" s="20">
        <v>1783.01</v>
      </c>
      <c r="D580" s="20">
        <v>2675.01</v>
      </c>
      <c r="E580" s="88">
        <f t="shared" si="291"/>
        <v>4458.0200000000004</v>
      </c>
      <c r="F580" s="14">
        <v>1116.78</v>
      </c>
      <c r="G580" s="14">
        <v>514.24</v>
      </c>
      <c r="H580" s="94">
        <f t="shared" si="286"/>
        <v>1631.02</v>
      </c>
      <c r="I580" s="22">
        <v>2186.4899999999998</v>
      </c>
      <c r="J580" s="22">
        <v>2353.7199999999998</v>
      </c>
      <c r="K580" s="117">
        <f t="shared" si="287"/>
        <v>4540.2099999999991</v>
      </c>
      <c r="L580" s="173">
        <v>6397.02</v>
      </c>
      <c r="M580" s="173">
        <v>332.99</v>
      </c>
      <c r="N580" s="103">
        <f t="shared" si="288"/>
        <v>6730.01</v>
      </c>
      <c r="O580" s="173">
        <v>5539</v>
      </c>
      <c r="P580" s="173">
        <v>0.04</v>
      </c>
      <c r="Q580" s="103">
        <f t="shared" si="289"/>
        <v>5539.04</v>
      </c>
      <c r="R580" s="173">
        <v>5683.21</v>
      </c>
      <c r="S580" s="173">
        <v>0.04</v>
      </c>
      <c r="T580" s="103">
        <f t="shared" si="292"/>
        <v>5683.25</v>
      </c>
    </row>
    <row r="581" spans="1:20" s="43" customFormat="1" ht="18.75">
      <c r="A581" s="35"/>
      <c r="B581" s="19" t="s">
        <v>58</v>
      </c>
      <c r="C581" s="21">
        <f>SUM(C556:C580)</f>
        <v>32039.499999999996</v>
      </c>
      <c r="D581" s="21">
        <f>SUM(D556:D580)</f>
        <v>7720.0300000000007</v>
      </c>
      <c r="E581" s="88">
        <v>39759.53</v>
      </c>
      <c r="F581" s="18">
        <f>SUM(F556:F580)</f>
        <v>39242.179999999993</v>
      </c>
      <c r="G581" s="18">
        <f>SUM(G556:G580)</f>
        <v>3381.4400000000005</v>
      </c>
      <c r="H581" s="94">
        <f>SUM(H556:H580)</f>
        <v>42623.619999999988</v>
      </c>
      <c r="I581" s="36">
        <f>SUM(I556:I580)</f>
        <v>41504.689999999988</v>
      </c>
      <c r="J581" s="36">
        <f>SUM(J556:J580)</f>
        <v>5381.07</v>
      </c>
      <c r="K581" s="117">
        <f t="shared" si="287"/>
        <v>46885.759999999987</v>
      </c>
      <c r="L581" s="91">
        <f>SUM(L556:L580)</f>
        <v>71488.449999999983</v>
      </c>
      <c r="M581" s="91">
        <f>SUM(M556:M580)</f>
        <v>7890.1299999999992</v>
      </c>
      <c r="N581" s="103">
        <f t="shared" si="288"/>
        <v>79378.579999999987</v>
      </c>
      <c r="O581" s="91">
        <f>SUM(O556:O580)</f>
        <v>63890.219999999987</v>
      </c>
      <c r="P581" s="91">
        <f>SUM(P556:P580)</f>
        <v>0.16</v>
      </c>
      <c r="Q581" s="103">
        <f t="shared" si="289"/>
        <v>63890.37999999999</v>
      </c>
      <c r="R581" s="91">
        <f>SUM(R556:R580)</f>
        <v>70866.349999999991</v>
      </c>
      <c r="S581" s="91">
        <f>SUM(S556:S580)</f>
        <v>4328.3700000000008</v>
      </c>
      <c r="T581" s="103">
        <f t="shared" si="292"/>
        <v>75194.719999999987</v>
      </c>
    </row>
    <row r="582" spans="1:20" s="43" customFormat="1" ht="18.75">
      <c r="A582" s="35">
        <v>32</v>
      </c>
      <c r="B582" s="19" t="s">
        <v>599</v>
      </c>
      <c r="C582" s="21"/>
      <c r="D582" s="21"/>
      <c r="E582" s="88"/>
      <c r="F582" s="18"/>
      <c r="G582" s="18"/>
      <c r="H582" s="94"/>
      <c r="I582" s="36"/>
      <c r="J582" s="36"/>
      <c r="K582" s="117"/>
      <c r="L582" s="91"/>
      <c r="M582" s="91"/>
      <c r="N582" s="103"/>
      <c r="O582" s="91"/>
      <c r="P582" s="91"/>
      <c r="Q582" s="103"/>
      <c r="R582" s="91"/>
      <c r="S582" s="91"/>
      <c r="T582" s="103"/>
    </row>
    <row r="583" spans="1:20" ht="18.75">
      <c r="A583" s="25">
        <v>1</v>
      </c>
      <c r="B583" s="17" t="s">
        <v>2263</v>
      </c>
      <c r="C583" s="20">
        <v>0.01</v>
      </c>
      <c r="D583" s="20">
        <v>284</v>
      </c>
      <c r="E583" s="88">
        <f>SUM(C583:D583)</f>
        <v>284.01</v>
      </c>
      <c r="F583" s="14">
        <v>0.01</v>
      </c>
      <c r="G583" s="14">
        <v>112.5</v>
      </c>
      <c r="H583" s="94">
        <f>SUM(F583:G583)</f>
        <v>112.51</v>
      </c>
      <c r="I583" s="22">
        <v>0.01</v>
      </c>
      <c r="J583" s="22">
        <v>112.5</v>
      </c>
      <c r="K583" s="117">
        <f>SUM(I583:J583)</f>
        <v>112.51</v>
      </c>
      <c r="L583" s="173">
        <v>0.01</v>
      </c>
      <c r="M583" s="173">
        <v>34</v>
      </c>
      <c r="N583" s="103">
        <f>SUM(L583:M583)</f>
        <v>34.01</v>
      </c>
      <c r="O583" s="173">
        <v>0.01</v>
      </c>
      <c r="P583" s="173">
        <v>0.01</v>
      </c>
      <c r="Q583" s="103">
        <f>SUM(O583:P583)</f>
        <v>0.02</v>
      </c>
      <c r="R583" s="173">
        <v>0.01</v>
      </c>
      <c r="S583" s="173">
        <v>0.01</v>
      </c>
      <c r="T583" s="103">
        <f>SUM(R583:S583)</f>
        <v>0.02</v>
      </c>
    </row>
    <row r="584" spans="1:20" ht="18.75">
      <c r="A584" s="25">
        <v>2</v>
      </c>
      <c r="B584" s="17" t="s">
        <v>2262</v>
      </c>
      <c r="C584" s="20">
        <v>267554.28000000003</v>
      </c>
      <c r="D584" s="20"/>
      <c r="E584" s="88">
        <f>SUM(C584:D584)</f>
        <v>267554.28000000003</v>
      </c>
      <c r="F584" s="14">
        <v>0.01</v>
      </c>
      <c r="G584" s="14">
        <v>0</v>
      </c>
      <c r="H584" s="94">
        <f>SUM(F584:G584)</f>
        <v>0.01</v>
      </c>
      <c r="I584" s="22">
        <v>0.01</v>
      </c>
      <c r="J584" s="22"/>
      <c r="K584" s="117">
        <f>SUM(I584:J584)</f>
        <v>0.01</v>
      </c>
      <c r="L584" s="173">
        <v>0.01</v>
      </c>
      <c r="M584" s="173"/>
      <c r="N584" s="103">
        <f>SUM(L584:M584)</f>
        <v>0.01</v>
      </c>
      <c r="O584" s="173">
        <v>0.01</v>
      </c>
      <c r="P584" s="173"/>
      <c r="Q584" s="103">
        <f>SUM(O584:P584)</f>
        <v>0.01</v>
      </c>
      <c r="R584" s="173">
        <v>0.01</v>
      </c>
      <c r="S584" s="173">
        <v>0</v>
      </c>
      <c r="T584" s="103">
        <f>SUM(R584:S584)</f>
        <v>0.01</v>
      </c>
    </row>
    <row r="585" spans="1:20" ht="18.75">
      <c r="A585" s="25">
        <v>3</v>
      </c>
      <c r="B585" s="17" t="s">
        <v>600</v>
      </c>
      <c r="C585" s="20">
        <v>18221.29</v>
      </c>
      <c r="D585" s="20"/>
      <c r="E585" s="88">
        <f>SUM(C585:D585)</f>
        <v>18221.29</v>
      </c>
      <c r="F585" s="14">
        <v>377500</v>
      </c>
      <c r="G585" s="14">
        <v>0</v>
      </c>
      <c r="H585" s="94">
        <f>SUM(F585:G585)</f>
        <v>377500</v>
      </c>
      <c r="I585" s="22">
        <v>420500</v>
      </c>
      <c r="J585" s="22"/>
      <c r="K585" s="117">
        <f>SUM(I585:J585)</f>
        <v>420500</v>
      </c>
      <c r="L585" s="173">
        <v>373300</v>
      </c>
      <c r="M585" s="173"/>
      <c r="N585" s="103">
        <f>SUM(L585:M585)</f>
        <v>373300</v>
      </c>
      <c r="O585" s="173">
        <v>612200</v>
      </c>
      <c r="P585" s="173"/>
      <c r="Q585" s="103">
        <f>SUM(O585:P585)</f>
        <v>612200</v>
      </c>
      <c r="R585" s="173">
        <v>612200</v>
      </c>
      <c r="S585" s="173">
        <v>0</v>
      </c>
      <c r="T585" s="103">
        <f>SUM(R585:S585)</f>
        <v>612200</v>
      </c>
    </row>
    <row r="586" spans="1:20" ht="18.75">
      <c r="A586" s="25">
        <v>4</v>
      </c>
      <c r="B586" s="17" t="s">
        <v>601</v>
      </c>
      <c r="C586" s="21"/>
      <c r="D586" s="21"/>
      <c r="E586" s="88"/>
      <c r="F586" s="14">
        <v>32100</v>
      </c>
      <c r="G586" s="14">
        <v>0</v>
      </c>
      <c r="H586" s="94">
        <f>SUM(F586:G586)</f>
        <v>32100</v>
      </c>
      <c r="I586" s="22">
        <v>30700</v>
      </c>
      <c r="J586" s="22"/>
      <c r="K586" s="117">
        <f>SUM(I586:J586)</f>
        <v>30700</v>
      </c>
      <c r="L586" s="173">
        <v>27700</v>
      </c>
      <c r="M586" s="173"/>
      <c r="N586" s="103">
        <f>SUM(L586:M586)</f>
        <v>27700</v>
      </c>
      <c r="O586" s="173">
        <v>37300</v>
      </c>
      <c r="P586" s="173"/>
      <c r="Q586" s="103">
        <f>SUM(O586:P586)</f>
        <v>37300</v>
      </c>
      <c r="R586" s="173">
        <v>37300</v>
      </c>
      <c r="S586" s="173">
        <v>0</v>
      </c>
      <c r="T586" s="103">
        <f>SUM(R586:S586)</f>
        <v>37300</v>
      </c>
    </row>
    <row r="587" spans="1:20" s="43" customFormat="1" ht="18.75">
      <c r="A587" s="35"/>
      <c r="B587" s="19" t="s">
        <v>15</v>
      </c>
      <c r="C587" s="21">
        <f t="shared" ref="C587:J587" si="293">SUM(C583:C586)</f>
        <v>285775.58</v>
      </c>
      <c r="D587" s="21">
        <f t="shared" si="293"/>
        <v>284</v>
      </c>
      <c r="E587" s="88">
        <f t="shared" si="293"/>
        <v>286059.58</v>
      </c>
      <c r="F587" s="18">
        <f t="shared" si="293"/>
        <v>409600.02</v>
      </c>
      <c r="G587" s="18">
        <f t="shared" si="293"/>
        <v>112.5</v>
      </c>
      <c r="H587" s="94">
        <f t="shared" si="293"/>
        <v>409712.52</v>
      </c>
      <c r="I587" s="36">
        <f t="shared" si="293"/>
        <v>451200.02</v>
      </c>
      <c r="J587" s="36">
        <f t="shared" si="293"/>
        <v>112.5</v>
      </c>
      <c r="K587" s="117">
        <f>SUM(I587:J587)</f>
        <v>451312.52</v>
      </c>
      <c r="L587" s="91">
        <f t="shared" ref="L587:M587" si="294">SUM(L583:L586)</f>
        <v>401000.02</v>
      </c>
      <c r="M587" s="91">
        <f t="shared" si="294"/>
        <v>34</v>
      </c>
      <c r="N587" s="103">
        <f>SUM(L587:M587)</f>
        <v>401034.02</v>
      </c>
      <c r="O587" s="91">
        <f>SUM(O583:O586)</f>
        <v>649500.02</v>
      </c>
      <c r="P587" s="91">
        <f>SUM(P583:P586)</f>
        <v>0.01</v>
      </c>
      <c r="Q587" s="103">
        <f>SUM(O587:P587)</f>
        <v>649500.03</v>
      </c>
      <c r="R587" s="91">
        <f>SUM(R583:R586)</f>
        <v>649500.02</v>
      </c>
      <c r="S587" s="91">
        <f>SUM(S583:S586)</f>
        <v>0.01</v>
      </c>
      <c r="T587" s="103">
        <f>SUM(R587:S587)</f>
        <v>649500.03</v>
      </c>
    </row>
    <row r="588" spans="1:20" ht="18.75">
      <c r="A588" s="35">
        <v>33</v>
      </c>
      <c r="B588" s="19" t="s">
        <v>602</v>
      </c>
      <c r="C588" s="20"/>
      <c r="D588" s="20"/>
      <c r="F588" s="14"/>
      <c r="G588" s="14"/>
      <c r="H588" s="94"/>
      <c r="I588" s="22"/>
      <c r="J588" s="22"/>
      <c r="L588" s="173"/>
      <c r="M588" s="173"/>
      <c r="O588" s="173"/>
      <c r="P588" s="173"/>
      <c r="R588" s="173"/>
      <c r="S588" s="173"/>
    </row>
    <row r="589" spans="1:20" ht="18.75">
      <c r="A589" s="25">
        <v>1</v>
      </c>
      <c r="B589" s="17" t="s">
        <v>603</v>
      </c>
      <c r="C589" s="20">
        <v>267.89</v>
      </c>
      <c r="D589" s="20"/>
      <c r="E589" s="88">
        <f t="shared" ref="E589:E594" si="295">SUM(C589:D589)</f>
        <v>267.89</v>
      </c>
      <c r="F589" s="14">
        <v>249.44</v>
      </c>
      <c r="G589" s="14">
        <v>0</v>
      </c>
      <c r="H589" s="94">
        <f>SUM(F589:G589)</f>
        <v>249.44</v>
      </c>
      <c r="I589" s="22">
        <v>307.54000000000002</v>
      </c>
      <c r="J589" s="22"/>
      <c r="K589" s="117">
        <f t="shared" ref="K589:K594" si="296">SUM(I589:J589)</f>
        <v>307.54000000000002</v>
      </c>
      <c r="L589" s="173">
        <v>328.93</v>
      </c>
      <c r="M589" s="173"/>
      <c r="N589" s="103">
        <f t="shared" ref="N589:N593" si="297">SUM(L589:M589)</f>
        <v>328.93</v>
      </c>
      <c r="O589" s="173">
        <v>489.58</v>
      </c>
      <c r="P589" s="173"/>
      <c r="Q589" s="103">
        <f t="shared" ref="Q589:Q593" si="298">SUM(O589:P589)</f>
        <v>489.58</v>
      </c>
      <c r="R589" s="173">
        <v>489.58</v>
      </c>
      <c r="S589" s="173">
        <v>0</v>
      </c>
      <c r="T589" s="103">
        <f t="shared" ref="T589:T593" si="299">SUM(R589:S589)</f>
        <v>489.58</v>
      </c>
    </row>
    <row r="590" spans="1:20" ht="18.75">
      <c r="A590" s="25">
        <v>2</v>
      </c>
      <c r="B590" s="17" t="s">
        <v>604</v>
      </c>
      <c r="C590" s="20">
        <v>783.75</v>
      </c>
      <c r="D590" s="20"/>
      <c r="E590" s="88">
        <f t="shared" si="295"/>
        <v>783.75</v>
      </c>
      <c r="F590" s="14">
        <v>766.86</v>
      </c>
      <c r="G590" s="14">
        <v>0</v>
      </c>
      <c r="H590" s="94">
        <f>SUM(F590:G590)</f>
        <v>766.86</v>
      </c>
      <c r="I590" s="22">
        <v>856.87</v>
      </c>
      <c r="J590" s="22"/>
      <c r="K590" s="117">
        <f t="shared" si="296"/>
        <v>856.87</v>
      </c>
      <c r="L590" s="173">
        <v>998.37</v>
      </c>
      <c r="M590" s="173"/>
      <c r="N590" s="103">
        <f t="shared" si="297"/>
        <v>998.37</v>
      </c>
      <c r="O590" s="173">
        <v>2239.1799999999998</v>
      </c>
      <c r="P590" s="173"/>
      <c r="Q590" s="103">
        <f t="shared" si="298"/>
        <v>2239.1799999999998</v>
      </c>
      <c r="R590" s="173">
        <v>2239.1799999999998</v>
      </c>
      <c r="S590" s="173">
        <v>0</v>
      </c>
      <c r="T590" s="103">
        <f t="shared" si="299"/>
        <v>2239.1799999999998</v>
      </c>
    </row>
    <row r="591" spans="1:20" ht="18.75">
      <c r="A591" s="25">
        <v>3</v>
      </c>
      <c r="B591" s="17" t="s">
        <v>605</v>
      </c>
      <c r="C591" s="20">
        <v>1038.3499999999999</v>
      </c>
      <c r="D591" s="20"/>
      <c r="E591" s="88">
        <f t="shared" si="295"/>
        <v>1038.3499999999999</v>
      </c>
      <c r="F591" s="14">
        <v>1047.75</v>
      </c>
      <c r="G591" s="14">
        <v>0</v>
      </c>
      <c r="H591" s="94">
        <f>SUM(F591:G591)</f>
        <v>1047.75</v>
      </c>
      <c r="I591" s="22">
        <v>1157.82</v>
      </c>
      <c r="J591" s="22"/>
      <c r="K591" s="117">
        <f t="shared" si="296"/>
        <v>1157.82</v>
      </c>
      <c r="L591" s="173">
        <v>1360.32</v>
      </c>
      <c r="M591" s="173"/>
      <c r="N591" s="103">
        <f t="shared" si="297"/>
        <v>1360.32</v>
      </c>
      <c r="O591" s="173">
        <v>1943.67</v>
      </c>
      <c r="P591" s="173"/>
      <c r="Q591" s="103">
        <f t="shared" si="298"/>
        <v>1943.67</v>
      </c>
      <c r="R591" s="173">
        <v>1943.67</v>
      </c>
      <c r="S591" s="173">
        <v>0</v>
      </c>
      <c r="T591" s="103">
        <f t="shared" si="299"/>
        <v>1943.67</v>
      </c>
    </row>
    <row r="592" spans="1:20" ht="18.75">
      <c r="A592" s="25">
        <v>4</v>
      </c>
      <c r="B592" s="17" t="s">
        <v>606</v>
      </c>
      <c r="C592" s="20">
        <v>49.82</v>
      </c>
      <c r="D592" s="20"/>
      <c r="E592" s="88">
        <f t="shared" si="295"/>
        <v>49.82</v>
      </c>
      <c r="F592" s="14">
        <v>5.76</v>
      </c>
      <c r="G592" s="14">
        <v>0</v>
      </c>
      <c r="H592" s="94">
        <f>SUM(F592:G592)</f>
        <v>5.76</v>
      </c>
      <c r="I592" s="22">
        <v>0.02</v>
      </c>
      <c r="J592" s="22"/>
      <c r="K592" s="117">
        <f t="shared" si="296"/>
        <v>0.02</v>
      </c>
      <c r="L592" s="173">
        <v>0.01</v>
      </c>
      <c r="M592" s="173"/>
      <c r="N592" s="103">
        <f t="shared" si="297"/>
        <v>0.01</v>
      </c>
      <c r="O592" s="173">
        <v>119.69</v>
      </c>
      <c r="P592" s="173"/>
      <c r="Q592" s="103">
        <f t="shared" si="298"/>
        <v>119.69</v>
      </c>
      <c r="R592" s="173">
        <v>119.69</v>
      </c>
      <c r="S592" s="173">
        <v>0</v>
      </c>
      <c r="T592" s="103">
        <f t="shared" si="299"/>
        <v>119.69</v>
      </c>
    </row>
    <row r="593" spans="1:20" ht="18.75">
      <c r="A593" s="25">
        <v>5</v>
      </c>
      <c r="B593" s="17" t="s">
        <v>607</v>
      </c>
      <c r="C593" s="20">
        <v>44.89</v>
      </c>
      <c r="D593" s="20"/>
      <c r="E593" s="88">
        <f t="shared" si="295"/>
        <v>44.89</v>
      </c>
      <c r="F593" s="14">
        <v>0.06</v>
      </c>
      <c r="G593" s="14">
        <v>0</v>
      </c>
      <c r="H593" s="94">
        <f>SUM(F593:G593)</f>
        <v>0.06</v>
      </c>
      <c r="I593" s="22">
        <v>0.06</v>
      </c>
      <c r="J593" s="22"/>
      <c r="K593" s="117">
        <f t="shared" si="296"/>
        <v>0.06</v>
      </c>
      <c r="L593" s="173">
        <v>0.06</v>
      </c>
      <c r="M593" s="173"/>
      <c r="N593" s="103">
        <f t="shared" si="297"/>
        <v>0.06</v>
      </c>
      <c r="O593" s="173">
        <v>0.06</v>
      </c>
      <c r="P593" s="173"/>
      <c r="Q593" s="103">
        <f t="shared" si="298"/>
        <v>0.06</v>
      </c>
      <c r="R593" s="173">
        <v>0.06</v>
      </c>
      <c r="S593" s="173">
        <v>0</v>
      </c>
      <c r="T593" s="103">
        <f t="shared" si="299"/>
        <v>0.06</v>
      </c>
    </row>
    <row r="594" spans="1:20" ht="18.75">
      <c r="A594" s="25"/>
      <c r="B594" s="19" t="s">
        <v>59</v>
      </c>
      <c r="C594" s="21">
        <f>SUM(C589:C593)</f>
        <v>2184.6999999999998</v>
      </c>
      <c r="D594" s="20"/>
      <c r="E594" s="88">
        <f t="shared" si="295"/>
        <v>2184.6999999999998</v>
      </c>
      <c r="F594" s="18">
        <f>SUM(F589:F593)</f>
        <v>2069.8700000000003</v>
      </c>
      <c r="G594" s="18">
        <f>SUM(G589:G593)</f>
        <v>0</v>
      </c>
      <c r="H594" s="94">
        <f>SUM(H589:H593)</f>
        <v>2069.8700000000003</v>
      </c>
      <c r="I594" s="36">
        <f>SUM(I589:I593)</f>
        <v>2322.31</v>
      </c>
      <c r="J594" s="22"/>
      <c r="K594" s="117">
        <f t="shared" si="296"/>
        <v>2322.31</v>
      </c>
      <c r="L594" s="91">
        <f>SUM(L589:L593)</f>
        <v>2687.69</v>
      </c>
      <c r="M594" s="91">
        <f t="shared" ref="M594" si="300">SUM(M589:M593)</f>
        <v>0</v>
      </c>
      <c r="N594" s="103">
        <f>SUM(N589:N593)</f>
        <v>2687.69</v>
      </c>
      <c r="O594" s="91">
        <f>SUM(O589:O593)</f>
        <v>4792.18</v>
      </c>
      <c r="P594" s="91"/>
      <c r="Q594" s="103">
        <f>SUM(Q589:Q593)</f>
        <v>4792.18</v>
      </c>
      <c r="R594" s="91">
        <f>SUM(R589:R593)</f>
        <v>4792.18</v>
      </c>
      <c r="S594" s="91">
        <f>SUM(S589:S593)</f>
        <v>0</v>
      </c>
      <c r="T594" s="103">
        <f>SUM(T589:T593)</f>
        <v>4792.18</v>
      </c>
    </row>
    <row r="595" spans="1:20" s="69" customFormat="1" ht="18.75">
      <c r="A595" s="69">
        <v>3</v>
      </c>
      <c r="B595" s="130" t="s">
        <v>60</v>
      </c>
      <c r="C595" s="158">
        <f t="shared" ref="C595:H595" si="301">C594+C587+C581+C554+C536+C532+C526+C522+C517+C514+C497+C488+C492+C481+C485+C477+C456+C450+C453+C447+C440+C436+C432+C410+C398+C379+C340+C333+C329+C326+C311+C295</f>
        <v>962549.0900000002</v>
      </c>
      <c r="D595" s="158">
        <f t="shared" si="301"/>
        <v>231974.21</v>
      </c>
      <c r="E595" s="158">
        <f t="shared" si="301"/>
        <v>1194523.3</v>
      </c>
      <c r="F595" s="158">
        <f t="shared" si="301"/>
        <v>1239779.69</v>
      </c>
      <c r="G595" s="158">
        <f t="shared" si="301"/>
        <v>242969.01</v>
      </c>
      <c r="H595" s="150">
        <f t="shared" si="301"/>
        <v>1482748.7</v>
      </c>
      <c r="I595" s="150">
        <f t="shared" ref="I595:N595" si="302">I594+I587+I581+I554+I536+I532+I526+I522+I517+I514+I497+I488+I492+I481+I485+I477+I456+I450+I453+I447+I440+I436+I432+I410+I398+I379+I340+I333+I329+I326+I311+I295+I336</f>
        <v>1420027.2600000005</v>
      </c>
      <c r="J595" s="150">
        <f t="shared" si="302"/>
        <v>441234.77000000014</v>
      </c>
      <c r="K595" s="150">
        <f t="shared" si="302"/>
        <v>1861262.0300000003</v>
      </c>
      <c r="L595" s="150">
        <f t="shared" si="302"/>
        <v>1526654.9200000002</v>
      </c>
      <c r="M595" s="150">
        <f t="shared" si="302"/>
        <v>472032.62000000005</v>
      </c>
      <c r="N595" s="150">
        <f t="shared" si="302"/>
        <v>1998687.52</v>
      </c>
      <c r="O595" s="150">
        <f>O295+O311+O326+O333+O340+O379+O398+O410+O432+O436+O440+O447+O450+O456+O477+O481+O485+O497+O514+O517+O522+O526+O532+O554+O581+O587+O594</f>
        <v>2267716.060000001</v>
      </c>
      <c r="P595" s="150">
        <f t="shared" ref="P595:Q595" si="303">P295+P311+P326+P333+P340+P379+P398+P410+P432+P436+P440+P447+P450+P456+P477+P481+P485+P497+P514+P517+P522+P526+P532+P554+P581+P587+P594</f>
        <v>456573.51</v>
      </c>
      <c r="Q595" s="150">
        <f t="shared" si="303"/>
        <v>2724289.5700000008</v>
      </c>
      <c r="R595" s="150">
        <f>R295+R311+R326+R333+R340+R379+R398+R410+R432+R436+R440+R447+R450+R456+R477+R481+R485+R497+R514+R517+R522+R526+R532+R554+R581+R587+R594</f>
        <v>2326391.3300000005</v>
      </c>
      <c r="S595" s="150">
        <f t="shared" ref="S595:T595" si="304">S295+S311+S326+S333+S340+S379+S398+S410+S432+S436+S440+S447+S450+S456+S477+S481+S485+S497+S514+S517+S522+S526+S532+S554+S581+S587+S594</f>
        <v>480426.08999999997</v>
      </c>
      <c r="T595" s="150">
        <f t="shared" si="304"/>
        <v>2806817.4200000004</v>
      </c>
    </row>
    <row r="596" spans="1:20" s="45" customFormat="1" ht="18.75">
      <c r="A596" s="25"/>
      <c r="B596" s="17"/>
      <c r="C596" s="20"/>
      <c r="D596" s="20"/>
      <c r="E596" s="107"/>
      <c r="F596" s="20"/>
      <c r="G596" s="20"/>
      <c r="H596" s="96"/>
      <c r="I596" s="22"/>
      <c r="J596" s="22"/>
      <c r="K596" s="117"/>
      <c r="L596" s="89"/>
      <c r="M596" s="89"/>
      <c r="N596" s="103"/>
      <c r="O596" s="89"/>
      <c r="P596" s="89"/>
      <c r="Q596" s="103"/>
      <c r="R596" s="89"/>
      <c r="S596" s="89"/>
      <c r="T596" s="103"/>
    </row>
    <row r="597" spans="1:20" s="160" customFormat="1" ht="37.5">
      <c r="A597" s="160">
        <v>4</v>
      </c>
      <c r="B597" s="161" t="s">
        <v>608</v>
      </c>
      <c r="C597" s="131"/>
      <c r="D597" s="131"/>
      <c r="E597" s="131"/>
      <c r="F597" s="151"/>
      <c r="G597" s="151"/>
      <c r="H597" s="137"/>
      <c r="I597" s="162"/>
      <c r="J597" s="162"/>
      <c r="K597" s="163"/>
      <c r="L597" s="162"/>
      <c r="M597" s="162"/>
      <c r="N597" s="162"/>
      <c r="O597" s="162"/>
      <c r="P597" s="162"/>
      <c r="Q597" s="162"/>
      <c r="R597" s="162"/>
      <c r="S597" s="162"/>
      <c r="T597" s="162"/>
    </row>
    <row r="598" spans="1:20" s="43" customFormat="1" ht="18.75">
      <c r="A598" s="35">
        <v>1</v>
      </c>
      <c r="B598" s="19" t="s">
        <v>609</v>
      </c>
      <c r="C598" s="21"/>
      <c r="D598" s="21"/>
      <c r="E598" s="88"/>
      <c r="F598" s="18"/>
      <c r="G598" s="18"/>
      <c r="H598" s="94"/>
      <c r="I598" s="36"/>
      <c r="J598" s="36"/>
      <c r="K598" s="117"/>
      <c r="L598" s="90"/>
      <c r="M598" s="90"/>
      <c r="N598" s="103"/>
      <c r="O598" s="90"/>
      <c r="P598" s="90"/>
      <c r="Q598" s="103"/>
      <c r="R598" s="90"/>
      <c r="S598" s="90"/>
      <c r="T598" s="103"/>
    </row>
    <row r="599" spans="1:20" ht="18.75">
      <c r="A599" s="25">
        <v>1</v>
      </c>
      <c r="B599" s="17" t="s">
        <v>610</v>
      </c>
      <c r="C599" s="20">
        <v>0.03</v>
      </c>
      <c r="D599" s="20"/>
      <c r="E599" s="88">
        <f>SUM(C599:D599)</f>
        <v>0.03</v>
      </c>
      <c r="F599" s="14">
        <v>0.01</v>
      </c>
      <c r="G599" s="14">
        <v>0</v>
      </c>
      <c r="H599" s="94">
        <f>SUM(F599:G599)</f>
        <v>0.01</v>
      </c>
      <c r="I599" s="22">
        <v>0.01</v>
      </c>
      <c r="J599" s="22"/>
      <c r="K599" s="117">
        <f>SUM(I599:J599)</f>
        <v>0.01</v>
      </c>
      <c r="L599" s="89">
        <v>20.010000000000002</v>
      </c>
      <c r="M599" s="89"/>
      <c r="N599" s="103">
        <f>SUM(L599:M599)</f>
        <v>20.010000000000002</v>
      </c>
      <c r="O599" s="89"/>
      <c r="P599" s="89"/>
      <c r="Q599" s="103">
        <f>SUM(O599:P599)</f>
        <v>0</v>
      </c>
      <c r="R599" s="89"/>
      <c r="S599" s="89"/>
      <c r="T599" s="103">
        <f>SUM(R599:S599)</f>
        <v>0</v>
      </c>
    </row>
    <row r="600" spans="1:20" ht="18.75">
      <c r="A600" s="25">
        <v>2</v>
      </c>
      <c r="B600" s="17" t="s">
        <v>1441</v>
      </c>
      <c r="C600" s="20"/>
      <c r="D600" s="20"/>
      <c r="E600" s="88"/>
      <c r="F600" s="14"/>
      <c r="G600" s="14"/>
      <c r="H600" s="94"/>
      <c r="I600" s="22">
        <v>0.01</v>
      </c>
      <c r="J600" s="22"/>
      <c r="K600" s="117">
        <f>SUM(I600:J600)</f>
        <v>0.01</v>
      </c>
      <c r="L600" s="89">
        <v>0.01</v>
      </c>
      <c r="M600" s="89"/>
      <c r="N600" s="103">
        <f>SUM(L600:M600)</f>
        <v>0.01</v>
      </c>
      <c r="O600" s="89"/>
      <c r="P600" s="89"/>
      <c r="Q600" s="103">
        <f>SUM(O600:P600)</f>
        <v>0</v>
      </c>
      <c r="R600" s="89"/>
      <c r="S600" s="89"/>
      <c r="T600" s="103">
        <f>SUM(R600:S600)</f>
        <v>0</v>
      </c>
    </row>
    <row r="601" spans="1:20" ht="18.75">
      <c r="A601" s="25"/>
      <c r="B601" s="19" t="s">
        <v>61</v>
      </c>
      <c r="C601" s="21">
        <f>SUM(C599)</f>
        <v>0.03</v>
      </c>
      <c r="D601" s="20"/>
      <c r="E601" s="88">
        <f>SUM(C601:D601)</f>
        <v>0.03</v>
      </c>
      <c r="F601" s="18">
        <f>SUM(F599)</f>
        <v>0.01</v>
      </c>
      <c r="G601" s="18">
        <f>SUM(G599)</f>
        <v>0</v>
      </c>
      <c r="H601" s="94">
        <f>SUM(H599)</f>
        <v>0.01</v>
      </c>
      <c r="I601" s="36">
        <f>SUM(I599:I600)</f>
        <v>0.02</v>
      </c>
      <c r="J601" s="22"/>
      <c r="K601" s="117">
        <f>SUM(I601:J601)</f>
        <v>0.02</v>
      </c>
      <c r="L601" s="89">
        <f>SUM(L599:L600)</f>
        <v>20.020000000000003</v>
      </c>
      <c r="M601" s="89"/>
      <c r="N601" s="103">
        <f>SUM(L601:M601)</f>
        <v>20.020000000000003</v>
      </c>
      <c r="O601" s="89"/>
      <c r="P601" s="89"/>
      <c r="Q601" s="103">
        <f>SUM(O601:P601)</f>
        <v>0</v>
      </c>
      <c r="R601" s="89"/>
      <c r="S601" s="89"/>
      <c r="T601" s="103">
        <f>SUM(R601:S601)</f>
        <v>0</v>
      </c>
    </row>
    <row r="602" spans="1:20" s="43" customFormat="1" ht="18.75">
      <c r="A602" s="35">
        <v>2</v>
      </c>
      <c r="B602" s="19" t="s">
        <v>611</v>
      </c>
      <c r="C602" s="21"/>
      <c r="D602" s="21"/>
      <c r="E602" s="88"/>
      <c r="F602" s="18"/>
      <c r="G602" s="18"/>
      <c r="H602" s="94"/>
      <c r="I602" s="36"/>
      <c r="J602" s="36"/>
      <c r="K602" s="117"/>
      <c r="L602" s="90"/>
      <c r="M602" s="90"/>
      <c r="N602" s="103"/>
      <c r="O602" s="90"/>
      <c r="P602" s="90"/>
      <c r="Q602" s="103"/>
      <c r="R602" s="90"/>
      <c r="S602" s="90"/>
      <c r="T602" s="103"/>
    </row>
    <row r="603" spans="1:20" s="43" customFormat="1" ht="18.75">
      <c r="A603" s="35">
        <v>1</v>
      </c>
      <c r="B603" s="17" t="s">
        <v>612</v>
      </c>
      <c r="C603" s="20">
        <v>0.03</v>
      </c>
      <c r="D603" s="20"/>
      <c r="E603" s="88">
        <f>SUM(C603:D603)</f>
        <v>0.03</v>
      </c>
      <c r="F603" s="14">
        <v>0.01</v>
      </c>
      <c r="G603" s="14">
        <v>0</v>
      </c>
      <c r="H603" s="94">
        <f>SUM(F603:G603)</f>
        <v>0.01</v>
      </c>
      <c r="I603" s="22">
        <v>0.01</v>
      </c>
      <c r="J603" s="36"/>
      <c r="K603" s="117">
        <f>SUM(I603:J603)</f>
        <v>0.01</v>
      </c>
      <c r="L603" s="89">
        <v>20.02</v>
      </c>
      <c r="M603" s="90"/>
      <c r="N603" s="103">
        <f>SUM(L603:M603)</f>
        <v>20.02</v>
      </c>
      <c r="O603" s="89"/>
      <c r="P603" s="90"/>
      <c r="Q603" s="103">
        <f>SUM(O603:P603)</f>
        <v>0</v>
      </c>
      <c r="R603" s="89"/>
      <c r="S603" s="90"/>
      <c r="T603" s="103">
        <f>SUM(R603:S603)</f>
        <v>0</v>
      </c>
    </row>
    <row r="604" spans="1:20" s="43" customFormat="1" ht="18.75">
      <c r="A604" s="25">
        <v>2</v>
      </c>
      <c r="B604" s="17" t="s">
        <v>1441</v>
      </c>
      <c r="C604" s="20"/>
      <c r="D604" s="20"/>
      <c r="E604" s="88"/>
      <c r="F604" s="14"/>
      <c r="G604" s="14"/>
      <c r="H604" s="94"/>
      <c r="I604" s="22">
        <v>0.01</v>
      </c>
      <c r="J604" s="36"/>
      <c r="K604" s="117">
        <f>SUM(I604:J604)</f>
        <v>0.01</v>
      </c>
      <c r="L604" s="89">
        <v>0.01</v>
      </c>
      <c r="M604" s="90"/>
      <c r="N604" s="103">
        <f>SUM(L604:M604)</f>
        <v>0.01</v>
      </c>
      <c r="O604" s="89"/>
      <c r="P604" s="90"/>
      <c r="Q604" s="103">
        <f>SUM(O604:P604)</f>
        <v>0</v>
      </c>
      <c r="R604" s="89"/>
      <c r="S604" s="90"/>
      <c r="T604" s="103">
        <f>SUM(R604:S604)</f>
        <v>0</v>
      </c>
    </row>
    <row r="605" spans="1:20" ht="18.75">
      <c r="A605" s="25"/>
      <c r="B605" s="19" t="s">
        <v>62</v>
      </c>
      <c r="C605" s="21">
        <f>SUM(C603)</f>
        <v>0.03</v>
      </c>
      <c r="D605" s="20"/>
      <c r="E605" s="88">
        <f>SUM(C605:D605)</f>
        <v>0.03</v>
      </c>
      <c r="F605" s="18">
        <f>SUM(F603)</f>
        <v>0.01</v>
      </c>
      <c r="G605" s="18">
        <f>SUM(G603)</f>
        <v>0</v>
      </c>
      <c r="H605" s="94">
        <f>SUM(H603)</f>
        <v>0.01</v>
      </c>
      <c r="I605" s="36">
        <f>SUM(I603:I604)</f>
        <v>0.02</v>
      </c>
      <c r="J605" s="22"/>
      <c r="K605" s="117">
        <f>SUM(I605:J605)</f>
        <v>0.02</v>
      </c>
      <c r="L605" s="89">
        <f>SUM(L603:L604)</f>
        <v>20.03</v>
      </c>
      <c r="M605" s="89"/>
      <c r="N605" s="103">
        <f>SUM(L605:M605)</f>
        <v>20.03</v>
      </c>
      <c r="O605" s="89"/>
      <c r="P605" s="89"/>
      <c r="Q605" s="103">
        <f>SUM(O605:P605)</f>
        <v>0</v>
      </c>
      <c r="R605" s="89"/>
      <c r="S605" s="89"/>
      <c r="T605" s="103">
        <f>SUM(R605:S605)</f>
        <v>0</v>
      </c>
    </row>
    <row r="606" spans="1:20" s="43" customFormat="1" ht="18.75">
      <c r="A606" s="35">
        <v>3</v>
      </c>
      <c r="B606" s="19" t="s">
        <v>613</v>
      </c>
      <c r="C606" s="21"/>
      <c r="D606" s="21"/>
      <c r="E606" s="88"/>
      <c r="F606" s="18"/>
      <c r="G606" s="18"/>
      <c r="H606" s="94"/>
      <c r="I606" s="36"/>
      <c r="J606" s="36"/>
      <c r="K606" s="117"/>
      <c r="L606" s="90"/>
      <c r="M606" s="90"/>
      <c r="N606" s="103"/>
      <c r="O606" s="90"/>
      <c r="P606" s="90"/>
      <c r="Q606" s="103"/>
      <c r="R606" s="90"/>
      <c r="S606" s="90"/>
      <c r="T606" s="103"/>
    </row>
    <row r="607" spans="1:20" ht="18.75">
      <c r="A607" s="25"/>
      <c r="B607" s="17" t="s">
        <v>63</v>
      </c>
      <c r="C607" s="20">
        <v>75</v>
      </c>
      <c r="D607" s="20"/>
      <c r="E607" s="88">
        <f>SUM(C607:D607)</f>
        <v>75</v>
      </c>
      <c r="F607" s="14">
        <v>0.01</v>
      </c>
      <c r="G607" s="14">
        <v>0</v>
      </c>
      <c r="H607" s="94">
        <f>SUM(F607:G607)</f>
        <v>0.01</v>
      </c>
      <c r="I607" s="22">
        <v>61.2</v>
      </c>
      <c r="J607" s="22"/>
      <c r="K607" s="117">
        <f>SUM(I607:J607)</f>
        <v>61.2</v>
      </c>
      <c r="L607" s="89">
        <v>40.01</v>
      </c>
      <c r="M607" s="89"/>
      <c r="N607" s="103">
        <f>SUM(L607:M607)</f>
        <v>40.01</v>
      </c>
      <c r="O607" s="89"/>
      <c r="P607" s="89"/>
      <c r="Q607" s="103">
        <f>SUM(O607:P607)</f>
        <v>0</v>
      </c>
      <c r="R607" s="89"/>
      <c r="S607" s="89"/>
      <c r="T607" s="103">
        <f>SUM(R607:S607)</f>
        <v>0</v>
      </c>
    </row>
    <row r="608" spans="1:20" ht="18.75">
      <c r="A608" s="25">
        <v>2</v>
      </c>
      <c r="B608" s="17" t="s">
        <v>1441</v>
      </c>
      <c r="C608" s="20"/>
      <c r="D608" s="20"/>
      <c r="E608" s="88"/>
      <c r="F608" s="14"/>
      <c r="G608" s="14"/>
      <c r="H608" s="94"/>
      <c r="I608" s="22">
        <v>0.01</v>
      </c>
      <c r="J608" s="22"/>
      <c r="K608" s="117">
        <f>SUM(I608:J608)</f>
        <v>0.01</v>
      </c>
      <c r="L608" s="89">
        <v>0.01</v>
      </c>
      <c r="M608" s="89"/>
      <c r="N608" s="103">
        <f>SUM(L608:M608)</f>
        <v>0.01</v>
      </c>
      <c r="O608" s="89"/>
      <c r="P608" s="89"/>
      <c r="Q608" s="103">
        <f>SUM(O608:P608)</f>
        <v>0</v>
      </c>
      <c r="R608" s="89"/>
      <c r="S608" s="89"/>
      <c r="T608" s="103">
        <f>SUM(R608:S608)</f>
        <v>0</v>
      </c>
    </row>
    <row r="609" spans="1:20" ht="18.75">
      <c r="A609" s="25"/>
      <c r="B609" s="19" t="s">
        <v>64</v>
      </c>
      <c r="C609" s="21">
        <f>SUM(C607)</f>
        <v>75</v>
      </c>
      <c r="D609" s="20"/>
      <c r="E609" s="88">
        <f>SUM(C609:D609)</f>
        <v>75</v>
      </c>
      <c r="F609" s="18">
        <f>SUM(F607)</f>
        <v>0.01</v>
      </c>
      <c r="G609" s="18">
        <f>SUM(G607)</f>
        <v>0</v>
      </c>
      <c r="H609" s="94">
        <f>SUM(H607)</f>
        <v>0.01</v>
      </c>
      <c r="I609" s="36">
        <f>SUM(I607:I608)</f>
        <v>61.21</v>
      </c>
      <c r="J609" s="22"/>
      <c r="K609" s="117">
        <f>SUM(I609:J609)</f>
        <v>61.21</v>
      </c>
      <c r="L609" s="89">
        <f>SUM(L607:L608)</f>
        <v>40.019999999999996</v>
      </c>
      <c r="M609" s="89"/>
      <c r="N609" s="103">
        <f>SUM(L609:M609)</f>
        <v>40.019999999999996</v>
      </c>
      <c r="O609" s="89"/>
      <c r="P609" s="89"/>
      <c r="Q609" s="103">
        <f>SUM(O609:P609)</f>
        <v>0</v>
      </c>
      <c r="R609" s="89"/>
      <c r="S609" s="89"/>
      <c r="T609" s="103">
        <f>SUM(R609:S609)</f>
        <v>0</v>
      </c>
    </row>
    <row r="610" spans="1:20" s="43" customFormat="1" ht="18.75">
      <c r="A610" s="35">
        <v>4</v>
      </c>
      <c r="B610" s="19" t="s">
        <v>614</v>
      </c>
      <c r="C610" s="21"/>
      <c r="D610" s="21"/>
      <c r="E610" s="88"/>
      <c r="F610" s="18"/>
      <c r="G610" s="18"/>
      <c r="H610" s="94"/>
      <c r="I610" s="36"/>
      <c r="J610" s="36"/>
      <c r="K610" s="117"/>
      <c r="L610" s="90"/>
      <c r="M610" s="90"/>
      <c r="N610" s="103"/>
      <c r="O610" s="90"/>
      <c r="P610" s="90"/>
      <c r="Q610" s="103"/>
      <c r="R610" s="90"/>
      <c r="S610" s="90"/>
      <c r="T610" s="103"/>
    </row>
    <row r="611" spans="1:20" ht="18.75">
      <c r="A611" s="25">
        <v>1</v>
      </c>
      <c r="B611" s="17" t="s">
        <v>615</v>
      </c>
      <c r="C611" s="20">
        <v>100</v>
      </c>
      <c r="D611" s="20"/>
      <c r="E611" s="88">
        <f>SUM(C611:D611)</f>
        <v>100</v>
      </c>
      <c r="F611" s="14">
        <v>650</v>
      </c>
      <c r="G611" s="14">
        <v>0</v>
      </c>
      <c r="H611" s="94">
        <f>SUM(F611:G611)</f>
        <v>650</v>
      </c>
      <c r="I611" s="22">
        <v>1000</v>
      </c>
      <c r="J611" s="22"/>
      <c r="K611" s="117">
        <f>SUM(I611:J611)</f>
        <v>1000</v>
      </c>
      <c r="L611" s="89">
        <v>2200.0100000000002</v>
      </c>
      <c r="M611" s="89"/>
      <c r="N611" s="103">
        <f>SUM(L611:M611)</f>
        <v>2200.0100000000002</v>
      </c>
      <c r="O611" s="89"/>
      <c r="P611" s="89"/>
      <c r="Q611" s="103">
        <f>SUM(O611:P611)</f>
        <v>0</v>
      </c>
      <c r="R611" s="89"/>
      <c r="S611" s="89"/>
      <c r="T611" s="103">
        <f>SUM(R611:S611)</f>
        <v>0</v>
      </c>
    </row>
    <row r="612" spans="1:20" ht="18.75">
      <c r="A612" s="25">
        <v>2</v>
      </c>
      <c r="B612" s="17" t="s">
        <v>1441</v>
      </c>
      <c r="C612" s="20"/>
      <c r="D612" s="20"/>
      <c r="E612" s="88"/>
      <c r="F612" s="14"/>
      <c r="G612" s="14"/>
      <c r="H612" s="94"/>
      <c r="I612" s="22">
        <v>16</v>
      </c>
      <c r="J612" s="22"/>
      <c r="K612" s="117">
        <f>SUM(I612:J612)</f>
        <v>16</v>
      </c>
      <c r="L612" s="89">
        <v>0.01</v>
      </c>
      <c r="M612" s="89"/>
      <c r="N612" s="103">
        <f>SUM(L612:M612)</f>
        <v>0.01</v>
      </c>
      <c r="O612" s="89"/>
      <c r="P612" s="89"/>
      <c r="Q612" s="103">
        <f>SUM(O612:P612)</f>
        <v>0</v>
      </c>
      <c r="R612" s="89"/>
      <c r="S612" s="89"/>
      <c r="T612" s="103">
        <f>SUM(R612:S612)</f>
        <v>0</v>
      </c>
    </row>
    <row r="613" spans="1:20" ht="18.75">
      <c r="A613" s="25"/>
      <c r="B613" s="19" t="s">
        <v>65</v>
      </c>
      <c r="C613" s="21">
        <f>SUM(C611)</f>
        <v>100</v>
      </c>
      <c r="D613" s="20"/>
      <c r="E613" s="88">
        <f>SUM(C613:D613)</f>
        <v>100</v>
      </c>
      <c r="F613" s="18">
        <f>SUM(F611)</f>
        <v>650</v>
      </c>
      <c r="G613" s="18">
        <f>SUM(G611)</f>
        <v>0</v>
      </c>
      <c r="H613" s="94">
        <f>SUM(H611)</f>
        <v>650</v>
      </c>
      <c r="I613" s="36">
        <f>SUM(I611:I612)</f>
        <v>1016</v>
      </c>
      <c r="J613" s="22"/>
      <c r="K613" s="117">
        <f>SUM(I613:J613)</f>
        <v>1016</v>
      </c>
      <c r="L613" s="89">
        <f>SUM(L611:L612)</f>
        <v>2200.0200000000004</v>
      </c>
      <c r="M613" s="89"/>
      <c r="N613" s="103">
        <f>SUM(L613:M613)</f>
        <v>2200.0200000000004</v>
      </c>
      <c r="O613" s="89"/>
      <c r="P613" s="89"/>
      <c r="Q613" s="103">
        <f>SUM(O613:P613)</f>
        <v>0</v>
      </c>
      <c r="R613" s="89"/>
      <c r="S613" s="89"/>
      <c r="T613" s="103">
        <f>SUM(R613:S613)</f>
        <v>0</v>
      </c>
    </row>
    <row r="614" spans="1:20" s="43" customFormat="1" ht="18.75">
      <c r="A614" s="35">
        <v>5</v>
      </c>
      <c r="B614" s="19" t="s">
        <v>616</v>
      </c>
      <c r="C614" s="21"/>
      <c r="D614" s="21"/>
      <c r="E614" s="88"/>
      <c r="F614" s="18"/>
      <c r="G614" s="18"/>
      <c r="H614" s="94"/>
      <c r="I614" s="36"/>
      <c r="J614" s="36"/>
      <c r="K614" s="117"/>
      <c r="L614" s="90"/>
      <c r="M614" s="90"/>
      <c r="N614" s="103"/>
      <c r="O614" s="90"/>
      <c r="P614" s="90"/>
      <c r="Q614" s="103"/>
      <c r="R614" s="90"/>
      <c r="S614" s="90"/>
      <c r="T614" s="103"/>
    </row>
    <row r="615" spans="1:20" ht="18.75">
      <c r="A615" s="25">
        <v>1</v>
      </c>
      <c r="B615" s="17" t="s">
        <v>617</v>
      </c>
      <c r="C615" s="20">
        <v>200</v>
      </c>
      <c r="D615" s="20"/>
      <c r="E615" s="88">
        <f>SUM(C615:D615)</f>
        <v>200</v>
      </c>
      <c r="F615" s="14">
        <v>108</v>
      </c>
      <c r="G615" s="14">
        <v>0</v>
      </c>
      <c r="H615" s="94">
        <f>SUM(F615:G615)</f>
        <v>108</v>
      </c>
      <c r="I615" s="22">
        <v>450</v>
      </c>
      <c r="J615" s="22"/>
      <c r="K615" s="117">
        <f>SUM(I615:J615)</f>
        <v>450</v>
      </c>
      <c r="L615" s="89">
        <v>630.01</v>
      </c>
      <c r="M615" s="89"/>
      <c r="N615" s="103">
        <f>SUM(L615:M615)</f>
        <v>630.01</v>
      </c>
      <c r="O615" s="89"/>
      <c r="P615" s="89"/>
      <c r="Q615" s="103">
        <f>SUM(O615:P615)</f>
        <v>0</v>
      </c>
      <c r="R615" s="89"/>
      <c r="S615" s="89"/>
      <c r="T615" s="103">
        <f>SUM(R615:S615)</f>
        <v>0</v>
      </c>
    </row>
    <row r="616" spans="1:20" ht="18.75">
      <c r="A616" s="25">
        <v>2</v>
      </c>
      <c r="B616" s="17" t="s">
        <v>1441</v>
      </c>
      <c r="C616" s="20"/>
      <c r="D616" s="20"/>
      <c r="E616" s="88"/>
      <c r="F616" s="14"/>
      <c r="G616" s="14"/>
      <c r="H616" s="94"/>
      <c r="I616" s="22">
        <v>75</v>
      </c>
      <c r="J616" s="22"/>
      <c r="K616" s="117">
        <f>SUM(I616:J616)</f>
        <v>75</v>
      </c>
      <c r="L616" s="89">
        <v>50</v>
      </c>
      <c r="M616" s="89"/>
      <c r="N616" s="103">
        <f>SUM(L616:M616)</f>
        <v>50</v>
      </c>
      <c r="O616" s="89"/>
      <c r="P616" s="89"/>
      <c r="Q616" s="103">
        <f>SUM(O616:P616)</f>
        <v>0</v>
      </c>
      <c r="R616" s="89"/>
      <c r="S616" s="89"/>
      <c r="T616" s="103">
        <f>SUM(R616:S616)</f>
        <v>0</v>
      </c>
    </row>
    <row r="617" spans="1:20" ht="18.75">
      <c r="A617" s="25"/>
      <c r="B617" s="19" t="s">
        <v>66</v>
      </c>
      <c r="C617" s="21">
        <f>SUM(C615)</f>
        <v>200</v>
      </c>
      <c r="D617" s="20"/>
      <c r="E617" s="88">
        <f>SUM(C617:D617)</f>
        <v>200</v>
      </c>
      <c r="F617" s="18">
        <f>SUM(F615)</f>
        <v>108</v>
      </c>
      <c r="G617" s="18">
        <f>SUM(G615)</f>
        <v>0</v>
      </c>
      <c r="H617" s="94">
        <f>SUM(H615)</f>
        <v>108</v>
      </c>
      <c r="I617" s="36">
        <f>SUM(I615:I616)</f>
        <v>525</v>
      </c>
      <c r="J617" s="22"/>
      <c r="K617" s="117">
        <f>SUM(I617:J617)</f>
        <v>525</v>
      </c>
      <c r="L617" s="89">
        <f>SUM(L615:L616)</f>
        <v>680.01</v>
      </c>
      <c r="M617" s="89"/>
      <c r="N617" s="103">
        <f>SUM(L617:M617)</f>
        <v>680.01</v>
      </c>
      <c r="O617" s="89"/>
      <c r="P617" s="89"/>
      <c r="Q617" s="103">
        <f>SUM(O617:P617)</f>
        <v>0</v>
      </c>
      <c r="R617" s="89"/>
      <c r="S617" s="89"/>
      <c r="T617" s="103">
        <f>SUM(R617:S617)</f>
        <v>0</v>
      </c>
    </row>
    <row r="618" spans="1:20" ht="18.75">
      <c r="A618" s="35">
        <v>6</v>
      </c>
      <c r="B618" s="19" t="s">
        <v>1439</v>
      </c>
      <c r="C618" s="21"/>
      <c r="D618" s="20"/>
      <c r="E618" s="88"/>
      <c r="F618" s="18"/>
      <c r="G618" s="18"/>
      <c r="H618" s="94"/>
      <c r="I618" s="22"/>
      <c r="J618" s="22"/>
      <c r="L618" s="89"/>
      <c r="M618" s="89"/>
      <c r="O618" s="89"/>
      <c r="P618" s="89"/>
      <c r="R618" s="89"/>
      <c r="S618" s="89"/>
    </row>
    <row r="619" spans="1:20" ht="18.75">
      <c r="A619" s="25">
        <v>1</v>
      </c>
      <c r="B619" s="17" t="s">
        <v>1440</v>
      </c>
      <c r="C619" s="21"/>
      <c r="D619" s="20"/>
      <c r="E619" s="88"/>
      <c r="F619" s="18"/>
      <c r="G619" s="18"/>
      <c r="H619" s="94"/>
      <c r="I619" s="22">
        <v>1900</v>
      </c>
      <c r="J619" s="22"/>
      <c r="K619" s="117">
        <f>SUM(I619:J619)</f>
        <v>1900</v>
      </c>
      <c r="L619" s="89">
        <v>1800.01</v>
      </c>
      <c r="M619" s="89"/>
      <c r="N619" s="103">
        <f>SUM(L619:M619)</f>
        <v>1800.01</v>
      </c>
      <c r="O619" s="89"/>
      <c r="P619" s="89"/>
      <c r="Q619" s="103">
        <f>SUM(O619:P619)</f>
        <v>0</v>
      </c>
      <c r="R619" s="89"/>
      <c r="S619" s="89"/>
      <c r="T619" s="103">
        <f>SUM(R619:S619)</f>
        <v>0</v>
      </c>
    </row>
    <row r="620" spans="1:20" ht="18.75">
      <c r="A620" s="25">
        <v>2</v>
      </c>
      <c r="B620" s="17" t="s">
        <v>1441</v>
      </c>
      <c r="C620" s="21"/>
      <c r="D620" s="20"/>
      <c r="E620" s="88"/>
      <c r="F620" s="18"/>
      <c r="G620" s="18"/>
      <c r="H620" s="94"/>
      <c r="I620" s="22">
        <v>0.01</v>
      </c>
      <c r="J620" s="22"/>
      <c r="K620" s="117">
        <f>SUM(I620:J620)</f>
        <v>0.01</v>
      </c>
      <c r="L620" s="89">
        <v>0.01</v>
      </c>
      <c r="M620" s="89"/>
      <c r="N620" s="103">
        <f>SUM(L620:M620)</f>
        <v>0.01</v>
      </c>
      <c r="O620" s="89"/>
      <c r="P620" s="89"/>
      <c r="Q620" s="103">
        <f>SUM(O620:P620)</f>
        <v>0</v>
      </c>
      <c r="R620" s="89"/>
      <c r="S620" s="89"/>
      <c r="T620" s="103">
        <f>SUM(R620:S620)</f>
        <v>0</v>
      </c>
    </row>
    <row r="621" spans="1:20" ht="18.75">
      <c r="A621" s="35"/>
      <c r="B621" s="19" t="s">
        <v>67</v>
      </c>
      <c r="C621" s="21"/>
      <c r="D621" s="20"/>
      <c r="E621" s="88"/>
      <c r="F621" s="18"/>
      <c r="G621" s="18"/>
      <c r="H621" s="94"/>
      <c r="I621" s="36">
        <f>SUM(I619:I620)</f>
        <v>1900.01</v>
      </c>
      <c r="J621" s="22"/>
      <c r="K621" s="117">
        <f>SUM(I621:J621)</f>
        <v>1900.01</v>
      </c>
      <c r="L621" s="89">
        <f>SUM(L619:L620)</f>
        <v>1800.02</v>
      </c>
      <c r="M621" s="89"/>
      <c r="N621" s="103">
        <f>SUM(L621:M621)</f>
        <v>1800.02</v>
      </c>
      <c r="O621" s="89"/>
      <c r="P621" s="89"/>
      <c r="Q621" s="103">
        <f>SUM(O621:P621)</f>
        <v>0</v>
      </c>
      <c r="R621" s="89"/>
      <c r="S621" s="89"/>
      <c r="T621" s="103">
        <f>SUM(R621:S621)</f>
        <v>0</v>
      </c>
    </row>
    <row r="622" spans="1:20" s="43" customFormat="1" ht="18.75">
      <c r="A622" s="35">
        <v>7</v>
      </c>
      <c r="B622" s="19" t="s">
        <v>618</v>
      </c>
      <c r="C622" s="21"/>
      <c r="D622" s="21"/>
      <c r="E622" s="88"/>
      <c r="F622" s="18"/>
      <c r="G622" s="18"/>
      <c r="H622" s="94"/>
      <c r="I622" s="36"/>
      <c r="J622" s="36"/>
      <c r="K622" s="117"/>
      <c r="L622" s="90"/>
      <c r="M622" s="90"/>
      <c r="N622" s="103"/>
      <c r="O622" s="90"/>
      <c r="P622" s="90"/>
      <c r="Q622" s="103"/>
      <c r="R622" s="90"/>
      <c r="S622" s="90"/>
      <c r="T622" s="103"/>
    </row>
    <row r="623" spans="1:20" ht="18.75">
      <c r="A623" s="25">
        <v>1</v>
      </c>
      <c r="B623" s="17" t="s">
        <v>619</v>
      </c>
      <c r="C623" s="20">
        <v>100</v>
      </c>
      <c r="D623" s="20"/>
      <c r="E623" s="88">
        <f>SUM(C623:D623)</f>
        <v>100</v>
      </c>
      <c r="F623" s="14">
        <v>410</v>
      </c>
      <c r="G623" s="14">
        <v>0</v>
      </c>
      <c r="H623" s="94">
        <f>SUM(F623:G623)</f>
        <v>410</v>
      </c>
      <c r="I623" s="22">
        <v>350</v>
      </c>
      <c r="J623" s="22"/>
      <c r="K623" s="117">
        <f>SUM(I623:J623)</f>
        <v>350</v>
      </c>
      <c r="L623" s="89">
        <v>460</v>
      </c>
      <c r="M623" s="89"/>
      <c r="N623" s="103">
        <f>SUM(L623:M623)</f>
        <v>460</v>
      </c>
      <c r="O623" s="89"/>
      <c r="P623" s="89"/>
      <c r="Q623" s="103">
        <f>SUM(O623:P623)</f>
        <v>0</v>
      </c>
      <c r="R623" s="89"/>
      <c r="S623" s="89"/>
      <c r="T623" s="103">
        <f>SUM(R623:S623)</f>
        <v>0</v>
      </c>
    </row>
    <row r="624" spans="1:20" ht="18.75">
      <c r="A624" s="25">
        <v>2</v>
      </c>
      <c r="B624" s="17" t="s">
        <v>1441</v>
      </c>
      <c r="C624" s="20"/>
      <c r="D624" s="20"/>
      <c r="E624" s="88"/>
      <c r="F624" s="14"/>
      <c r="G624" s="14"/>
      <c r="H624" s="94"/>
      <c r="I624" s="22">
        <v>61.39</v>
      </c>
      <c r="J624" s="22"/>
      <c r="K624" s="117">
        <f>SUM(I624:J624)</f>
        <v>61.39</v>
      </c>
      <c r="L624" s="89">
        <v>210</v>
      </c>
      <c r="M624" s="89"/>
      <c r="N624" s="103">
        <f>SUM(L624:M624)</f>
        <v>210</v>
      </c>
      <c r="O624" s="89"/>
      <c r="P624" s="89"/>
      <c r="Q624" s="103">
        <f>SUM(O624:P624)</f>
        <v>0</v>
      </c>
      <c r="R624" s="89"/>
      <c r="S624" s="89"/>
      <c r="T624" s="103">
        <f>SUM(R624:S624)</f>
        <v>0</v>
      </c>
    </row>
    <row r="625" spans="1:20" s="43" customFormat="1" ht="18.75">
      <c r="A625" s="35"/>
      <c r="B625" s="19" t="s">
        <v>67</v>
      </c>
      <c r="C625" s="21">
        <f>SUM(C623)</f>
        <v>100</v>
      </c>
      <c r="D625" s="20"/>
      <c r="E625" s="88">
        <f>SUM(C625:D625)</f>
        <v>100</v>
      </c>
      <c r="F625" s="18">
        <f>SUM(F623)</f>
        <v>410</v>
      </c>
      <c r="G625" s="18">
        <f>SUM(G623)</f>
        <v>0</v>
      </c>
      <c r="H625" s="94">
        <f>SUM(H623)</f>
        <v>410</v>
      </c>
      <c r="I625" s="36">
        <f>SUM(I623:I624)</f>
        <v>411.39</v>
      </c>
      <c r="J625" s="36"/>
      <c r="K625" s="117">
        <f>SUM(I625:J625)</f>
        <v>411.39</v>
      </c>
      <c r="L625" s="90">
        <f>SUM(L623:L624)</f>
        <v>670</v>
      </c>
      <c r="M625" s="90"/>
      <c r="N625" s="103">
        <f>SUM(L625:M625)</f>
        <v>670</v>
      </c>
      <c r="O625" s="90"/>
      <c r="P625" s="90"/>
      <c r="Q625" s="103">
        <f>SUM(O625:P625)</f>
        <v>0</v>
      </c>
      <c r="R625" s="90"/>
      <c r="S625" s="90"/>
      <c r="T625" s="103">
        <f>SUM(R625:S625)</f>
        <v>0</v>
      </c>
    </row>
    <row r="626" spans="1:20" s="43" customFormat="1" ht="18.75">
      <c r="A626" s="35">
        <v>8</v>
      </c>
      <c r="B626" s="19" t="s">
        <v>620</v>
      </c>
      <c r="C626" s="21"/>
      <c r="D626" s="21"/>
      <c r="E626" s="88"/>
      <c r="F626" s="18"/>
      <c r="G626" s="18"/>
      <c r="H626" s="94"/>
      <c r="I626" s="36"/>
      <c r="J626" s="36"/>
      <c r="K626" s="117"/>
      <c r="L626" s="90"/>
      <c r="M626" s="90"/>
      <c r="N626" s="103"/>
      <c r="O626" s="90"/>
      <c r="P626" s="90"/>
      <c r="Q626" s="103"/>
      <c r="R626" s="90"/>
      <c r="S626" s="90"/>
      <c r="T626" s="103"/>
    </row>
    <row r="627" spans="1:20" ht="18.75">
      <c r="A627" s="25">
        <v>1</v>
      </c>
      <c r="B627" s="17" t="s">
        <v>621</v>
      </c>
      <c r="C627" s="20">
        <v>100</v>
      </c>
      <c r="D627" s="20"/>
      <c r="E627" s="88">
        <f>SUM(C627:D627)</f>
        <v>100</v>
      </c>
      <c r="F627" s="14">
        <v>100</v>
      </c>
      <c r="G627" s="14">
        <v>0</v>
      </c>
      <c r="H627" s="94">
        <f>SUM(F627:G627)</f>
        <v>100</v>
      </c>
      <c r="I627" s="22">
        <v>35</v>
      </c>
      <c r="J627" s="22"/>
      <c r="K627" s="117">
        <f>SUM(I627:J627)</f>
        <v>35</v>
      </c>
      <c r="L627" s="89">
        <v>40.01</v>
      </c>
      <c r="M627" s="89"/>
      <c r="N627" s="103">
        <f>SUM(L627:M627)</f>
        <v>40.01</v>
      </c>
      <c r="O627" s="89"/>
      <c r="P627" s="89"/>
      <c r="Q627" s="103">
        <f>SUM(O627:P627)</f>
        <v>0</v>
      </c>
      <c r="R627" s="89"/>
      <c r="S627" s="89"/>
      <c r="T627" s="103">
        <f>SUM(R627:S627)</f>
        <v>0</v>
      </c>
    </row>
    <row r="628" spans="1:20" ht="18.75">
      <c r="A628" s="25">
        <v>2</v>
      </c>
      <c r="B628" s="17" t="s">
        <v>1441</v>
      </c>
      <c r="C628" s="20"/>
      <c r="D628" s="20"/>
      <c r="E628" s="88"/>
      <c r="F628" s="14"/>
      <c r="G628" s="14"/>
      <c r="H628" s="94"/>
      <c r="I628" s="22">
        <v>0.01</v>
      </c>
      <c r="J628" s="22"/>
      <c r="K628" s="117">
        <f>SUM(I628:J628)</f>
        <v>0.01</v>
      </c>
      <c r="L628" s="89">
        <v>0.01</v>
      </c>
      <c r="M628" s="89"/>
      <c r="N628" s="103">
        <f>SUM(L628:M628)</f>
        <v>0.01</v>
      </c>
      <c r="O628" s="89"/>
      <c r="P628" s="89"/>
      <c r="Q628" s="103">
        <f>SUM(O628:P628)</f>
        <v>0</v>
      </c>
      <c r="R628" s="89"/>
      <c r="S628" s="89"/>
      <c r="T628" s="103">
        <f>SUM(R628:S628)</f>
        <v>0</v>
      </c>
    </row>
    <row r="629" spans="1:20" ht="18.75">
      <c r="A629" s="25"/>
      <c r="B629" s="19" t="s">
        <v>68</v>
      </c>
      <c r="C629" s="21">
        <f>SUM(C627)</f>
        <v>100</v>
      </c>
      <c r="D629" s="20"/>
      <c r="E629" s="88">
        <f>SUM(C629:D629)</f>
        <v>100</v>
      </c>
      <c r="F629" s="18">
        <f>SUM(F627)</f>
        <v>100</v>
      </c>
      <c r="G629" s="18">
        <f>SUM(G627)</f>
        <v>0</v>
      </c>
      <c r="H629" s="94">
        <f>SUM(H627)</f>
        <v>100</v>
      </c>
      <c r="I629" s="36">
        <f>SUM(I627:I628)</f>
        <v>35.01</v>
      </c>
      <c r="J629" s="22"/>
      <c r="K629" s="117">
        <f>SUM(I629:J629)</f>
        <v>35.01</v>
      </c>
      <c r="L629" s="89">
        <f>SUM(L627:L628)</f>
        <v>40.019999999999996</v>
      </c>
      <c r="M629" s="89"/>
      <c r="N629" s="103">
        <f>SUM(L629:M629)</f>
        <v>40.019999999999996</v>
      </c>
      <c r="O629" s="89"/>
      <c r="P629" s="89"/>
      <c r="Q629" s="103">
        <f>SUM(O629:P629)</f>
        <v>0</v>
      </c>
      <c r="R629" s="89"/>
      <c r="S629" s="89"/>
      <c r="T629" s="103">
        <f>SUM(R629:S629)</f>
        <v>0</v>
      </c>
    </row>
    <row r="630" spans="1:20" s="43" customFormat="1" ht="18.75">
      <c r="A630" s="35">
        <v>9</v>
      </c>
      <c r="B630" s="19" t="s">
        <v>622</v>
      </c>
      <c r="C630" s="21"/>
      <c r="D630" s="21"/>
      <c r="E630" s="88"/>
      <c r="F630" s="18"/>
      <c r="G630" s="18"/>
      <c r="H630" s="94"/>
      <c r="I630" s="36"/>
      <c r="J630" s="36"/>
      <c r="K630" s="117"/>
      <c r="L630" s="90"/>
      <c r="M630" s="90"/>
      <c r="N630" s="103"/>
      <c r="O630" s="90"/>
      <c r="P630" s="90"/>
      <c r="Q630" s="103"/>
      <c r="R630" s="90"/>
      <c r="S630" s="90"/>
      <c r="T630" s="103"/>
    </row>
    <row r="631" spans="1:20" ht="18.75">
      <c r="A631" s="25">
        <v>1</v>
      </c>
      <c r="B631" s="17" t="s">
        <v>623</v>
      </c>
      <c r="C631" s="20">
        <v>75</v>
      </c>
      <c r="D631" s="20"/>
      <c r="E631" s="88">
        <f>SUM(C631:D631)</f>
        <v>75</v>
      </c>
      <c r="F631" s="14">
        <v>75.010000000000005</v>
      </c>
      <c r="G631" s="14">
        <v>0</v>
      </c>
      <c r="H631" s="94">
        <f>SUM(F631:G631)</f>
        <v>75.010000000000005</v>
      </c>
      <c r="I631" s="22">
        <v>150</v>
      </c>
      <c r="J631" s="22"/>
      <c r="K631" s="117">
        <f>SUM(I631:J631)</f>
        <v>150</v>
      </c>
      <c r="L631" s="89">
        <v>180.01</v>
      </c>
      <c r="M631" s="89"/>
      <c r="N631" s="103">
        <f>SUM(L631:M631)</f>
        <v>180.01</v>
      </c>
      <c r="O631" s="89"/>
      <c r="P631" s="89"/>
      <c r="Q631" s="103">
        <f>SUM(O631:P631)</f>
        <v>0</v>
      </c>
      <c r="R631" s="89"/>
      <c r="S631" s="89"/>
      <c r="T631" s="103">
        <f>SUM(R631:S631)</f>
        <v>0</v>
      </c>
    </row>
    <row r="632" spans="1:20" ht="18.75">
      <c r="A632" s="25">
        <v>2</v>
      </c>
      <c r="B632" s="17" t="s">
        <v>1441</v>
      </c>
      <c r="C632" s="20"/>
      <c r="D632" s="20"/>
      <c r="E632" s="88"/>
      <c r="F632" s="14"/>
      <c r="G632" s="14"/>
      <c r="H632" s="94"/>
      <c r="I632" s="22">
        <v>68</v>
      </c>
      <c r="J632" s="22"/>
      <c r="K632" s="117">
        <f>SUM(I632:J632)</f>
        <v>68</v>
      </c>
      <c r="L632" s="89">
        <v>220</v>
      </c>
      <c r="M632" s="89"/>
      <c r="N632" s="103">
        <f>SUM(L632:M632)</f>
        <v>220</v>
      </c>
      <c r="O632" s="89"/>
      <c r="P632" s="89"/>
      <c r="Q632" s="103">
        <f>SUM(O632:P632)</f>
        <v>0</v>
      </c>
      <c r="R632" s="89"/>
      <c r="S632" s="89"/>
      <c r="T632" s="103">
        <f>SUM(R632:S632)</f>
        <v>0</v>
      </c>
    </row>
    <row r="633" spans="1:20" s="43" customFormat="1" ht="18.75">
      <c r="A633" s="35"/>
      <c r="B633" s="19" t="s">
        <v>69</v>
      </c>
      <c r="C633" s="21">
        <f>SUM(C631)</f>
        <v>75</v>
      </c>
      <c r="D633" s="20"/>
      <c r="E633" s="88">
        <f>SUM(C633:D633)</f>
        <v>75</v>
      </c>
      <c r="F633" s="18">
        <f>SUM(F631)</f>
        <v>75.010000000000005</v>
      </c>
      <c r="G633" s="18">
        <f>SUM(G631)</f>
        <v>0</v>
      </c>
      <c r="H633" s="94">
        <f>SUM(H631)</f>
        <v>75.010000000000005</v>
      </c>
      <c r="I633" s="36">
        <f>SUM(I631:I632)</f>
        <v>218</v>
      </c>
      <c r="J633" s="36"/>
      <c r="K633" s="117">
        <f>SUM(I633:J633)</f>
        <v>218</v>
      </c>
      <c r="L633" s="90">
        <f>SUM(L631:L632)</f>
        <v>400.01</v>
      </c>
      <c r="M633" s="90"/>
      <c r="N633" s="103">
        <f>SUM(L633:M633)</f>
        <v>400.01</v>
      </c>
      <c r="O633" s="90"/>
      <c r="P633" s="90"/>
      <c r="Q633" s="103">
        <f>SUM(O633:P633)</f>
        <v>0</v>
      </c>
      <c r="R633" s="90"/>
      <c r="S633" s="90"/>
      <c r="T633" s="103">
        <f>SUM(R633:S633)</f>
        <v>0</v>
      </c>
    </row>
    <row r="634" spans="1:20" s="43" customFormat="1" ht="18.75">
      <c r="A634" s="35">
        <v>10</v>
      </c>
      <c r="B634" s="19" t="s">
        <v>250</v>
      </c>
      <c r="C634" s="21"/>
      <c r="D634" s="21"/>
      <c r="E634" s="88"/>
      <c r="F634" s="18"/>
      <c r="G634" s="18"/>
      <c r="H634" s="94"/>
      <c r="I634" s="36"/>
      <c r="J634" s="36"/>
      <c r="K634" s="117"/>
      <c r="L634" s="90"/>
      <c r="M634" s="90"/>
      <c r="N634" s="103"/>
      <c r="O634" s="90"/>
      <c r="P634" s="90"/>
      <c r="Q634" s="103"/>
      <c r="R634" s="90"/>
      <c r="S634" s="90"/>
      <c r="T634" s="103"/>
    </row>
    <row r="635" spans="1:20" ht="18.75">
      <c r="A635" s="25">
        <v>1</v>
      </c>
      <c r="B635" s="17" t="s">
        <v>624</v>
      </c>
      <c r="C635" s="20">
        <v>276.27</v>
      </c>
      <c r="D635" s="20"/>
      <c r="E635" s="88">
        <f t="shared" ref="E635:E641" si="305">SUM(C635:D635)</f>
        <v>276.27</v>
      </c>
      <c r="F635" s="14">
        <v>301.17</v>
      </c>
      <c r="G635" s="14">
        <v>0</v>
      </c>
      <c r="H635" s="94">
        <f>SUM(F635:G635)</f>
        <v>301.17</v>
      </c>
      <c r="I635" s="22">
        <v>767.11</v>
      </c>
      <c r="J635" s="22"/>
      <c r="K635" s="117">
        <f t="shared" ref="K635:K646" si="306">SUM(I635:J635)</f>
        <v>767.11</v>
      </c>
      <c r="L635" s="89">
        <v>1000</v>
      </c>
      <c r="M635" s="89"/>
      <c r="N635" s="103">
        <f t="shared" ref="N635:N646" si="307">SUM(L635:M635)</f>
        <v>1000</v>
      </c>
      <c r="O635" s="89">
        <v>931.72</v>
      </c>
      <c r="P635" s="89"/>
      <c r="Q635" s="103">
        <f t="shared" ref="Q635:Q646" si="308">SUM(O635:P635)</f>
        <v>931.72</v>
      </c>
      <c r="R635" s="89">
        <v>931.72</v>
      </c>
      <c r="S635" s="89">
        <v>0</v>
      </c>
      <c r="T635" s="103">
        <f t="shared" ref="T635:T646" si="309">SUM(R635:S635)</f>
        <v>931.72</v>
      </c>
    </row>
    <row r="636" spans="1:20" s="43" customFormat="1" ht="18.75">
      <c r="A636" s="25">
        <v>2</v>
      </c>
      <c r="B636" s="17" t="s">
        <v>625</v>
      </c>
      <c r="C636" s="20"/>
      <c r="D636" s="20">
        <v>9.16</v>
      </c>
      <c r="E636" s="88">
        <f t="shared" si="305"/>
        <v>9.16</v>
      </c>
      <c r="F636" s="14">
        <v>0.01</v>
      </c>
      <c r="G636" s="14">
        <f>SUM(G635)</f>
        <v>0</v>
      </c>
      <c r="H636" s="94">
        <f>SUM(H635)</f>
        <v>301.17</v>
      </c>
      <c r="I636" s="22">
        <v>775</v>
      </c>
      <c r="J636" s="36"/>
      <c r="K636" s="117">
        <f t="shared" si="306"/>
        <v>775</v>
      </c>
      <c r="L636" s="89">
        <v>125</v>
      </c>
      <c r="M636" s="89"/>
      <c r="N636" s="103">
        <f t="shared" si="307"/>
        <v>125</v>
      </c>
      <c r="O636" s="89">
        <v>125</v>
      </c>
      <c r="P636" s="89"/>
      <c r="Q636" s="103">
        <f t="shared" si="308"/>
        <v>125</v>
      </c>
      <c r="R636" s="89">
        <v>125</v>
      </c>
      <c r="S636" s="89">
        <v>0</v>
      </c>
      <c r="T636" s="103">
        <f t="shared" si="309"/>
        <v>125</v>
      </c>
    </row>
    <row r="637" spans="1:20" ht="18.75">
      <c r="A637" s="25">
        <v>3</v>
      </c>
      <c r="B637" s="17" t="s">
        <v>626</v>
      </c>
      <c r="C637" s="20">
        <v>224.26</v>
      </c>
      <c r="D637" s="20"/>
      <c r="E637" s="88">
        <f t="shared" si="305"/>
        <v>224.26</v>
      </c>
      <c r="F637" s="14">
        <v>0</v>
      </c>
      <c r="G637" s="14">
        <v>30.5</v>
      </c>
      <c r="H637" s="94">
        <f>SUM(F637:G637)</f>
        <v>30.5</v>
      </c>
      <c r="I637" s="22"/>
      <c r="J637" s="22">
        <v>19.39</v>
      </c>
      <c r="K637" s="117">
        <f t="shared" si="306"/>
        <v>19.39</v>
      </c>
      <c r="L637" s="89"/>
      <c r="M637" s="89">
        <v>19.91</v>
      </c>
      <c r="N637" s="103">
        <f t="shared" si="307"/>
        <v>19.91</v>
      </c>
      <c r="O637" s="89">
        <v>0</v>
      </c>
      <c r="P637" s="89">
        <v>7.94</v>
      </c>
      <c r="Q637" s="103">
        <f t="shared" si="308"/>
        <v>7.94</v>
      </c>
      <c r="R637" s="89">
        <v>0</v>
      </c>
      <c r="S637" s="89">
        <v>7.94</v>
      </c>
      <c r="T637" s="103">
        <f t="shared" si="309"/>
        <v>7.94</v>
      </c>
    </row>
    <row r="638" spans="1:20" ht="18.75">
      <c r="A638" s="25">
        <v>4</v>
      </c>
      <c r="B638" s="17" t="s">
        <v>627</v>
      </c>
      <c r="C638" s="20">
        <v>400</v>
      </c>
      <c r="D638" s="20"/>
      <c r="E638" s="88">
        <f t="shared" si="305"/>
        <v>400</v>
      </c>
      <c r="F638" s="14">
        <v>336.21</v>
      </c>
      <c r="G638" s="14">
        <v>0</v>
      </c>
      <c r="H638" s="94">
        <f t="shared" ref="H638:H646" si="310">SUM(F638:G638)</f>
        <v>336.21</v>
      </c>
      <c r="I638" s="22">
        <v>443.31</v>
      </c>
      <c r="J638" s="22"/>
      <c r="K638" s="117">
        <f t="shared" si="306"/>
        <v>443.31</v>
      </c>
      <c r="L638" s="89">
        <v>472.61</v>
      </c>
      <c r="M638" s="89"/>
      <c r="N638" s="103">
        <f t="shared" si="307"/>
        <v>472.61</v>
      </c>
      <c r="O638" s="89">
        <v>748.51</v>
      </c>
      <c r="P638" s="89"/>
      <c r="Q638" s="103">
        <f t="shared" si="308"/>
        <v>748.51</v>
      </c>
      <c r="R638" s="89">
        <v>748.51</v>
      </c>
      <c r="S638" s="89">
        <v>0</v>
      </c>
      <c r="T638" s="103">
        <f t="shared" si="309"/>
        <v>748.51</v>
      </c>
    </row>
    <row r="639" spans="1:20" s="43" customFormat="1" ht="37.5">
      <c r="A639" s="25">
        <v>5</v>
      </c>
      <c r="B639" s="47" t="s">
        <v>628</v>
      </c>
      <c r="C639" s="20">
        <v>25</v>
      </c>
      <c r="D639" s="20"/>
      <c r="E639" s="88">
        <f t="shared" si="305"/>
        <v>25</v>
      </c>
      <c r="F639" s="14">
        <v>0.08</v>
      </c>
      <c r="G639" s="14">
        <v>0</v>
      </c>
      <c r="H639" s="94">
        <f t="shared" si="310"/>
        <v>0.08</v>
      </c>
      <c r="I639" s="22">
        <v>2032.26</v>
      </c>
      <c r="J639" s="36"/>
      <c r="K639" s="117">
        <f t="shared" si="306"/>
        <v>2032.26</v>
      </c>
      <c r="L639" s="89">
        <v>13000</v>
      </c>
      <c r="M639" s="89"/>
      <c r="N639" s="103">
        <f t="shared" si="307"/>
        <v>13000</v>
      </c>
      <c r="O639" s="89">
        <v>12761.81</v>
      </c>
      <c r="P639" s="89"/>
      <c r="Q639" s="103">
        <f t="shared" si="308"/>
        <v>12761.81</v>
      </c>
      <c r="R639" s="89">
        <v>12761.81</v>
      </c>
      <c r="S639" s="89"/>
      <c r="T639" s="103">
        <f t="shared" si="309"/>
        <v>12761.81</v>
      </c>
    </row>
    <row r="640" spans="1:20" ht="18.75">
      <c r="A640" s="25">
        <v>6</v>
      </c>
      <c r="B640" s="17" t="s">
        <v>629</v>
      </c>
      <c r="C640" s="20">
        <v>2559.52</v>
      </c>
      <c r="D640" s="20">
        <v>3843</v>
      </c>
      <c r="E640" s="88">
        <f t="shared" si="305"/>
        <v>6402.52</v>
      </c>
      <c r="F640" s="14">
        <v>200</v>
      </c>
      <c r="G640" s="14">
        <v>0</v>
      </c>
      <c r="H640" s="94">
        <f t="shared" si="310"/>
        <v>200</v>
      </c>
      <c r="I640" s="22">
        <v>500</v>
      </c>
      <c r="J640" s="22"/>
      <c r="K640" s="117">
        <f t="shared" si="306"/>
        <v>500</v>
      </c>
      <c r="L640" s="89">
        <v>4490</v>
      </c>
      <c r="M640" s="89"/>
      <c r="N640" s="103">
        <f t="shared" si="307"/>
        <v>4490</v>
      </c>
      <c r="O640" s="89">
        <v>2500</v>
      </c>
      <c r="P640" s="89"/>
      <c r="Q640" s="103">
        <f t="shared" si="308"/>
        <v>2500</v>
      </c>
      <c r="R640" s="89">
        <v>2500</v>
      </c>
      <c r="S640" s="89"/>
      <c r="T640" s="103">
        <f t="shared" si="309"/>
        <v>2500</v>
      </c>
    </row>
    <row r="641" spans="1:20" ht="18.75">
      <c r="A641" s="25">
        <v>7</v>
      </c>
      <c r="B641" s="17" t="s">
        <v>630</v>
      </c>
      <c r="C641" s="20">
        <v>50</v>
      </c>
      <c r="D641" s="20"/>
      <c r="E641" s="88">
        <f t="shared" si="305"/>
        <v>50</v>
      </c>
      <c r="F641" s="14">
        <v>25</v>
      </c>
      <c r="G641" s="14">
        <v>0</v>
      </c>
      <c r="H641" s="94">
        <f t="shared" si="310"/>
        <v>25</v>
      </c>
      <c r="I641" s="22">
        <v>1650</v>
      </c>
      <c r="J641" s="22"/>
      <c r="K641" s="117">
        <f t="shared" si="306"/>
        <v>1650</v>
      </c>
      <c r="L641" s="89">
        <v>1000</v>
      </c>
      <c r="M641" s="89"/>
      <c r="N641" s="103">
        <f t="shared" si="307"/>
        <v>1000</v>
      </c>
      <c r="O641" s="89">
        <v>1000</v>
      </c>
      <c r="P641" s="89"/>
      <c r="Q641" s="103">
        <f t="shared" si="308"/>
        <v>1000</v>
      </c>
      <c r="R641" s="89">
        <v>1000</v>
      </c>
      <c r="S641" s="89"/>
      <c r="T641" s="103">
        <f t="shared" si="309"/>
        <v>1000</v>
      </c>
    </row>
    <row r="642" spans="1:20" ht="18.75">
      <c r="A642" s="25">
        <v>8</v>
      </c>
      <c r="B642" s="17" t="s">
        <v>1442</v>
      </c>
      <c r="C642" s="20"/>
      <c r="D642" s="20"/>
      <c r="E642" s="88"/>
      <c r="F642" s="14"/>
      <c r="G642" s="14"/>
      <c r="H642" s="94"/>
      <c r="I642" s="22">
        <v>0.01</v>
      </c>
      <c r="J642" s="22"/>
      <c r="K642" s="117">
        <f t="shared" si="306"/>
        <v>0.01</v>
      </c>
      <c r="L642" s="89">
        <v>0.01</v>
      </c>
      <c r="M642" s="89"/>
      <c r="N642" s="103">
        <f t="shared" si="307"/>
        <v>0.01</v>
      </c>
      <c r="O642" s="89">
        <v>0.01</v>
      </c>
      <c r="P642" s="89"/>
      <c r="Q642" s="103">
        <f t="shared" si="308"/>
        <v>0.01</v>
      </c>
      <c r="R642" s="89">
        <v>0.01</v>
      </c>
      <c r="S642" s="89"/>
      <c r="T642" s="103">
        <f t="shared" si="309"/>
        <v>0.01</v>
      </c>
    </row>
    <row r="643" spans="1:20" s="43" customFormat="1" ht="18.75">
      <c r="A643" s="25">
        <v>9</v>
      </c>
      <c r="B643" s="17" t="s">
        <v>631</v>
      </c>
      <c r="C643" s="21"/>
      <c r="D643" s="21"/>
      <c r="E643" s="88"/>
      <c r="F643" s="14">
        <v>0.01</v>
      </c>
      <c r="G643" s="14">
        <v>0</v>
      </c>
      <c r="H643" s="94">
        <f t="shared" si="310"/>
        <v>0.01</v>
      </c>
      <c r="I643" s="22">
        <v>0.01</v>
      </c>
      <c r="J643" s="36"/>
      <c r="K643" s="117">
        <f t="shared" si="306"/>
        <v>0.01</v>
      </c>
      <c r="L643" s="89">
        <v>0.01</v>
      </c>
      <c r="M643" s="89"/>
      <c r="N643" s="103">
        <f t="shared" si="307"/>
        <v>0.01</v>
      </c>
      <c r="O643" s="89">
        <v>0.01</v>
      </c>
      <c r="P643" s="89"/>
      <c r="Q643" s="103">
        <f t="shared" si="308"/>
        <v>0.01</v>
      </c>
      <c r="R643" s="89">
        <v>0.01</v>
      </c>
      <c r="S643" s="89"/>
      <c r="T643" s="103">
        <f t="shared" si="309"/>
        <v>0.01</v>
      </c>
    </row>
    <row r="644" spans="1:20" ht="18.75">
      <c r="A644" s="25">
        <v>10</v>
      </c>
      <c r="B644" s="17" t="s">
        <v>1997</v>
      </c>
      <c r="C644" s="20"/>
      <c r="D644" s="20"/>
      <c r="F644" s="14">
        <v>2577.58</v>
      </c>
      <c r="G644" s="14">
        <v>3293</v>
      </c>
      <c r="H644" s="94">
        <f t="shared" si="310"/>
        <v>5870.58</v>
      </c>
      <c r="I644" s="22">
        <v>2310.4699999999998</v>
      </c>
      <c r="J644" s="22">
        <v>3466.96</v>
      </c>
      <c r="K644" s="117">
        <f t="shared" si="306"/>
        <v>5777.43</v>
      </c>
      <c r="L644" s="89">
        <v>3361.14</v>
      </c>
      <c r="M644" s="89">
        <v>5043.99</v>
      </c>
      <c r="N644" s="103">
        <f t="shared" si="307"/>
        <v>8405.1299999999992</v>
      </c>
      <c r="O644" s="89">
        <v>3501.97</v>
      </c>
      <c r="P644" s="89">
        <v>5009.24</v>
      </c>
      <c r="Q644" s="103">
        <f t="shared" si="308"/>
        <v>8511.2099999999991</v>
      </c>
      <c r="R644" s="89">
        <v>3501.97</v>
      </c>
      <c r="S644" s="89">
        <v>5009.24</v>
      </c>
      <c r="T644" s="103">
        <f t="shared" si="309"/>
        <v>8511.2099999999991</v>
      </c>
    </row>
    <row r="645" spans="1:20" ht="18.75">
      <c r="A645" s="25">
        <v>11</v>
      </c>
      <c r="B645" s="17" t="s">
        <v>632</v>
      </c>
      <c r="C645" s="20"/>
      <c r="D645" s="20"/>
      <c r="F645" s="14">
        <v>50</v>
      </c>
      <c r="G645" s="14">
        <v>0</v>
      </c>
      <c r="H645" s="94">
        <f t="shared" si="310"/>
        <v>50</v>
      </c>
      <c r="I645" s="22">
        <v>30</v>
      </c>
      <c r="J645" s="22"/>
      <c r="K645" s="117">
        <f t="shared" si="306"/>
        <v>30</v>
      </c>
      <c r="L645" s="89">
        <v>30</v>
      </c>
      <c r="M645" s="89"/>
      <c r="N645" s="103">
        <f t="shared" si="307"/>
        <v>30</v>
      </c>
      <c r="O645" s="89">
        <v>0.01</v>
      </c>
      <c r="P645" s="89"/>
      <c r="Q645" s="103">
        <f t="shared" si="308"/>
        <v>0.01</v>
      </c>
      <c r="R645" s="89">
        <v>0.01</v>
      </c>
      <c r="S645" s="89"/>
      <c r="T645" s="103">
        <f t="shared" si="309"/>
        <v>0.01</v>
      </c>
    </row>
    <row r="646" spans="1:20" s="43" customFormat="1" ht="18.75">
      <c r="A646" s="25"/>
      <c r="B646" s="19" t="s">
        <v>70</v>
      </c>
      <c r="C646" s="21">
        <f>SUM(C635:C645)</f>
        <v>3535.05</v>
      </c>
      <c r="D646" s="21">
        <f>SUM(D635:D645)</f>
        <v>3852.16</v>
      </c>
      <c r="E646" s="88">
        <f>SUM(E635:E645)</f>
        <v>7387.2100000000009</v>
      </c>
      <c r="F646" s="18">
        <f>SUM(F635:F645)</f>
        <v>3490.06</v>
      </c>
      <c r="G646" s="18">
        <f>SUM(G637:G645)</f>
        <v>3323.5</v>
      </c>
      <c r="H646" s="94">
        <f t="shared" si="310"/>
        <v>6813.5599999999995</v>
      </c>
      <c r="I646" s="36">
        <f>SUM(I635:I645)</f>
        <v>8508.17</v>
      </c>
      <c r="J646" s="36">
        <f>SUM(J635:J645)</f>
        <v>3486.35</v>
      </c>
      <c r="K646" s="117">
        <f t="shared" si="306"/>
        <v>11994.52</v>
      </c>
      <c r="L646" s="90">
        <f>SUM(L635:L645)</f>
        <v>23478.769999999997</v>
      </c>
      <c r="M646" s="90">
        <f>SUM(M635:M645)</f>
        <v>5063.8999999999996</v>
      </c>
      <c r="N646" s="103">
        <f t="shared" si="307"/>
        <v>28542.67</v>
      </c>
      <c r="O646" s="90">
        <f>SUM(O635:O645)</f>
        <v>21569.039999999997</v>
      </c>
      <c r="P646" s="90">
        <f>SUM(P635:P645)</f>
        <v>5017.1799999999994</v>
      </c>
      <c r="Q646" s="103">
        <f t="shared" si="308"/>
        <v>26586.219999999998</v>
      </c>
      <c r="R646" s="90">
        <f>SUM(R635:R645)</f>
        <v>21569.039999999997</v>
      </c>
      <c r="S646" s="90">
        <f>SUM(S635:S645)</f>
        <v>5017.1799999999994</v>
      </c>
      <c r="T646" s="103">
        <f t="shared" si="309"/>
        <v>26586.219999999998</v>
      </c>
    </row>
    <row r="647" spans="1:20" s="43" customFormat="1" ht="18.75">
      <c r="A647" s="35">
        <v>11</v>
      </c>
      <c r="B647" s="19" t="s">
        <v>633</v>
      </c>
      <c r="C647" s="21"/>
      <c r="D647" s="21"/>
      <c r="E647" s="88"/>
      <c r="F647" s="18"/>
      <c r="G647" s="18"/>
      <c r="H647" s="94"/>
      <c r="I647" s="36"/>
      <c r="J647" s="36"/>
      <c r="K647" s="117"/>
      <c r="L647" s="90"/>
      <c r="M647" s="90"/>
      <c r="N647" s="103"/>
      <c r="O647" s="90"/>
      <c r="P647" s="90"/>
      <c r="Q647" s="103"/>
      <c r="R647" s="90"/>
      <c r="S647" s="90"/>
      <c r="T647" s="103"/>
    </row>
    <row r="648" spans="1:20" ht="18.75">
      <c r="A648" s="25">
        <v>1</v>
      </c>
      <c r="B648" s="17" t="s">
        <v>514</v>
      </c>
      <c r="C648" s="20"/>
      <c r="D648" s="20"/>
      <c r="F648" s="14">
        <v>0</v>
      </c>
      <c r="G648" s="14">
        <v>0.03</v>
      </c>
      <c r="H648" s="94">
        <f>SUM(F648:G648)</f>
        <v>0.03</v>
      </c>
      <c r="I648" s="22"/>
      <c r="J648" s="22">
        <v>0.03</v>
      </c>
      <c r="K648" s="117">
        <f>SUM(J648)</f>
        <v>0.03</v>
      </c>
      <c r="L648" s="89"/>
      <c r="M648" s="89"/>
      <c r="N648" s="103">
        <f>SUM(M648)</f>
        <v>0</v>
      </c>
      <c r="O648" s="89"/>
      <c r="P648" s="89"/>
      <c r="Q648" s="103">
        <f>SUM(P648)</f>
        <v>0</v>
      </c>
      <c r="R648" s="89"/>
      <c r="S648" s="89"/>
      <c r="T648" s="103">
        <f>SUM(S648)</f>
        <v>0</v>
      </c>
    </row>
    <row r="649" spans="1:20" s="43" customFormat="1" ht="18.75">
      <c r="A649" s="35"/>
      <c r="B649" s="19" t="s">
        <v>71</v>
      </c>
      <c r="C649" s="21"/>
      <c r="D649" s="21"/>
      <c r="E649" s="88"/>
      <c r="F649" s="18">
        <f>SUM(F648)</f>
        <v>0</v>
      </c>
      <c r="G649" s="18">
        <f>SUM(G648)</f>
        <v>0.03</v>
      </c>
      <c r="H649" s="94">
        <f>SUM(F649:G649)</f>
        <v>0.03</v>
      </c>
      <c r="I649" s="36"/>
      <c r="J649" s="36">
        <f>SUM(J648)</f>
        <v>0.03</v>
      </c>
      <c r="K649" s="117">
        <f>SUM(J649)</f>
        <v>0.03</v>
      </c>
      <c r="L649" s="90"/>
      <c r="M649" s="90">
        <f>SUM(M648)</f>
        <v>0</v>
      </c>
      <c r="N649" s="103">
        <f>SUM(M649)</f>
        <v>0</v>
      </c>
      <c r="O649" s="90"/>
      <c r="P649" s="90"/>
      <c r="Q649" s="103">
        <f>SUM(P649)</f>
        <v>0</v>
      </c>
      <c r="R649" s="90"/>
      <c r="S649" s="90"/>
      <c r="T649" s="103">
        <f>SUM(S649)</f>
        <v>0</v>
      </c>
    </row>
    <row r="650" spans="1:20" s="43" customFormat="1" ht="18.75">
      <c r="A650" s="35">
        <v>12</v>
      </c>
      <c r="B650" s="19" t="s">
        <v>634</v>
      </c>
      <c r="C650" s="21"/>
      <c r="D650" s="21"/>
      <c r="E650" s="88"/>
      <c r="F650" s="18"/>
      <c r="G650" s="18"/>
      <c r="H650" s="94"/>
      <c r="I650" s="36"/>
      <c r="J650" s="36"/>
      <c r="K650" s="117"/>
      <c r="L650" s="90"/>
      <c r="M650" s="90"/>
      <c r="N650" s="103"/>
      <c r="O650" s="90"/>
      <c r="P650" s="90"/>
      <c r="Q650" s="103"/>
      <c r="R650" s="90"/>
      <c r="S650" s="90"/>
      <c r="T650" s="103"/>
    </row>
    <row r="651" spans="1:20" ht="18.75">
      <c r="A651" s="35">
        <v>1</v>
      </c>
      <c r="B651" s="17" t="s">
        <v>635</v>
      </c>
      <c r="C651" s="20"/>
      <c r="D651" s="20"/>
      <c r="F651" s="14">
        <v>1300.01</v>
      </c>
      <c r="G651" s="14">
        <v>0</v>
      </c>
      <c r="H651" s="94">
        <f>SUM(F651:G651)</f>
        <v>1300.01</v>
      </c>
      <c r="I651" s="22"/>
      <c r="J651" s="22"/>
      <c r="L651" s="89"/>
      <c r="M651" s="89"/>
      <c r="O651" s="89"/>
      <c r="P651" s="89"/>
      <c r="R651" s="89"/>
      <c r="S651" s="89"/>
    </row>
    <row r="652" spans="1:20" s="43" customFormat="1" ht="18.75">
      <c r="A652" s="35"/>
      <c r="B652" s="19" t="s">
        <v>72</v>
      </c>
      <c r="C652" s="21"/>
      <c r="D652" s="21"/>
      <c r="E652" s="88"/>
      <c r="F652" s="18">
        <f>SUM(F651)</f>
        <v>1300.01</v>
      </c>
      <c r="G652" s="18">
        <f>SUM(G651)</f>
        <v>0</v>
      </c>
      <c r="H652" s="94">
        <f>SUM(F652:G652)</f>
        <v>1300.01</v>
      </c>
      <c r="I652" s="36"/>
      <c r="J652" s="36"/>
      <c r="K652" s="117"/>
      <c r="L652" s="90"/>
      <c r="M652" s="90"/>
      <c r="N652" s="103"/>
      <c r="O652" s="90"/>
      <c r="P652" s="90"/>
      <c r="Q652" s="103"/>
      <c r="R652" s="90"/>
      <c r="S652" s="90"/>
      <c r="T652" s="103"/>
    </row>
    <row r="653" spans="1:20" s="43" customFormat="1" ht="18.75">
      <c r="A653" s="35">
        <v>13</v>
      </c>
      <c r="B653" s="19" t="s">
        <v>636</v>
      </c>
      <c r="C653" s="21"/>
      <c r="D653" s="21"/>
      <c r="E653" s="88"/>
      <c r="F653" s="18"/>
      <c r="G653" s="18"/>
      <c r="H653" s="94"/>
      <c r="I653" s="36"/>
      <c r="J653" s="36"/>
      <c r="K653" s="117"/>
      <c r="L653" s="90"/>
      <c r="M653" s="90"/>
      <c r="N653" s="103"/>
      <c r="O653" s="90"/>
      <c r="P653" s="90"/>
      <c r="Q653" s="103"/>
      <c r="R653" s="90"/>
      <c r="S653" s="90"/>
      <c r="T653" s="103"/>
    </row>
    <row r="654" spans="1:20" ht="18.75">
      <c r="A654" s="25">
        <v>1</v>
      </c>
      <c r="B654" s="17" t="s">
        <v>1960</v>
      </c>
      <c r="C654" s="20"/>
      <c r="D654" s="20"/>
      <c r="F654" s="14"/>
      <c r="G654" s="14"/>
      <c r="H654" s="94"/>
      <c r="I654" s="22">
        <v>1000</v>
      </c>
      <c r="J654" s="22"/>
      <c r="K654" s="117">
        <f t="shared" ref="K654:K679" si="311">SUM(I654:J654)</f>
        <v>1000</v>
      </c>
      <c r="L654" s="89">
        <v>1000.01</v>
      </c>
      <c r="M654" s="89"/>
      <c r="N654" s="103">
        <f t="shared" ref="N654:N679" si="312">SUM(L654:M654)</f>
        <v>1000.01</v>
      </c>
      <c r="O654" s="89">
        <v>1000.01</v>
      </c>
      <c r="P654" s="89">
        <v>0</v>
      </c>
      <c r="Q654" s="103">
        <f>SUM(O654:P654)</f>
        <v>1000.01</v>
      </c>
      <c r="R654" s="89">
        <v>1000.01</v>
      </c>
      <c r="S654" s="89">
        <v>0</v>
      </c>
      <c r="T654" s="103">
        <f>SUM(R654:S654)</f>
        <v>1000.01</v>
      </c>
    </row>
    <row r="655" spans="1:20" ht="18.75">
      <c r="A655" s="25">
        <v>2</v>
      </c>
      <c r="B655" s="17" t="s">
        <v>637</v>
      </c>
      <c r="C655" s="20">
        <v>1922.71</v>
      </c>
      <c r="D655" s="20"/>
      <c r="E655" s="88">
        <f>SUM(C655:D655)</f>
        <v>1922.71</v>
      </c>
      <c r="F655" s="14">
        <v>5500</v>
      </c>
      <c r="G655" s="14">
        <v>0</v>
      </c>
      <c r="H655" s="94">
        <f>SUM(F655:G655)</f>
        <v>5500</v>
      </c>
      <c r="I655" s="22">
        <v>15150</v>
      </c>
      <c r="J655" s="36"/>
      <c r="K655" s="117">
        <f t="shared" si="311"/>
        <v>15150</v>
      </c>
      <c r="L655" s="89">
        <v>20208.48</v>
      </c>
      <c r="M655" s="89"/>
      <c r="N655" s="103">
        <f t="shared" si="312"/>
        <v>20208.48</v>
      </c>
      <c r="O655" s="89">
        <v>51505</v>
      </c>
      <c r="P655" s="89"/>
      <c r="Q655" s="103">
        <f t="shared" ref="Q655:Q678" si="313">SUM(O655:P655)</f>
        <v>51505</v>
      </c>
      <c r="R655" s="89">
        <v>52905</v>
      </c>
      <c r="S655" s="89">
        <v>0</v>
      </c>
      <c r="T655" s="103">
        <f t="shared" ref="T655:T679" si="314">SUM(R655:S655)</f>
        <v>52905</v>
      </c>
    </row>
    <row r="656" spans="1:20" ht="18.75">
      <c r="A656" s="25">
        <v>3</v>
      </c>
      <c r="B656" s="17" t="s">
        <v>2264</v>
      </c>
      <c r="C656" s="20"/>
      <c r="D656" s="20"/>
      <c r="E656" s="88"/>
      <c r="F656" s="14"/>
      <c r="G656" s="14"/>
      <c r="H656" s="94"/>
      <c r="I656" s="22"/>
      <c r="J656" s="36"/>
      <c r="L656" s="89"/>
      <c r="M656" s="89"/>
      <c r="O656" s="89">
        <v>1000</v>
      </c>
      <c r="P656" s="89"/>
      <c r="Q656" s="103">
        <f t="shared" si="313"/>
        <v>1000</v>
      </c>
      <c r="R656" s="89">
        <v>215</v>
      </c>
      <c r="S656" s="89">
        <v>0</v>
      </c>
      <c r="T656" s="103">
        <f t="shared" si="314"/>
        <v>215</v>
      </c>
    </row>
    <row r="657" spans="1:20" s="43" customFormat="1" ht="18.75">
      <c r="A657" s="25">
        <v>4</v>
      </c>
      <c r="B657" s="17" t="s">
        <v>638</v>
      </c>
      <c r="C657" s="21"/>
      <c r="D657" s="21"/>
      <c r="E657" s="88"/>
      <c r="F657" s="14">
        <v>0</v>
      </c>
      <c r="G657" s="14">
        <v>0.01</v>
      </c>
      <c r="H657" s="94">
        <f t="shared" ref="H657:H679" si="315">SUM(F657:G657)</f>
        <v>0.01</v>
      </c>
      <c r="I657" s="22"/>
      <c r="J657" s="22">
        <v>0.01</v>
      </c>
      <c r="K657" s="117">
        <f t="shared" si="311"/>
        <v>0.01</v>
      </c>
      <c r="L657" s="89">
        <v>0.01</v>
      </c>
      <c r="M657" s="89">
        <v>0.01</v>
      </c>
      <c r="N657" s="103">
        <f t="shared" si="312"/>
        <v>0.02</v>
      </c>
      <c r="O657" s="89">
        <v>0.01</v>
      </c>
      <c r="P657" s="89">
        <v>0.01</v>
      </c>
      <c r="Q657" s="103">
        <f t="shared" si="313"/>
        <v>0.02</v>
      </c>
      <c r="R657" s="89">
        <v>0.01</v>
      </c>
      <c r="S657" s="89">
        <v>0.01</v>
      </c>
      <c r="T657" s="103">
        <f t="shared" si="314"/>
        <v>0.02</v>
      </c>
    </row>
    <row r="658" spans="1:20" s="43" customFormat="1" ht="18.75">
      <c r="A658" s="25">
        <v>5</v>
      </c>
      <c r="B658" s="17" t="s">
        <v>2265</v>
      </c>
      <c r="C658" s="21"/>
      <c r="D658" s="21"/>
      <c r="E658" s="88"/>
      <c r="F658" s="14"/>
      <c r="G658" s="14"/>
      <c r="H658" s="94"/>
      <c r="I658" s="22"/>
      <c r="J658" s="22"/>
      <c r="K658" s="117"/>
      <c r="L658" s="89"/>
      <c r="M658" s="89"/>
      <c r="N658" s="103"/>
      <c r="O658" s="89">
        <v>0.01</v>
      </c>
      <c r="P658" s="89"/>
      <c r="Q658" s="103">
        <f t="shared" si="313"/>
        <v>0.01</v>
      </c>
      <c r="R658" s="89">
        <v>0.01</v>
      </c>
      <c r="S658" s="89">
        <v>0</v>
      </c>
      <c r="T658" s="103">
        <f t="shared" si="314"/>
        <v>0.01</v>
      </c>
    </row>
    <row r="659" spans="1:20" ht="18.75">
      <c r="A659" s="25">
        <v>6</v>
      </c>
      <c r="B659" s="17" t="s">
        <v>639</v>
      </c>
      <c r="C659" s="20">
        <v>0.01</v>
      </c>
      <c r="D659" s="20"/>
      <c r="E659" s="88">
        <f t="shared" ref="E659:E679" si="316">SUM(C659:D659)</f>
        <v>0.01</v>
      </c>
      <c r="F659" s="14">
        <v>200.01</v>
      </c>
      <c r="G659" s="14">
        <v>0</v>
      </c>
      <c r="H659" s="94">
        <f t="shared" si="315"/>
        <v>200.01</v>
      </c>
      <c r="I659" s="22">
        <v>180.01</v>
      </c>
      <c r="J659" s="22"/>
      <c r="K659" s="117">
        <f t="shared" si="311"/>
        <v>180.01</v>
      </c>
      <c r="L659" s="89">
        <v>0.02</v>
      </c>
      <c r="M659" s="89"/>
      <c r="N659" s="103">
        <f t="shared" si="312"/>
        <v>0.02</v>
      </c>
      <c r="O659" s="89">
        <v>200.02</v>
      </c>
      <c r="P659" s="89"/>
      <c r="Q659" s="103">
        <f t="shared" si="313"/>
        <v>200.02</v>
      </c>
      <c r="R659" s="89">
        <v>200.02</v>
      </c>
      <c r="S659" s="89">
        <v>0</v>
      </c>
      <c r="T659" s="103">
        <f t="shared" si="314"/>
        <v>200.02</v>
      </c>
    </row>
    <row r="660" spans="1:20" ht="18.75">
      <c r="A660" s="25">
        <v>7</v>
      </c>
      <c r="B660" s="17" t="s">
        <v>640</v>
      </c>
      <c r="C660" s="20">
        <v>64.8</v>
      </c>
      <c r="D660" s="20"/>
      <c r="E660" s="88">
        <f t="shared" si="316"/>
        <v>64.8</v>
      </c>
      <c r="F660" s="14">
        <v>81.8</v>
      </c>
      <c r="G660" s="14">
        <v>0</v>
      </c>
      <c r="H660" s="94">
        <f t="shared" si="315"/>
        <v>81.8</v>
      </c>
      <c r="I660" s="22">
        <v>127.62</v>
      </c>
      <c r="J660" s="22"/>
      <c r="K660" s="117">
        <f t="shared" si="311"/>
        <v>127.62</v>
      </c>
      <c r="L660" s="89">
        <v>157.22999999999999</v>
      </c>
      <c r="M660" s="89"/>
      <c r="N660" s="103">
        <f t="shared" si="312"/>
        <v>157.22999999999999</v>
      </c>
      <c r="O660" s="89">
        <v>1494.25</v>
      </c>
      <c r="P660" s="89"/>
      <c r="Q660" s="103">
        <f t="shared" si="313"/>
        <v>1494.25</v>
      </c>
      <c r="R660" s="89">
        <v>418.77</v>
      </c>
      <c r="S660" s="89">
        <v>0</v>
      </c>
      <c r="T660" s="103">
        <f t="shared" si="314"/>
        <v>418.77</v>
      </c>
    </row>
    <row r="661" spans="1:20" ht="18.75">
      <c r="A661" s="25">
        <v>8</v>
      </c>
      <c r="B661" s="17" t="s">
        <v>2066</v>
      </c>
      <c r="C661" s="20"/>
      <c r="D661" s="20"/>
      <c r="E661" s="88"/>
      <c r="F661" s="14"/>
      <c r="G661" s="14"/>
      <c r="H661" s="94"/>
      <c r="I661" s="22"/>
      <c r="J661" s="22"/>
      <c r="L661" s="89">
        <v>500</v>
      </c>
      <c r="M661" s="89"/>
      <c r="N661" s="103">
        <f t="shared" si="312"/>
        <v>500</v>
      </c>
      <c r="O661" s="89">
        <v>1500</v>
      </c>
      <c r="P661" s="89"/>
      <c r="Q661" s="103">
        <f t="shared" si="313"/>
        <v>1500</v>
      </c>
      <c r="R661" s="89">
        <v>800</v>
      </c>
      <c r="S661" s="89">
        <v>0</v>
      </c>
      <c r="T661" s="103">
        <f t="shared" si="314"/>
        <v>800</v>
      </c>
    </row>
    <row r="662" spans="1:20" ht="18.75">
      <c r="A662" s="25">
        <v>9</v>
      </c>
      <c r="B662" s="17" t="s">
        <v>2266</v>
      </c>
      <c r="C662" s="20"/>
      <c r="D662" s="20"/>
      <c r="E662" s="88"/>
      <c r="F662" s="14"/>
      <c r="G662" s="14"/>
      <c r="H662" s="94"/>
      <c r="I662" s="22"/>
      <c r="J662" s="22"/>
      <c r="L662" s="89"/>
      <c r="M662" s="89"/>
      <c r="O662" s="89">
        <v>0.01</v>
      </c>
      <c r="P662" s="89"/>
      <c r="Q662" s="103">
        <f t="shared" si="313"/>
        <v>0.01</v>
      </c>
      <c r="R662" s="89">
        <v>0.01</v>
      </c>
      <c r="S662" s="89">
        <v>0</v>
      </c>
      <c r="T662" s="103">
        <f t="shared" si="314"/>
        <v>0.01</v>
      </c>
    </row>
    <row r="663" spans="1:20" ht="18.75">
      <c r="A663" s="25">
        <v>10</v>
      </c>
      <c r="B663" s="17" t="s">
        <v>641</v>
      </c>
      <c r="C663" s="20">
        <v>11185.95</v>
      </c>
      <c r="D663" s="20"/>
      <c r="E663" s="88">
        <f t="shared" si="316"/>
        <v>11185.95</v>
      </c>
      <c r="F663" s="14">
        <v>12992.33</v>
      </c>
      <c r="G663" s="14">
        <v>0</v>
      </c>
      <c r="H663" s="94">
        <f t="shared" si="315"/>
        <v>12992.33</v>
      </c>
      <c r="I663" s="22">
        <v>16368.25</v>
      </c>
      <c r="J663" s="22"/>
      <c r="K663" s="117">
        <f t="shared" si="311"/>
        <v>16368.25</v>
      </c>
      <c r="L663" s="89">
        <v>21592.52</v>
      </c>
      <c r="M663" s="89"/>
      <c r="N663" s="103">
        <f t="shared" si="312"/>
        <v>21592.52</v>
      </c>
      <c r="O663" s="89">
        <v>20140.669999999998</v>
      </c>
      <c r="P663" s="89"/>
      <c r="Q663" s="103">
        <f t="shared" si="313"/>
        <v>20140.669999999998</v>
      </c>
      <c r="R663" s="89">
        <v>20140.669999999998</v>
      </c>
      <c r="S663" s="89">
        <v>0</v>
      </c>
      <c r="T663" s="103">
        <f t="shared" si="314"/>
        <v>20140.669999999998</v>
      </c>
    </row>
    <row r="664" spans="1:20" ht="18.75">
      <c r="A664" s="25">
        <v>11</v>
      </c>
      <c r="B664" s="17" t="s">
        <v>642</v>
      </c>
      <c r="C664" s="20">
        <v>3806.66</v>
      </c>
      <c r="D664" s="20"/>
      <c r="E664" s="88">
        <f t="shared" si="316"/>
        <v>3806.66</v>
      </c>
      <c r="F664" s="14">
        <v>3734.6</v>
      </c>
      <c r="G664" s="14">
        <v>0</v>
      </c>
      <c r="H664" s="94">
        <f t="shared" si="315"/>
        <v>3734.6</v>
      </c>
      <c r="I664" s="22">
        <v>4236.1099999999997</v>
      </c>
      <c r="J664" s="22"/>
      <c r="K664" s="117">
        <f t="shared" si="311"/>
        <v>4236.1099999999997</v>
      </c>
      <c r="L664" s="89">
        <v>7053.13</v>
      </c>
      <c r="M664" s="89"/>
      <c r="N664" s="103">
        <f t="shared" si="312"/>
        <v>7053.13</v>
      </c>
      <c r="O664" s="89">
        <v>8221.1299999999992</v>
      </c>
      <c r="P664" s="89"/>
      <c r="Q664" s="103">
        <f t="shared" si="313"/>
        <v>8221.1299999999992</v>
      </c>
      <c r="R664" s="89">
        <v>8240.4699999999993</v>
      </c>
      <c r="S664" s="89">
        <v>0</v>
      </c>
      <c r="T664" s="103">
        <f t="shared" si="314"/>
        <v>8240.4699999999993</v>
      </c>
    </row>
    <row r="665" spans="1:20" ht="18.75">
      <c r="A665" s="25">
        <v>12</v>
      </c>
      <c r="B665" s="17" t="s">
        <v>1443</v>
      </c>
      <c r="C665" s="20"/>
      <c r="D665" s="20"/>
      <c r="E665" s="88"/>
      <c r="F665" s="14"/>
      <c r="G665" s="14"/>
      <c r="H665" s="94"/>
      <c r="I665" s="22">
        <v>5129</v>
      </c>
      <c r="J665" s="22"/>
      <c r="K665" s="117">
        <f t="shared" si="311"/>
        <v>5129</v>
      </c>
      <c r="L665" s="89">
        <v>0.01</v>
      </c>
      <c r="M665" s="89"/>
      <c r="N665" s="103">
        <f t="shared" si="312"/>
        <v>0.01</v>
      </c>
      <c r="O665" s="89">
        <v>0.01</v>
      </c>
      <c r="P665" s="89"/>
      <c r="Q665" s="103">
        <f t="shared" si="313"/>
        <v>0.01</v>
      </c>
      <c r="R665" s="89">
        <v>0.01</v>
      </c>
      <c r="S665" s="89">
        <v>0</v>
      </c>
      <c r="T665" s="103">
        <f t="shared" si="314"/>
        <v>0.01</v>
      </c>
    </row>
    <row r="666" spans="1:20" ht="18.75">
      <c r="A666" s="25">
        <v>13</v>
      </c>
      <c r="B666" s="17" t="s">
        <v>643</v>
      </c>
      <c r="C666" s="20">
        <v>463.3</v>
      </c>
      <c r="D666" s="20"/>
      <c r="E666" s="88">
        <f t="shared" si="316"/>
        <v>463.3</v>
      </c>
      <c r="F666" s="14">
        <v>500</v>
      </c>
      <c r="G666" s="14">
        <v>0</v>
      </c>
      <c r="H666" s="94">
        <f t="shared" si="315"/>
        <v>500</v>
      </c>
      <c r="I666" s="22">
        <v>2600</v>
      </c>
      <c r="J666" s="22"/>
      <c r="K666" s="117">
        <f t="shared" si="311"/>
        <v>2600</v>
      </c>
      <c r="L666" s="89">
        <v>1950</v>
      </c>
      <c r="M666" s="89"/>
      <c r="N666" s="103">
        <f t="shared" si="312"/>
        <v>1950</v>
      </c>
      <c r="O666" s="89">
        <v>1500</v>
      </c>
      <c r="P666" s="89"/>
      <c r="Q666" s="103">
        <f t="shared" si="313"/>
        <v>1500</v>
      </c>
      <c r="R666" s="89">
        <v>1500</v>
      </c>
      <c r="S666" s="89">
        <v>0</v>
      </c>
      <c r="T666" s="103">
        <f t="shared" si="314"/>
        <v>1500</v>
      </c>
    </row>
    <row r="667" spans="1:20" ht="18.75">
      <c r="A667" s="25">
        <v>14</v>
      </c>
      <c r="B667" s="17" t="s">
        <v>644</v>
      </c>
      <c r="C667" s="20">
        <v>3450</v>
      </c>
      <c r="D667" s="20"/>
      <c r="E667" s="88">
        <f t="shared" si="316"/>
        <v>3450</v>
      </c>
      <c r="F667" s="14">
        <v>5050</v>
      </c>
      <c r="G667" s="14">
        <v>0</v>
      </c>
      <c r="H667" s="94">
        <f t="shared" si="315"/>
        <v>5050</v>
      </c>
      <c r="I667" s="22">
        <v>5050</v>
      </c>
      <c r="J667" s="22"/>
      <c r="K667" s="117">
        <f t="shared" si="311"/>
        <v>5050</v>
      </c>
      <c r="L667" s="89">
        <v>5050</v>
      </c>
      <c r="M667" s="89"/>
      <c r="N667" s="103">
        <f t="shared" si="312"/>
        <v>5050</v>
      </c>
      <c r="O667" s="89">
        <v>5050</v>
      </c>
      <c r="P667" s="89"/>
      <c r="Q667" s="103">
        <f t="shared" si="313"/>
        <v>5050</v>
      </c>
      <c r="R667" s="89">
        <v>5050</v>
      </c>
      <c r="S667" s="89">
        <v>0</v>
      </c>
      <c r="T667" s="103">
        <f t="shared" si="314"/>
        <v>5050</v>
      </c>
    </row>
    <row r="668" spans="1:20" ht="18.75">
      <c r="A668" s="25">
        <v>15</v>
      </c>
      <c r="B668" s="17" t="s">
        <v>2067</v>
      </c>
      <c r="C668" s="20"/>
      <c r="D668" s="20"/>
      <c r="E668" s="88"/>
      <c r="F668" s="14"/>
      <c r="G668" s="14"/>
      <c r="H668" s="94"/>
      <c r="I668" s="22"/>
      <c r="J668" s="22"/>
      <c r="L668" s="89">
        <v>346</v>
      </c>
      <c r="M668" s="89"/>
      <c r="N668" s="103">
        <f t="shared" si="312"/>
        <v>346</v>
      </c>
      <c r="O668" s="89">
        <v>346.5</v>
      </c>
      <c r="P668" s="89"/>
      <c r="Q668" s="103">
        <f t="shared" si="313"/>
        <v>346.5</v>
      </c>
      <c r="R668" s="89">
        <v>346.5</v>
      </c>
      <c r="S668" s="89">
        <v>0</v>
      </c>
      <c r="T668" s="103">
        <f t="shared" si="314"/>
        <v>346.5</v>
      </c>
    </row>
    <row r="669" spans="1:20" ht="18.75">
      <c r="A669" s="25">
        <v>16</v>
      </c>
      <c r="B669" s="17" t="s">
        <v>649</v>
      </c>
      <c r="C669" s="20">
        <v>0.02</v>
      </c>
      <c r="D669" s="20"/>
      <c r="E669" s="88">
        <f t="shared" si="316"/>
        <v>0.02</v>
      </c>
      <c r="F669" s="14">
        <v>0.02</v>
      </c>
      <c r="G669" s="14">
        <v>0</v>
      </c>
      <c r="H669" s="94">
        <f t="shared" si="315"/>
        <v>0.02</v>
      </c>
      <c r="I669" s="22">
        <v>0.02</v>
      </c>
      <c r="J669" s="22"/>
      <c r="K669" s="117">
        <f t="shared" si="311"/>
        <v>0.02</v>
      </c>
      <c r="L669" s="89">
        <v>0.02</v>
      </c>
      <c r="M669" s="89"/>
      <c r="N669" s="103">
        <f t="shared" si="312"/>
        <v>0.02</v>
      </c>
      <c r="O669" s="89">
        <v>0.02</v>
      </c>
      <c r="P669" s="89"/>
      <c r="Q669" s="103">
        <f t="shared" si="313"/>
        <v>0.02</v>
      </c>
      <c r="R669" s="89">
        <v>0.02</v>
      </c>
      <c r="S669" s="89">
        <v>0</v>
      </c>
      <c r="T669" s="103">
        <f t="shared" si="314"/>
        <v>0.02</v>
      </c>
    </row>
    <row r="670" spans="1:20" ht="18.75">
      <c r="A670" s="25">
        <v>17</v>
      </c>
      <c r="B670" s="17" t="s">
        <v>645</v>
      </c>
      <c r="C670" s="20">
        <v>100.05</v>
      </c>
      <c r="D670" s="20"/>
      <c r="E670" s="88">
        <f t="shared" si="316"/>
        <v>100.05</v>
      </c>
      <c r="F670" s="14">
        <v>100.05</v>
      </c>
      <c r="G670" s="14">
        <v>0</v>
      </c>
      <c r="H670" s="94">
        <f t="shared" si="315"/>
        <v>100.05</v>
      </c>
      <c r="I670" s="22">
        <v>0.03</v>
      </c>
      <c r="J670" s="22"/>
      <c r="K670" s="117">
        <f t="shared" si="311"/>
        <v>0.03</v>
      </c>
      <c r="L670" s="89">
        <v>0.03</v>
      </c>
      <c r="M670" s="89"/>
      <c r="N670" s="103">
        <f t="shared" si="312"/>
        <v>0.03</v>
      </c>
      <c r="O670" s="89">
        <v>0.03</v>
      </c>
      <c r="P670" s="89"/>
      <c r="Q670" s="103">
        <f t="shared" si="313"/>
        <v>0.03</v>
      </c>
      <c r="R670" s="89">
        <v>0.03</v>
      </c>
      <c r="S670" s="89">
        <v>0</v>
      </c>
      <c r="T670" s="103">
        <f t="shared" si="314"/>
        <v>0.03</v>
      </c>
    </row>
    <row r="671" spans="1:20" ht="18.75">
      <c r="A671" s="25">
        <v>18</v>
      </c>
      <c r="B671" s="17" t="s">
        <v>648</v>
      </c>
      <c r="C671" s="20">
        <v>650</v>
      </c>
      <c r="D671" s="20"/>
      <c r="E671" s="88">
        <f t="shared" si="316"/>
        <v>650</v>
      </c>
      <c r="F671" s="14">
        <v>990</v>
      </c>
      <c r="G671" s="14">
        <v>0</v>
      </c>
      <c r="H671" s="94">
        <f t="shared" si="315"/>
        <v>990</v>
      </c>
      <c r="I671" s="22">
        <v>2028</v>
      </c>
      <c r="J671" s="22"/>
      <c r="K671" s="117">
        <f t="shared" si="311"/>
        <v>2028</v>
      </c>
      <c r="L671" s="89">
        <v>1953.87</v>
      </c>
      <c r="M671" s="89"/>
      <c r="N671" s="103">
        <f t="shared" si="312"/>
        <v>1953.87</v>
      </c>
      <c r="O671" s="89">
        <v>5636.66</v>
      </c>
      <c r="P671" s="89"/>
      <c r="Q671" s="103">
        <f t="shared" si="313"/>
        <v>5636.66</v>
      </c>
      <c r="R671" s="89">
        <v>5636.66</v>
      </c>
      <c r="S671" s="89"/>
      <c r="T671" s="103">
        <f t="shared" si="314"/>
        <v>5636.66</v>
      </c>
    </row>
    <row r="672" spans="1:20" ht="18.75">
      <c r="A672" s="25">
        <v>19</v>
      </c>
      <c r="B672" s="17" t="s">
        <v>2267</v>
      </c>
      <c r="C672" s="20"/>
      <c r="D672" s="20"/>
      <c r="E672" s="88"/>
      <c r="F672" s="14"/>
      <c r="G672" s="14"/>
      <c r="H672" s="94"/>
      <c r="I672" s="22"/>
      <c r="J672" s="22"/>
      <c r="L672" s="89"/>
      <c r="M672" s="89"/>
      <c r="O672" s="89">
        <v>6936</v>
      </c>
      <c r="P672" s="89"/>
      <c r="Q672" s="103">
        <f t="shared" si="313"/>
        <v>6936</v>
      </c>
      <c r="R672" s="89">
        <v>6936</v>
      </c>
      <c r="S672" s="89"/>
      <c r="T672" s="103">
        <f t="shared" si="314"/>
        <v>6936</v>
      </c>
    </row>
    <row r="673" spans="1:20" ht="18.75">
      <c r="A673" s="25">
        <v>20</v>
      </c>
      <c r="B673" s="17" t="s">
        <v>646</v>
      </c>
      <c r="C673" s="20">
        <v>4254.07</v>
      </c>
      <c r="D673" s="20">
        <v>6360.06</v>
      </c>
      <c r="E673" s="88">
        <f t="shared" si="316"/>
        <v>10614.130000000001</v>
      </c>
      <c r="F673" s="14">
        <v>3400.05</v>
      </c>
      <c r="G673" s="14">
        <v>5188.8599999999997</v>
      </c>
      <c r="H673" s="94">
        <f t="shared" si="315"/>
        <v>8588.91</v>
      </c>
      <c r="I673" s="22">
        <v>1820.02</v>
      </c>
      <c r="J673" s="22">
        <v>2818.8</v>
      </c>
      <c r="K673" s="117">
        <f t="shared" si="311"/>
        <v>4638.82</v>
      </c>
      <c r="L673" s="89">
        <v>2021.02</v>
      </c>
      <c r="M673" s="89">
        <v>3000.03</v>
      </c>
      <c r="N673" s="103">
        <f t="shared" si="312"/>
        <v>5021.05</v>
      </c>
      <c r="O673" s="89">
        <v>6711.19</v>
      </c>
      <c r="P673" s="89">
        <v>10033.23</v>
      </c>
      <c r="Q673" s="103">
        <f t="shared" si="313"/>
        <v>16744.419999999998</v>
      </c>
      <c r="R673" s="89">
        <v>6711.25</v>
      </c>
      <c r="S673" s="89">
        <v>10033.290000000001</v>
      </c>
      <c r="T673" s="103">
        <f t="shared" si="314"/>
        <v>16744.54</v>
      </c>
    </row>
    <row r="674" spans="1:20" ht="18.75">
      <c r="A674" s="25">
        <v>21</v>
      </c>
      <c r="B674" s="17" t="s">
        <v>2268</v>
      </c>
      <c r="C674" s="20"/>
      <c r="D674" s="20"/>
      <c r="E674" s="88"/>
      <c r="F674" s="14"/>
      <c r="G674" s="14"/>
      <c r="H674" s="94"/>
      <c r="I674" s="22"/>
      <c r="J674" s="22"/>
      <c r="L674" s="89"/>
      <c r="M674" s="89"/>
      <c r="O674" s="89"/>
      <c r="P674" s="89">
        <v>0.06</v>
      </c>
      <c r="Q674" s="103">
        <f t="shared" si="313"/>
        <v>0.06</v>
      </c>
      <c r="R674" s="89">
        <v>0</v>
      </c>
      <c r="S674" s="89">
        <v>643.02</v>
      </c>
      <c r="T674" s="103">
        <f t="shared" si="314"/>
        <v>643.02</v>
      </c>
    </row>
    <row r="675" spans="1:20" ht="18.75">
      <c r="A675" s="25">
        <v>22</v>
      </c>
      <c r="B675" s="17" t="s">
        <v>2269</v>
      </c>
      <c r="C675" s="20"/>
      <c r="D675" s="20"/>
      <c r="E675" s="88"/>
      <c r="F675" s="14"/>
      <c r="G675" s="14"/>
      <c r="H675" s="94"/>
      <c r="I675" s="22"/>
      <c r="J675" s="22"/>
      <c r="L675" s="89"/>
      <c r="M675" s="89"/>
      <c r="O675" s="89">
        <v>0.01</v>
      </c>
      <c r="P675" s="89"/>
      <c r="Q675" s="103">
        <f t="shared" si="313"/>
        <v>0.01</v>
      </c>
      <c r="R675" s="89">
        <v>800</v>
      </c>
      <c r="S675" s="89">
        <v>0</v>
      </c>
      <c r="T675" s="103">
        <f t="shared" si="314"/>
        <v>800</v>
      </c>
    </row>
    <row r="676" spans="1:20" ht="18.75">
      <c r="A676" s="25">
        <v>23</v>
      </c>
      <c r="B676" s="17" t="s">
        <v>2270</v>
      </c>
      <c r="C676" s="20"/>
      <c r="D676" s="20"/>
      <c r="E676" s="88"/>
      <c r="F676" s="14"/>
      <c r="G676" s="14"/>
      <c r="H676" s="94"/>
      <c r="I676" s="22"/>
      <c r="J676" s="22"/>
      <c r="L676" s="89"/>
      <c r="M676" s="89"/>
      <c r="O676" s="89">
        <v>100</v>
      </c>
      <c r="P676" s="89"/>
      <c r="Q676" s="103">
        <f t="shared" si="313"/>
        <v>100</v>
      </c>
      <c r="R676" s="89">
        <v>0.01</v>
      </c>
      <c r="S676" s="89">
        <v>0</v>
      </c>
      <c r="T676" s="103">
        <f t="shared" si="314"/>
        <v>0.01</v>
      </c>
    </row>
    <row r="677" spans="1:20" ht="18.75">
      <c r="A677" s="25">
        <v>24</v>
      </c>
      <c r="B677" s="17" t="s">
        <v>647</v>
      </c>
      <c r="C677" s="20">
        <v>40</v>
      </c>
      <c r="D677" s="20"/>
      <c r="E677" s="88">
        <f t="shared" si="316"/>
        <v>40</v>
      </c>
      <c r="F677" s="14">
        <v>20</v>
      </c>
      <c r="G677" s="14">
        <v>0</v>
      </c>
      <c r="H677" s="94">
        <f t="shared" si="315"/>
        <v>20</v>
      </c>
      <c r="I677" s="22">
        <v>30</v>
      </c>
      <c r="J677" s="22"/>
      <c r="K677" s="117">
        <f t="shared" si="311"/>
        <v>30</v>
      </c>
      <c r="L677" s="89">
        <v>35</v>
      </c>
      <c r="M677" s="89"/>
      <c r="N677" s="103">
        <f t="shared" si="312"/>
        <v>35</v>
      </c>
      <c r="O677" s="89">
        <v>35</v>
      </c>
      <c r="P677" s="89"/>
      <c r="Q677" s="103">
        <f t="shared" si="313"/>
        <v>35</v>
      </c>
      <c r="R677" s="89">
        <v>35</v>
      </c>
      <c r="S677" s="89">
        <v>0</v>
      </c>
      <c r="T677" s="103">
        <f t="shared" si="314"/>
        <v>35</v>
      </c>
    </row>
    <row r="678" spans="1:20" ht="18.75">
      <c r="A678" s="25">
        <v>25</v>
      </c>
      <c r="B678" s="17" t="s">
        <v>1444</v>
      </c>
      <c r="C678" s="20"/>
      <c r="D678" s="20"/>
      <c r="E678" s="88"/>
      <c r="F678" s="14"/>
      <c r="G678" s="14"/>
      <c r="H678" s="94"/>
      <c r="I678" s="22">
        <v>5080</v>
      </c>
      <c r="J678" s="22"/>
      <c r="K678" s="117">
        <f t="shared" si="311"/>
        <v>5080</v>
      </c>
      <c r="L678" s="89">
        <v>10663</v>
      </c>
      <c r="M678" s="89"/>
      <c r="N678" s="103">
        <f t="shared" si="312"/>
        <v>10663</v>
      </c>
      <c r="O678" s="89">
        <v>1000.06</v>
      </c>
      <c r="P678" s="89"/>
      <c r="Q678" s="103">
        <f t="shared" si="313"/>
        <v>1000.06</v>
      </c>
      <c r="R678" s="89">
        <v>1000.06</v>
      </c>
      <c r="S678" s="89">
        <v>0</v>
      </c>
      <c r="T678" s="103">
        <f t="shared" si="314"/>
        <v>1000.06</v>
      </c>
    </row>
    <row r="679" spans="1:20" s="43" customFormat="1" ht="18.75">
      <c r="A679" s="35"/>
      <c r="B679" s="19" t="s">
        <v>35</v>
      </c>
      <c r="C679" s="21">
        <f>SUM(C655:C677)</f>
        <v>25937.57</v>
      </c>
      <c r="D679" s="21">
        <f>SUM(D655:D677)</f>
        <v>6360.06</v>
      </c>
      <c r="E679" s="88">
        <f t="shared" si="316"/>
        <v>32297.63</v>
      </c>
      <c r="F679" s="18">
        <f>SUM(F655:F677)</f>
        <v>32568.859999999997</v>
      </c>
      <c r="G679" s="18">
        <f>SUM(G655:G677)</f>
        <v>5188.87</v>
      </c>
      <c r="H679" s="94">
        <f t="shared" si="315"/>
        <v>37757.729999999996</v>
      </c>
      <c r="I679" s="36">
        <f>SUM(I654:I678)</f>
        <v>58799.06</v>
      </c>
      <c r="J679" s="36">
        <f>SUM(J654:J678)</f>
        <v>2818.8100000000004</v>
      </c>
      <c r="K679" s="117">
        <f t="shared" si="311"/>
        <v>61617.869999999995</v>
      </c>
      <c r="L679" s="90">
        <f>SUM(L654:L678)</f>
        <v>72530.349999999991</v>
      </c>
      <c r="M679" s="90">
        <f>SUM(M654:M678)</f>
        <v>3000.0400000000004</v>
      </c>
      <c r="N679" s="103">
        <f t="shared" si="312"/>
        <v>75530.389999999985</v>
      </c>
      <c r="O679" s="90">
        <f>SUM(O654:O678)</f>
        <v>112376.59000000001</v>
      </c>
      <c r="P679" s="90">
        <f>SUM(P654:P678)</f>
        <v>10033.299999999999</v>
      </c>
      <c r="Q679" s="103">
        <f t="shared" ref="Q679" si="317">SUM(O679:P679)</f>
        <v>122409.89000000001</v>
      </c>
      <c r="R679" s="90">
        <f>SUM(R654:R678)</f>
        <v>111935.51</v>
      </c>
      <c r="S679" s="90">
        <f>SUM(S654:S678)</f>
        <v>10676.320000000002</v>
      </c>
      <c r="T679" s="103">
        <f t="shared" si="314"/>
        <v>122611.83</v>
      </c>
    </row>
    <row r="680" spans="1:20" s="43" customFormat="1" ht="18.75">
      <c r="A680" s="35">
        <v>14</v>
      </c>
      <c r="B680" s="19" t="s">
        <v>650</v>
      </c>
      <c r="C680" s="21"/>
      <c r="D680" s="21"/>
      <c r="E680" s="88"/>
      <c r="F680" s="18"/>
      <c r="G680" s="18"/>
      <c r="H680" s="94"/>
      <c r="I680" s="36"/>
      <c r="J680" s="36"/>
      <c r="K680" s="117"/>
      <c r="L680" s="90"/>
      <c r="M680" s="90"/>
      <c r="N680" s="103"/>
      <c r="O680" s="90"/>
      <c r="P680" s="90"/>
      <c r="Q680" s="103"/>
      <c r="R680" s="90"/>
      <c r="S680" s="90"/>
      <c r="T680" s="103"/>
    </row>
    <row r="681" spans="1:20" ht="18.75">
      <c r="A681" s="25">
        <v>1</v>
      </c>
      <c r="B681" s="17" t="s">
        <v>651</v>
      </c>
      <c r="C681" s="20">
        <v>1340</v>
      </c>
      <c r="D681" s="20"/>
      <c r="E681" s="88">
        <f>SUM(C681:D681)</f>
        <v>1340</v>
      </c>
      <c r="F681" s="14">
        <v>2505</v>
      </c>
      <c r="G681" s="14">
        <v>0</v>
      </c>
      <c r="H681" s="94">
        <f>SUM(F681:G681)</f>
        <v>2505</v>
      </c>
      <c r="I681" s="22">
        <v>2800</v>
      </c>
      <c r="J681" s="22"/>
      <c r="K681" s="117">
        <f>SUM(I681:J681)</f>
        <v>2800</v>
      </c>
      <c r="L681" s="89">
        <v>3275.01</v>
      </c>
      <c r="M681" s="89"/>
      <c r="N681" s="103">
        <f>SUM(L681:M681)</f>
        <v>3275.01</v>
      </c>
      <c r="O681" s="89">
        <v>3760</v>
      </c>
      <c r="P681" s="89"/>
      <c r="Q681" s="103">
        <f>SUM(O681:P681)</f>
        <v>3760</v>
      </c>
      <c r="R681" s="89">
        <v>3954</v>
      </c>
      <c r="S681" s="89">
        <v>0</v>
      </c>
      <c r="T681" s="103">
        <f>SUM(R681:S681)</f>
        <v>3954</v>
      </c>
    </row>
    <row r="682" spans="1:20" s="43" customFormat="1" ht="18.75">
      <c r="A682" s="25">
        <v>2</v>
      </c>
      <c r="B682" s="17" t="s">
        <v>652</v>
      </c>
      <c r="C682" s="20">
        <v>220.51</v>
      </c>
      <c r="D682" s="20"/>
      <c r="E682" s="88">
        <f>SUM(C682:D682)</f>
        <v>220.51</v>
      </c>
      <c r="F682" s="14">
        <v>160</v>
      </c>
      <c r="G682" s="14">
        <v>0</v>
      </c>
      <c r="H682" s="94">
        <f>SUM(F682:G682)</f>
        <v>160</v>
      </c>
      <c r="I682" s="22">
        <v>180</v>
      </c>
      <c r="J682" s="36"/>
      <c r="K682" s="117">
        <f>SUM(I682:J682)</f>
        <v>180</v>
      </c>
      <c r="L682" s="89">
        <v>324.72000000000003</v>
      </c>
      <c r="M682" s="89"/>
      <c r="N682" s="103">
        <f>SUM(L682:M682)</f>
        <v>324.72000000000003</v>
      </c>
      <c r="O682" s="89">
        <v>216</v>
      </c>
      <c r="P682" s="89"/>
      <c r="Q682" s="103">
        <f>SUM(O682:P682)</f>
        <v>216</v>
      </c>
      <c r="R682" s="89">
        <v>216</v>
      </c>
      <c r="S682" s="89">
        <v>0</v>
      </c>
      <c r="T682" s="103">
        <f>SUM(R682:S682)</f>
        <v>216</v>
      </c>
    </row>
    <row r="683" spans="1:20" ht="18.75">
      <c r="A683" s="25"/>
      <c r="B683" s="19" t="s">
        <v>73</v>
      </c>
      <c r="C683" s="21">
        <f>SUM(C681:C682)</f>
        <v>1560.51</v>
      </c>
      <c r="D683" s="20"/>
      <c r="E683" s="88">
        <f>SUM(C683:D683)</f>
        <v>1560.51</v>
      </c>
      <c r="F683" s="18">
        <f>SUM(F681:F682)</f>
        <v>2665</v>
      </c>
      <c r="G683" s="18">
        <f>SUM(G681:G682)</f>
        <v>0</v>
      </c>
      <c r="H683" s="94">
        <f>SUM(H681:H682)</f>
        <v>2665</v>
      </c>
      <c r="I683" s="36">
        <f>SUM(I681:I682)</f>
        <v>2980</v>
      </c>
      <c r="J683" s="22"/>
      <c r="K683" s="117">
        <f>SUM(I683:J683)</f>
        <v>2980</v>
      </c>
      <c r="L683" s="90">
        <f>SUM(L681:L682)</f>
        <v>3599.7300000000005</v>
      </c>
      <c r="M683" s="89"/>
      <c r="N683" s="103">
        <f>SUM(L683:M683)</f>
        <v>3599.7300000000005</v>
      </c>
      <c r="O683" s="90">
        <f>SUM(O681:O682)</f>
        <v>3976</v>
      </c>
      <c r="P683" s="89"/>
      <c r="Q683" s="103">
        <f>SUM(O683:P683)</f>
        <v>3976</v>
      </c>
      <c r="R683" s="90">
        <f>SUM(R681:R682)</f>
        <v>4170</v>
      </c>
      <c r="S683" s="90">
        <f>SUM(S681:S682)</f>
        <v>0</v>
      </c>
      <c r="T683" s="103">
        <f>SUM(R683:S683)</f>
        <v>4170</v>
      </c>
    </row>
    <row r="684" spans="1:20" s="43" customFormat="1" ht="18.75">
      <c r="A684" s="35">
        <v>4</v>
      </c>
      <c r="B684" s="19" t="s">
        <v>653</v>
      </c>
      <c r="C684" s="21"/>
      <c r="D684" s="21"/>
      <c r="E684" s="88"/>
      <c r="F684" s="18"/>
      <c r="G684" s="18"/>
      <c r="H684" s="94"/>
      <c r="I684" s="36"/>
      <c r="J684" s="36"/>
      <c r="K684" s="117"/>
      <c r="L684" s="90"/>
      <c r="M684" s="90"/>
      <c r="N684" s="103"/>
      <c r="O684" s="90"/>
      <c r="P684" s="90"/>
      <c r="Q684" s="103"/>
      <c r="R684" s="90"/>
      <c r="S684" s="90"/>
      <c r="T684" s="103"/>
    </row>
    <row r="685" spans="1:20" s="43" customFormat="1" ht="18.75">
      <c r="A685" s="35">
        <v>15</v>
      </c>
      <c r="B685" s="19" t="s">
        <v>654</v>
      </c>
      <c r="C685" s="21"/>
      <c r="D685" s="21"/>
      <c r="E685" s="88"/>
      <c r="F685" s="18"/>
      <c r="G685" s="18"/>
      <c r="H685" s="94"/>
      <c r="I685" s="36"/>
      <c r="J685" s="36"/>
      <c r="K685" s="117"/>
      <c r="L685" s="90"/>
      <c r="M685" s="90"/>
      <c r="N685" s="103"/>
      <c r="O685" s="90"/>
      <c r="P685" s="90"/>
      <c r="Q685" s="103"/>
      <c r="R685" s="90"/>
      <c r="S685" s="90"/>
      <c r="T685" s="103"/>
    </row>
    <row r="686" spans="1:20" ht="18.75">
      <c r="A686" s="25">
        <v>1</v>
      </c>
      <c r="B686" s="17" t="s">
        <v>656</v>
      </c>
      <c r="C686" s="20">
        <v>2583.23</v>
      </c>
      <c r="D686" s="20"/>
      <c r="E686" s="88">
        <f>SUM(C686:D686)</f>
        <v>2583.23</v>
      </c>
      <c r="F686" s="14">
        <v>3040</v>
      </c>
      <c r="G686" s="14">
        <v>0</v>
      </c>
      <c r="H686" s="94">
        <f>SUM(F686:G686)</f>
        <v>3040</v>
      </c>
      <c r="I686" s="22">
        <v>5090</v>
      </c>
      <c r="J686" s="22"/>
      <c r="K686" s="117">
        <f>SUM(I686:J686)</f>
        <v>5090</v>
      </c>
      <c r="L686" s="89">
        <v>6730.01</v>
      </c>
      <c r="M686" s="89"/>
      <c r="N686" s="103">
        <f>SUM(L686:M686)</f>
        <v>6730.01</v>
      </c>
      <c r="O686" s="89">
        <v>4465</v>
      </c>
      <c r="P686" s="89"/>
      <c r="Q686" s="103">
        <f>SUM(O686:P686)</f>
        <v>4465</v>
      </c>
      <c r="R686" s="89">
        <v>4465</v>
      </c>
      <c r="S686" s="89">
        <v>0</v>
      </c>
      <c r="T686" s="103">
        <f>SUM(R686:S686)</f>
        <v>4465</v>
      </c>
    </row>
    <row r="687" spans="1:20" ht="18.75">
      <c r="A687" s="25">
        <v>2</v>
      </c>
      <c r="B687" s="17" t="s">
        <v>655</v>
      </c>
      <c r="C687" s="20">
        <v>51.92</v>
      </c>
      <c r="D687" s="20"/>
      <c r="E687" s="88">
        <f>SUM(C687:D687)</f>
        <v>51.92</v>
      </c>
      <c r="F687" s="14">
        <v>60</v>
      </c>
      <c r="G687" s="14">
        <v>0</v>
      </c>
      <c r="H687" s="94">
        <f>SUM(F687:G687)</f>
        <v>60</v>
      </c>
      <c r="I687" s="22">
        <v>71</v>
      </c>
      <c r="J687" s="22"/>
      <c r="K687" s="117">
        <f>SUM(I687:J687)</f>
        <v>71</v>
      </c>
      <c r="L687" s="89">
        <v>80.5</v>
      </c>
      <c r="M687" s="89"/>
      <c r="N687" s="103">
        <f>SUM(L687:M687)</f>
        <v>80.5</v>
      </c>
      <c r="O687" s="89">
        <v>84</v>
      </c>
      <c r="P687" s="89"/>
      <c r="Q687" s="103">
        <f>SUM(O687:P687)</f>
        <v>84</v>
      </c>
      <c r="R687" s="89">
        <v>84</v>
      </c>
      <c r="S687" s="89">
        <v>0</v>
      </c>
      <c r="T687" s="103">
        <f>SUM(R687:S687)</f>
        <v>84</v>
      </c>
    </row>
    <row r="688" spans="1:20" ht="18.75">
      <c r="A688" s="25"/>
      <c r="B688" s="19" t="s">
        <v>74</v>
      </c>
      <c r="C688" s="21">
        <f>SUM(C686:C687)</f>
        <v>2635.15</v>
      </c>
      <c r="D688" s="20"/>
      <c r="E688" s="88">
        <f>SUM(C688:D688)</f>
        <v>2635.15</v>
      </c>
      <c r="F688" s="18">
        <f>SUM(F686:F687)</f>
        <v>3100</v>
      </c>
      <c r="G688" s="18">
        <f>SUM(G686:G687)</f>
        <v>0</v>
      </c>
      <c r="H688" s="94">
        <f>SUM(H686:H687)</f>
        <v>3100</v>
      </c>
      <c r="I688" s="36">
        <f>SUM(I686:I687)</f>
        <v>5161</v>
      </c>
      <c r="J688" s="22"/>
      <c r="K688" s="117">
        <f>SUM(I688:J688)</f>
        <v>5161</v>
      </c>
      <c r="L688" s="90">
        <f>SUM(L686:L687)</f>
        <v>6810.51</v>
      </c>
      <c r="M688" s="89"/>
      <c r="N688" s="103">
        <f>SUM(L688:M688)</f>
        <v>6810.51</v>
      </c>
      <c r="O688" s="90">
        <f>SUM(O686:O687)</f>
        <v>4549</v>
      </c>
      <c r="P688" s="89"/>
      <c r="Q688" s="103">
        <f>SUM(O688:P688)</f>
        <v>4549</v>
      </c>
      <c r="R688" s="90">
        <f>SUM(R686:R687)</f>
        <v>4549</v>
      </c>
      <c r="S688" s="89">
        <v>0</v>
      </c>
      <c r="T688" s="103">
        <f>SUM(R688:S688)</f>
        <v>4549</v>
      </c>
    </row>
    <row r="689" spans="1:20" s="43" customFormat="1" ht="18.75">
      <c r="A689" s="35">
        <v>16</v>
      </c>
      <c r="B689" s="19" t="s">
        <v>657</v>
      </c>
      <c r="C689" s="21"/>
      <c r="D689" s="21"/>
      <c r="E689" s="88"/>
      <c r="F689" s="18"/>
      <c r="G689" s="18"/>
      <c r="H689" s="94"/>
      <c r="I689" s="36"/>
      <c r="J689" s="36"/>
      <c r="K689" s="117"/>
      <c r="L689" s="90"/>
      <c r="M689" s="90"/>
      <c r="N689" s="103"/>
      <c r="O689" s="90"/>
      <c r="P689" s="90"/>
      <c r="Q689" s="103"/>
      <c r="R689" s="90"/>
      <c r="S689" s="90"/>
      <c r="T689" s="103"/>
    </row>
    <row r="690" spans="1:20" ht="18.75">
      <c r="A690" s="25">
        <v>1</v>
      </c>
      <c r="B690" s="17" t="s">
        <v>658</v>
      </c>
      <c r="C690" s="38">
        <v>3954</v>
      </c>
      <c r="D690" s="38"/>
      <c r="E690" s="87">
        <f>SUM(C690:D690)</f>
        <v>3954</v>
      </c>
      <c r="F690" s="14">
        <v>6731</v>
      </c>
      <c r="G690" s="14">
        <v>0</v>
      </c>
      <c r="H690" s="94">
        <f>SUM(F690:G690)</f>
        <v>6731</v>
      </c>
      <c r="I690" s="22"/>
      <c r="J690" s="22"/>
      <c r="L690" s="89"/>
      <c r="M690" s="89"/>
      <c r="O690" s="89"/>
      <c r="P690" s="89"/>
      <c r="R690" s="89"/>
      <c r="S690" s="89"/>
    </row>
    <row r="691" spans="1:20" ht="18.75">
      <c r="A691" s="25">
        <v>2</v>
      </c>
      <c r="B691" s="17" t="s">
        <v>659</v>
      </c>
      <c r="C691" s="38">
        <v>665</v>
      </c>
      <c r="D691" s="38"/>
      <c r="E691" s="87">
        <f>SUM(C691:D691)</f>
        <v>665</v>
      </c>
      <c r="F691" s="14">
        <v>624.64</v>
      </c>
      <c r="G691" s="14">
        <v>0</v>
      </c>
      <c r="H691" s="94">
        <f>SUM(F691:G691)</f>
        <v>624.64</v>
      </c>
      <c r="I691" s="22"/>
      <c r="J691" s="22"/>
      <c r="L691" s="89"/>
      <c r="M691" s="89"/>
      <c r="O691" s="89"/>
      <c r="P691" s="89"/>
      <c r="R691" s="89"/>
      <c r="S691" s="89"/>
    </row>
    <row r="692" spans="1:20" ht="18.75">
      <c r="A692" s="25"/>
      <c r="B692" s="19" t="s">
        <v>75</v>
      </c>
      <c r="C692" s="39">
        <f>SUM(C690:C691)</f>
        <v>4619</v>
      </c>
      <c r="D692" s="38"/>
      <c r="E692" s="87">
        <f>SUM(C692:D692)</f>
        <v>4619</v>
      </c>
      <c r="F692" s="18">
        <f>SUM(F690:F691)</f>
        <v>7355.64</v>
      </c>
      <c r="G692" s="18">
        <f>SUM(G690:G691)</f>
        <v>0</v>
      </c>
      <c r="H692" s="94">
        <f>SUM(H690:H691)</f>
        <v>7355.64</v>
      </c>
      <c r="I692" s="22"/>
      <c r="J692" s="22"/>
      <c r="L692" s="89"/>
      <c r="M692" s="89"/>
      <c r="O692" s="89"/>
      <c r="P692" s="89"/>
      <c r="R692" s="89"/>
      <c r="S692" s="89"/>
    </row>
    <row r="693" spans="1:20" s="43" customFormat="1" ht="18.75">
      <c r="A693" s="35">
        <v>17</v>
      </c>
      <c r="B693" s="19" t="s">
        <v>660</v>
      </c>
      <c r="C693" s="21"/>
      <c r="D693" s="21"/>
      <c r="E693" s="88"/>
      <c r="F693" s="18"/>
      <c r="G693" s="18"/>
      <c r="H693" s="94"/>
      <c r="I693" s="36"/>
      <c r="J693" s="36"/>
      <c r="K693" s="117"/>
      <c r="L693" s="90"/>
      <c r="M693" s="90"/>
      <c r="N693" s="103"/>
      <c r="O693" s="90"/>
      <c r="P693" s="90"/>
      <c r="Q693" s="103"/>
      <c r="R693" s="90"/>
      <c r="S693" s="90"/>
      <c r="T693" s="103"/>
    </row>
    <row r="694" spans="1:20" ht="18.75">
      <c r="A694" s="25">
        <v>1</v>
      </c>
      <c r="B694" s="17" t="s">
        <v>661</v>
      </c>
      <c r="C694" s="38">
        <v>135</v>
      </c>
      <c r="D694" s="38"/>
      <c r="E694" s="87">
        <f>SUM(C694:D694)</f>
        <v>135</v>
      </c>
      <c r="F694" s="14">
        <v>0.03</v>
      </c>
      <c r="G694" s="14">
        <v>0</v>
      </c>
      <c r="H694" s="94">
        <f>SUM(F694:G694)</f>
        <v>0.03</v>
      </c>
      <c r="I694" s="22">
        <v>0.02</v>
      </c>
      <c r="J694" s="22"/>
      <c r="K694" s="117">
        <f>SUM(I694:J694)</f>
        <v>0.02</v>
      </c>
      <c r="L694" s="89">
        <v>100.02</v>
      </c>
      <c r="M694" s="89"/>
      <c r="N694" s="103">
        <f>SUM(L694:M694)</f>
        <v>100.02</v>
      </c>
      <c r="O694" s="89">
        <v>100.02</v>
      </c>
      <c r="P694" s="89"/>
      <c r="Q694" s="103">
        <f>SUM(O694:P694)</f>
        <v>100.02</v>
      </c>
      <c r="R694" s="89">
        <v>100.02</v>
      </c>
      <c r="S694" s="89">
        <v>0</v>
      </c>
      <c r="T694" s="103">
        <f>SUM(R694:S694)</f>
        <v>100.02</v>
      </c>
    </row>
    <row r="695" spans="1:20" ht="18.75">
      <c r="A695" s="25"/>
      <c r="B695" s="19" t="s">
        <v>76</v>
      </c>
      <c r="C695" s="39">
        <f>SUM(C694)</f>
        <v>135</v>
      </c>
      <c r="D695" s="38"/>
      <c r="E695" s="87">
        <f>SUM(C695:D695)</f>
        <v>135</v>
      </c>
      <c r="F695" s="18">
        <f>SUM(F694)</f>
        <v>0.03</v>
      </c>
      <c r="G695" s="18">
        <f>SUM(G694)</f>
        <v>0</v>
      </c>
      <c r="H695" s="94">
        <f>SUM(F695:G695)</f>
        <v>0.03</v>
      </c>
      <c r="I695" s="36">
        <f>SUM(I694)</f>
        <v>0.02</v>
      </c>
      <c r="J695" s="22"/>
      <c r="K695" s="117">
        <f>SUM(I695:J695)</f>
        <v>0.02</v>
      </c>
      <c r="L695" s="90">
        <f>SUM(L694)</f>
        <v>100.02</v>
      </c>
      <c r="M695" s="89"/>
      <c r="N695" s="103">
        <f>SUM(L695:M695)</f>
        <v>100.02</v>
      </c>
      <c r="O695" s="89">
        <f>SUM(O694)</f>
        <v>100.02</v>
      </c>
      <c r="P695" s="89"/>
      <c r="Q695" s="103">
        <f>SUM(O695:P695)</f>
        <v>100.02</v>
      </c>
      <c r="R695" s="90">
        <f>SUM(R694)</f>
        <v>100.02</v>
      </c>
      <c r="S695" s="89">
        <v>0</v>
      </c>
      <c r="T695" s="103">
        <f>SUM(R695:S695)</f>
        <v>100.02</v>
      </c>
    </row>
    <row r="696" spans="1:20" s="43" customFormat="1" ht="18.75">
      <c r="A696" s="35">
        <v>18</v>
      </c>
      <c r="B696" s="19" t="s">
        <v>662</v>
      </c>
      <c r="C696" s="21"/>
      <c r="D696" s="21"/>
      <c r="E696" s="88"/>
      <c r="F696" s="18"/>
      <c r="G696" s="18"/>
      <c r="H696" s="94"/>
      <c r="I696" s="36"/>
      <c r="J696" s="36"/>
      <c r="K696" s="117"/>
      <c r="L696" s="90"/>
      <c r="M696" s="90"/>
      <c r="N696" s="103"/>
      <c r="O696" s="90"/>
      <c r="P696" s="90"/>
      <c r="Q696" s="103"/>
      <c r="R696" s="90"/>
      <c r="S696" s="90"/>
      <c r="T696" s="103"/>
    </row>
    <row r="697" spans="1:20" s="43" customFormat="1" ht="18.75">
      <c r="A697" s="25">
        <v>1</v>
      </c>
      <c r="B697" s="17" t="s">
        <v>1445</v>
      </c>
      <c r="C697" s="21"/>
      <c r="D697" s="21"/>
      <c r="E697" s="88"/>
      <c r="F697" s="18"/>
      <c r="G697" s="18"/>
      <c r="H697" s="94"/>
      <c r="I697" s="22">
        <v>500.02</v>
      </c>
      <c r="J697" s="22"/>
      <c r="K697" s="117">
        <f>SUM(I697:J697)</f>
        <v>500.02</v>
      </c>
      <c r="L697" s="89">
        <v>0.03</v>
      </c>
      <c r="M697" s="89"/>
      <c r="N697" s="103">
        <f>SUM(L697:M697)</f>
        <v>0.03</v>
      </c>
      <c r="O697" s="89">
        <v>0.03</v>
      </c>
      <c r="P697" s="89"/>
      <c r="Q697" s="103">
        <f>SUM(O697:P697)</f>
        <v>0.03</v>
      </c>
      <c r="R697" s="89">
        <v>0.03</v>
      </c>
      <c r="S697" s="89">
        <v>0</v>
      </c>
      <c r="T697" s="103">
        <f t="shared" ref="T697:T703" si="318">SUM(R697:S697)</f>
        <v>0.03</v>
      </c>
    </row>
    <row r="698" spans="1:20" s="43" customFormat="1" ht="18.75">
      <c r="A698" s="25">
        <v>2</v>
      </c>
      <c r="B698" s="17" t="s">
        <v>1446</v>
      </c>
      <c r="C698" s="21"/>
      <c r="D698" s="21"/>
      <c r="E698" s="88"/>
      <c r="F698" s="18"/>
      <c r="G698" s="18"/>
      <c r="H698" s="94"/>
      <c r="I698" s="22">
        <v>1000.02</v>
      </c>
      <c r="J698" s="22"/>
      <c r="K698" s="117">
        <f>SUM(I698:J698)</f>
        <v>1000.02</v>
      </c>
      <c r="L698" s="89">
        <v>0.03</v>
      </c>
      <c r="M698" s="89"/>
      <c r="N698" s="103">
        <f>SUM(L698:M698)</f>
        <v>0.03</v>
      </c>
      <c r="O698" s="89">
        <v>0.03</v>
      </c>
      <c r="P698" s="89"/>
      <c r="Q698" s="103">
        <f>SUM(O698:P698)</f>
        <v>0.03</v>
      </c>
      <c r="R698" s="89">
        <v>0.03</v>
      </c>
      <c r="S698" s="89">
        <v>0</v>
      </c>
      <c r="T698" s="103">
        <f t="shared" si="318"/>
        <v>0.03</v>
      </c>
    </row>
    <row r="699" spans="1:20" s="43" customFormat="1" ht="18.75">
      <c r="A699" s="25">
        <v>3</v>
      </c>
      <c r="B699" s="17" t="s">
        <v>1447</v>
      </c>
      <c r="C699" s="21"/>
      <c r="D699" s="21"/>
      <c r="E699" s="88"/>
      <c r="F699" s="18"/>
      <c r="G699" s="18"/>
      <c r="H699" s="94"/>
      <c r="I699" s="22">
        <v>500.02</v>
      </c>
      <c r="J699" s="22"/>
      <c r="K699" s="117">
        <f>SUM(I699:J699)</f>
        <v>500.02</v>
      </c>
      <c r="L699" s="89">
        <v>50.01</v>
      </c>
      <c r="M699" s="89"/>
      <c r="N699" s="103">
        <f>SUM(L699:M699)</f>
        <v>50.01</v>
      </c>
      <c r="O699" s="89">
        <v>460.01</v>
      </c>
      <c r="P699" s="89"/>
      <c r="Q699" s="103">
        <f>SUM(O699:P699)</f>
        <v>460.01</v>
      </c>
      <c r="R699" s="89">
        <v>460.01</v>
      </c>
      <c r="S699" s="89">
        <v>0</v>
      </c>
      <c r="T699" s="103">
        <f t="shared" si="318"/>
        <v>460.01</v>
      </c>
    </row>
    <row r="700" spans="1:20" s="43" customFormat="1" ht="18.75">
      <c r="A700" s="25">
        <v>4</v>
      </c>
      <c r="B700" s="17" t="s">
        <v>2418</v>
      </c>
      <c r="C700" s="21"/>
      <c r="D700" s="21"/>
      <c r="E700" s="88"/>
      <c r="F700" s="18"/>
      <c r="G700" s="18"/>
      <c r="H700" s="94"/>
      <c r="I700" s="22"/>
      <c r="J700" s="22"/>
      <c r="K700" s="117"/>
      <c r="L700" s="89"/>
      <c r="M700" s="89"/>
      <c r="N700" s="103"/>
      <c r="O700" s="89"/>
      <c r="P700" s="89"/>
      <c r="Q700" s="103"/>
      <c r="R700" s="89">
        <v>2500</v>
      </c>
      <c r="S700" s="89">
        <v>0</v>
      </c>
      <c r="T700" s="103">
        <f t="shared" si="318"/>
        <v>2500</v>
      </c>
    </row>
    <row r="701" spans="1:20" s="43" customFormat="1" ht="18.75">
      <c r="A701" s="25">
        <v>5</v>
      </c>
      <c r="B701" s="17" t="s">
        <v>2417</v>
      </c>
      <c r="C701" s="21"/>
      <c r="D701" s="21"/>
      <c r="E701" s="88"/>
      <c r="F701" s="18"/>
      <c r="G701" s="18"/>
      <c r="H701" s="94"/>
      <c r="I701" s="22"/>
      <c r="J701" s="22"/>
      <c r="K701" s="117"/>
      <c r="L701" s="89"/>
      <c r="M701" s="89"/>
      <c r="N701" s="103"/>
      <c r="O701" s="89"/>
      <c r="P701" s="89"/>
      <c r="Q701" s="103"/>
      <c r="R701" s="89">
        <v>300.02999999999997</v>
      </c>
      <c r="S701" s="89">
        <v>0</v>
      </c>
      <c r="T701" s="103">
        <f t="shared" si="318"/>
        <v>300.02999999999997</v>
      </c>
    </row>
    <row r="702" spans="1:20" ht="18.75">
      <c r="A702" s="25">
        <v>6</v>
      </c>
      <c r="B702" s="17" t="s">
        <v>2419</v>
      </c>
      <c r="C702" s="38">
        <v>1000</v>
      </c>
      <c r="D702" s="38"/>
      <c r="E702" s="87">
        <f>SUM(C702:D702)</f>
        <v>1000</v>
      </c>
      <c r="F702" s="14">
        <v>5880</v>
      </c>
      <c r="G702" s="14">
        <v>0</v>
      </c>
      <c r="H702" s="94">
        <f>SUM(F702:G702)</f>
        <v>5880</v>
      </c>
      <c r="I702" s="22">
        <v>3600</v>
      </c>
      <c r="J702" s="22"/>
      <c r="K702" s="117">
        <f>SUM(I702:J702)</f>
        <v>3600</v>
      </c>
      <c r="L702" s="89">
        <v>6575</v>
      </c>
      <c r="M702" s="89"/>
      <c r="N702" s="103">
        <f>SUM(L702:M702)</f>
        <v>6575</v>
      </c>
      <c r="O702" s="89">
        <v>3070</v>
      </c>
      <c r="P702" s="89"/>
      <c r="Q702" s="103">
        <f>SUM(O702:P702)</f>
        <v>3070</v>
      </c>
      <c r="R702" s="89">
        <v>4095</v>
      </c>
      <c r="S702" s="89">
        <v>0</v>
      </c>
      <c r="T702" s="103">
        <f t="shared" si="318"/>
        <v>4095</v>
      </c>
    </row>
    <row r="703" spans="1:20" ht="18.75">
      <c r="A703" s="25"/>
      <c r="B703" s="19" t="s">
        <v>36</v>
      </c>
      <c r="C703" s="39">
        <f>SUM(C702)</f>
        <v>1000</v>
      </c>
      <c r="D703" s="38"/>
      <c r="E703" s="87">
        <f>SUM(C703:D703)</f>
        <v>1000</v>
      </c>
      <c r="F703" s="18">
        <f>SUM(F702)</f>
        <v>5880</v>
      </c>
      <c r="G703" s="18">
        <f>SUM(G702)</f>
        <v>0</v>
      </c>
      <c r="H703" s="94">
        <f>SUM(F703:G703)</f>
        <v>5880</v>
      </c>
      <c r="I703" s="36">
        <f>SUM(I697:I702)</f>
        <v>5600.0599999999995</v>
      </c>
      <c r="J703" s="22"/>
      <c r="K703" s="117">
        <f>SUM(I703:J703)</f>
        <v>5600.0599999999995</v>
      </c>
      <c r="L703" s="90">
        <f>SUM(L697:L702)</f>
        <v>6625.07</v>
      </c>
      <c r="M703" s="89"/>
      <c r="N703" s="103">
        <f>SUM(L703:M703)</f>
        <v>6625.07</v>
      </c>
      <c r="O703" s="90">
        <f>SUM(O697:O702)</f>
        <v>3530.07</v>
      </c>
      <c r="P703" s="89"/>
      <c r="Q703" s="103">
        <f>SUM(O703:P703)</f>
        <v>3530.07</v>
      </c>
      <c r="R703" s="90">
        <f>SUM(R697:R702)</f>
        <v>7355.1</v>
      </c>
      <c r="S703" s="90">
        <f>SUM(S697:S702)</f>
        <v>0</v>
      </c>
      <c r="T703" s="103">
        <f t="shared" si="318"/>
        <v>7355.1</v>
      </c>
    </row>
    <row r="704" spans="1:20" s="43" customFormat="1" ht="18.75">
      <c r="A704" s="35">
        <v>19</v>
      </c>
      <c r="B704" s="19" t="s">
        <v>663</v>
      </c>
      <c r="C704" s="21"/>
      <c r="D704" s="21"/>
      <c r="E704" s="88"/>
      <c r="F704" s="18"/>
      <c r="G704" s="18"/>
      <c r="H704" s="94"/>
      <c r="I704" s="36"/>
      <c r="J704" s="36"/>
      <c r="K704" s="117"/>
      <c r="L704" s="90"/>
      <c r="M704" s="90"/>
      <c r="N704" s="103"/>
      <c r="O704" s="90"/>
      <c r="P704" s="90"/>
      <c r="Q704" s="103"/>
      <c r="R704" s="90"/>
      <c r="S704" s="90"/>
      <c r="T704" s="103"/>
    </row>
    <row r="705" spans="1:20" s="43" customFormat="1" ht="18.75">
      <c r="A705" s="35">
        <v>1</v>
      </c>
      <c r="B705" s="17" t="s">
        <v>664</v>
      </c>
      <c r="C705" s="38">
        <v>10</v>
      </c>
      <c r="D705" s="38"/>
      <c r="E705" s="87">
        <f>SUM(C705:D705)</f>
        <v>10</v>
      </c>
      <c r="F705" s="14">
        <v>0.01</v>
      </c>
      <c r="G705" s="14">
        <v>0</v>
      </c>
      <c r="H705" s="94">
        <f>SUM(F705:G705)</f>
        <v>0.01</v>
      </c>
      <c r="I705" s="22">
        <v>0.01</v>
      </c>
      <c r="J705" s="36"/>
      <c r="K705" s="117">
        <f>SUM(I705:J705)</f>
        <v>0.01</v>
      </c>
      <c r="L705" s="89">
        <v>25</v>
      </c>
      <c r="M705" s="90"/>
      <c r="N705" s="103">
        <f>SUM(L705:M705)</f>
        <v>25</v>
      </c>
      <c r="O705" s="89">
        <v>0.01</v>
      </c>
      <c r="P705" s="90"/>
      <c r="Q705" s="103">
        <f>SUM(O705:P705)</f>
        <v>0.01</v>
      </c>
      <c r="R705" s="89">
        <v>0.01</v>
      </c>
      <c r="S705" s="90">
        <v>0</v>
      </c>
      <c r="T705" s="103">
        <f>SUM(R705:S705)</f>
        <v>0.01</v>
      </c>
    </row>
    <row r="706" spans="1:20" ht="18.75">
      <c r="A706" s="25"/>
      <c r="B706" s="19" t="s">
        <v>77</v>
      </c>
      <c r="C706" s="39">
        <f>SUM(C705)</f>
        <v>10</v>
      </c>
      <c r="D706" s="38"/>
      <c r="E706" s="87">
        <f>SUM(C706:D706)</f>
        <v>10</v>
      </c>
      <c r="F706" s="18">
        <f>SUM(F705)</f>
        <v>0.01</v>
      </c>
      <c r="G706" s="18">
        <f>SUM(G705)</f>
        <v>0</v>
      </c>
      <c r="H706" s="94">
        <f>SUM(F706:G706)</f>
        <v>0.01</v>
      </c>
      <c r="I706" s="36">
        <f>SUM(I705)</f>
        <v>0.01</v>
      </c>
      <c r="J706" s="22"/>
      <c r="K706" s="117">
        <f>SUM(I706:J706)</f>
        <v>0.01</v>
      </c>
      <c r="L706" s="90">
        <f>SUM(L705)</f>
        <v>25</v>
      </c>
      <c r="M706" s="89"/>
      <c r="N706" s="103">
        <f>SUM(L706:M706)</f>
        <v>25</v>
      </c>
      <c r="O706" s="89">
        <f>SUM(O705)</f>
        <v>0.01</v>
      </c>
      <c r="P706" s="89"/>
      <c r="Q706" s="103">
        <f>SUM(O706:P706)</f>
        <v>0.01</v>
      </c>
      <c r="R706" s="90">
        <f>SUM(R705)</f>
        <v>0.01</v>
      </c>
      <c r="S706" s="89">
        <v>0</v>
      </c>
      <c r="T706" s="103">
        <f>SUM(R706:S706)</f>
        <v>0.01</v>
      </c>
    </row>
    <row r="707" spans="1:20" s="43" customFormat="1" ht="18.75">
      <c r="A707" s="35">
        <v>20</v>
      </c>
      <c r="B707" s="19" t="s">
        <v>665</v>
      </c>
      <c r="C707" s="21"/>
      <c r="D707" s="21"/>
      <c r="E707" s="88"/>
      <c r="F707" s="18"/>
      <c r="G707" s="18"/>
      <c r="H707" s="94"/>
      <c r="I707" s="36"/>
      <c r="J707" s="36"/>
      <c r="K707" s="117"/>
      <c r="L707" s="90"/>
      <c r="M707" s="90"/>
      <c r="N707" s="103"/>
      <c r="O707" s="90"/>
      <c r="P707" s="90"/>
      <c r="Q707" s="103"/>
      <c r="R707" s="90"/>
      <c r="S707" s="90"/>
      <c r="T707" s="103"/>
    </row>
    <row r="708" spans="1:20" ht="18.75">
      <c r="A708" s="25">
        <v>1</v>
      </c>
      <c r="B708" s="17" t="s">
        <v>666</v>
      </c>
      <c r="C708" s="38">
        <v>471</v>
      </c>
      <c r="D708" s="38"/>
      <c r="E708" s="87">
        <f>SUM(C708:D708)</f>
        <v>471</v>
      </c>
      <c r="F708" s="14">
        <v>0.03</v>
      </c>
      <c r="G708" s="14">
        <v>0</v>
      </c>
      <c r="H708" s="94">
        <f>SUM(F708:G708)</f>
        <v>0.03</v>
      </c>
      <c r="I708" s="22">
        <v>730</v>
      </c>
      <c r="J708" s="22"/>
      <c r="K708" s="117">
        <f>SUM(I708:J708)</f>
        <v>730</v>
      </c>
      <c r="L708" s="89">
        <v>1210</v>
      </c>
      <c r="M708" s="89"/>
      <c r="N708" s="103">
        <f>SUM(L708:M708)</f>
        <v>1210</v>
      </c>
      <c r="O708" s="89">
        <v>915</v>
      </c>
      <c r="P708" s="89"/>
      <c r="Q708" s="103">
        <f>SUM(O708:P708)</f>
        <v>915</v>
      </c>
      <c r="R708" s="89">
        <v>915</v>
      </c>
      <c r="S708" s="89">
        <v>0</v>
      </c>
      <c r="T708" s="103">
        <f>SUM(R708:S708)</f>
        <v>915</v>
      </c>
    </row>
    <row r="709" spans="1:20" s="43" customFormat="1" ht="18.75">
      <c r="A709" s="35"/>
      <c r="B709" s="19" t="s">
        <v>78</v>
      </c>
      <c r="C709" s="39">
        <f>SUM(C708)</f>
        <v>471</v>
      </c>
      <c r="D709" s="38"/>
      <c r="E709" s="87">
        <f>SUM(C709:D709)</f>
        <v>471</v>
      </c>
      <c r="F709" s="18">
        <f>SUM(F708)</f>
        <v>0.03</v>
      </c>
      <c r="G709" s="18">
        <f>SUM(G708)</f>
        <v>0</v>
      </c>
      <c r="H709" s="94">
        <f>SUM(F709:G709)</f>
        <v>0.03</v>
      </c>
      <c r="I709" s="36">
        <f>SUM(I708)</f>
        <v>730</v>
      </c>
      <c r="J709" s="36"/>
      <c r="K709" s="117">
        <f>SUM(I709:J709)</f>
        <v>730</v>
      </c>
      <c r="L709" s="90">
        <f>SUM(L708)</f>
        <v>1210</v>
      </c>
      <c r="M709" s="90"/>
      <c r="N709" s="103">
        <f>SUM(L709:M709)</f>
        <v>1210</v>
      </c>
      <c r="O709" s="89">
        <f>SUM(O708)</f>
        <v>915</v>
      </c>
      <c r="P709" s="90"/>
      <c r="Q709" s="103">
        <f>SUM(O709:P709)</f>
        <v>915</v>
      </c>
      <c r="R709" s="90">
        <f>SUM(R708)</f>
        <v>915</v>
      </c>
      <c r="S709" s="90">
        <v>0</v>
      </c>
      <c r="T709" s="103">
        <f>SUM(R709:S709)</f>
        <v>915</v>
      </c>
    </row>
    <row r="710" spans="1:20" s="43" customFormat="1" ht="18.75">
      <c r="A710" s="35">
        <v>21</v>
      </c>
      <c r="B710" s="19" t="s">
        <v>667</v>
      </c>
      <c r="C710" s="21"/>
      <c r="D710" s="21"/>
      <c r="E710" s="88"/>
      <c r="F710" s="18"/>
      <c r="G710" s="18"/>
      <c r="H710" s="94"/>
      <c r="I710" s="36"/>
      <c r="J710" s="36"/>
      <c r="K710" s="117"/>
      <c r="L710" s="90"/>
      <c r="M710" s="90"/>
      <c r="N710" s="103"/>
      <c r="O710" s="90"/>
      <c r="P710" s="90"/>
      <c r="Q710" s="103"/>
      <c r="R710" s="90"/>
      <c r="S710" s="90"/>
      <c r="T710" s="103"/>
    </row>
    <row r="711" spans="1:20" s="43" customFormat="1" ht="18.75">
      <c r="A711" s="25">
        <v>1</v>
      </c>
      <c r="B711" s="17" t="s">
        <v>2068</v>
      </c>
      <c r="C711" s="21"/>
      <c r="D711" s="21"/>
      <c r="E711" s="88"/>
      <c r="F711" s="18"/>
      <c r="G711" s="18"/>
      <c r="H711" s="94"/>
      <c r="I711" s="36"/>
      <c r="J711" s="36"/>
      <c r="K711" s="117"/>
      <c r="L711" s="90">
        <v>0.01</v>
      </c>
      <c r="M711" s="90"/>
      <c r="N711" s="103">
        <f>SUM(L711:M711)</f>
        <v>0.01</v>
      </c>
      <c r="O711" s="90">
        <v>0.01</v>
      </c>
      <c r="P711" s="90"/>
      <c r="Q711" s="103">
        <f>SUM(O711:P711)</f>
        <v>0.01</v>
      </c>
      <c r="R711" s="90">
        <v>3000</v>
      </c>
      <c r="S711" s="90">
        <v>0</v>
      </c>
      <c r="T711" s="103">
        <f>SUM(R711:S711)</f>
        <v>3000</v>
      </c>
    </row>
    <row r="712" spans="1:20" ht="18.75">
      <c r="A712" s="25">
        <v>2</v>
      </c>
      <c r="B712" s="17" t="s">
        <v>668</v>
      </c>
      <c r="C712" s="20"/>
      <c r="D712" s="20"/>
      <c r="F712" s="14">
        <v>12200</v>
      </c>
      <c r="G712" s="14">
        <v>0</v>
      </c>
      <c r="H712" s="94">
        <f>SUM(F712:G712)</f>
        <v>12200</v>
      </c>
      <c r="I712" s="22">
        <v>11400</v>
      </c>
      <c r="J712" s="22"/>
      <c r="K712" s="117">
        <f>SUM(I712:J712)</f>
        <v>11400</v>
      </c>
      <c r="L712" s="89">
        <v>11500</v>
      </c>
      <c r="M712" s="89"/>
      <c r="N712" s="103">
        <f>SUM(L712:M712)</f>
        <v>11500</v>
      </c>
      <c r="O712" s="89">
        <v>11500</v>
      </c>
      <c r="P712" s="89"/>
      <c r="Q712" s="103">
        <f>SUM(O712:P712)</f>
        <v>11500</v>
      </c>
      <c r="R712" s="89">
        <v>11500</v>
      </c>
      <c r="S712" s="89">
        <v>0</v>
      </c>
      <c r="T712" s="103">
        <f>SUM(R712:S712)</f>
        <v>11500</v>
      </c>
    </row>
    <row r="713" spans="1:20" ht="18.75">
      <c r="A713" s="25"/>
      <c r="B713" s="19" t="s">
        <v>79</v>
      </c>
      <c r="C713" s="20"/>
      <c r="D713" s="20"/>
      <c r="F713" s="18">
        <f>SUM(F712)</f>
        <v>12200</v>
      </c>
      <c r="G713" s="18">
        <f>SUM(G712)</f>
        <v>0</v>
      </c>
      <c r="H713" s="94">
        <f>SUM(F713:G713)</f>
        <v>12200</v>
      </c>
      <c r="I713" s="36">
        <f>SUM(I712)</f>
        <v>11400</v>
      </c>
      <c r="J713" s="22"/>
      <c r="K713" s="117">
        <f>SUM(I713:J713)</f>
        <v>11400</v>
      </c>
      <c r="L713" s="90">
        <f>SUM(L711:L712)</f>
        <v>11500.01</v>
      </c>
      <c r="M713" s="90">
        <f t="shared" ref="M713" si="319">SUM(M711:M712)</f>
        <v>0</v>
      </c>
      <c r="N713" s="103">
        <f>SUM(L713:M713)</f>
        <v>11500.01</v>
      </c>
      <c r="O713" s="90">
        <f>SUM(O711:O712)</f>
        <v>11500.01</v>
      </c>
      <c r="P713" s="90"/>
      <c r="Q713" s="103">
        <f>SUM(O713:P713)</f>
        <v>11500.01</v>
      </c>
      <c r="R713" s="90">
        <f>SUM(R711:R712)</f>
        <v>14500</v>
      </c>
      <c r="S713" s="90">
        <f>SUM(S711:S712)</f>
        <v>0</v>
      </c>
      <c r="T713" s="103">
        <f>SUM(R713:S713)</f>
        <v>14500</v>
      </c>
    </row>
    <row r="714" spans="1:20" s="43" customFormat="1" ht="18.75">
      <c r="A714" s="35">
        <v>21</v>
      </c>
      <c r="B714" s="19" t="s">
        <v>669</v>
      </c>
      <c r="C714" s="21"/>
      <c r="D714" s="21"/>
      <c r="E714" s="88"/>
      <c r="F714" s="18"/>
      <c r="G714" s="18"/>
      <c r="H714" s="94"/>
      <c r="I714" s="36"/>
      <c r="J714" s="36"/>
      <c r="K714" s="117"/>
      <c r="L714" s="90"/>
      <c r="M714" s="90"/>
      <c r="N714" s="103"/>
      <c r="O714" s="90"/>
      <c r="P714" s="90"/>
      <c r="Q714" s="103"/>
      <c r="R714" s="90"/>
      <c r="S714" s="90"/>
      <c r="T714" s="103"/>
    </row>
    <row r="715" spans="1:20" s="43" customFormat="1" ht="18.75">
      <c r="A715" s="25">
        <v>1</v>
      </c>
      <c r="B715" s="17" t="s">
        <v>670</v>
      </c>
      <c r="C715" s="20">
        <v>0.03</v>
      </c>
      <c r="D715" s="20"/>
      <c r="E715" s="88">
        <f>SUM(C715:D715)</f>
        <v>0.03</v>
      </c>
      <c r="F715" s="14">
        <v>102</v>
      </c>
      <c r="G715" s="14">
        <v>0</v>
      </c>
      <c r="H715" s="94">
        <f>SUM(F715:G715)</f>
        <v>102</v>
      </c>
      <c r="I715" s="22">
        <v>1510</v>
      </c>
      <c r="J715" s="36"/>
      <c r="K715" s="117">
        <f>SUM(I715:J715)</f>
        <v>1510</v>
      </c>
      <c r="L715" s="90">
        <v>4900.03</v>
      </c>
      <c r="M715" s="90"/>
      <c r="N715" s="103">
        <f>SUM(L715:M715)</f>
        <v>4900.03</v>
      </c>
      <c r="O715" s="90">
        <v>0.03</v>
      </c>
      <c r="P715" s="90"/>
      <c r="Q715" s="103">
        <f>SUM(O715:P715)</f>
        <v>0.03</v>
      </c>
      <c r="R715" s="90">
        <v>0.03</v>
      </c>
      <c r="S715" s="90">
        <v>0</v>
      </c>
      <c r="T715" s="103">
        <f>SUM(R715:S715)</f>
        <v>0.03</v>
      </c>
    </row>
    <row r="716" spans="1:20" ht="18.75">
      <c r="A716" s="25"/>
      <c r="B716" s="19" t="s">
        <v>80</v>
      </c>
      <c r="C716" s="21">
        <v>0.03</v>
      </c>
      <c r="D716" s="20"/>
      <c r="E716" s="88">
        <f>SUM(C716:D716)</f>
        <v>0.03</v>
      </c>
      <c r="F716" s="18">
        <f>SUM(F715)</f>
        <v>102</v>
      </c>
      <c r="G716" s="18">
        <f>SUM(G715)</f>
        <v>0</v>
      </c>
      <c r="H716" s="94">
        <f>SUM(F716:G716)</f>
        <v>102</v>
      </c>
      <c r="I716" s="36">
        <f>SUM(I715)</f>
        <v>1510</v>
      </c>
      <c r="J716" s="22"/>
      <c r="K716" s="117">
        <f>SUM(I716:J716)</f>
        <v>1510</v>
      </c>
      <c r="L716" s="89">
        <f>SUM(L715)</f>
        <v>4900.03</v>
      </c>
      <c r="M716" s="89"/>
      <c r="N716" s="103">
        <f>SUM(L716:M716)</f>
        <v>4900.03</v>
      </c>
      <c r="O716" s="90">
        <v>0.03</v>
      </c>
      <c r="P716" s="89"/>
      <c r="Q716" s="103">
        <f>SUM(O716:P716)</f>
        <v>0.03</v>
      </c>
      <c r="R716" s="90">
        <v>0.03</v>
      </c>
      <c r="S716" s="90">
        <v>0</v>
      </c>
      <c r="T716" s="103">
        <f>SUM(R716:S716)</f>
        <v>0.03</v>
      </c>
    </row>
    <row r="717" spans="1:20" s="43" customFormat="1" ht="18.75">
      <c r="A717" s="35">
        <v>22</v>
      </c>
      <c r="B717" s="19" t="s">
        <v>671</v>
      </c>
      <c r="C717" s="21"/>
      <c r="D717" s="21"/>
      <c r="E717" s="88"/>
      <c r="F717" s="18"/>
      <c r="G717" s="18"/>
      <c r="H717" s="94"/>
      <c r="I717" s="36"/>
      <c r="J717" s="36"/>
      <c r="K717" s="117"/>
      <c r="L717" s="90"/>
      <c r="M717" s="90"/>
      <c r="N717" s="103"/>
      <c r="O717" s="90"/>
      <c r="P717" s="90"/>
      <c r="Q717" s="103"/>
      <c r="R717" s="90"/>
      <c r="S717" s="90"/>
      <c r="T717" s="103"/>
    </row>
    <row r="718" spans="1:20" ht="18.75">
      <c r="A718" s="25">
        <v>1</v>
      </c>
      <c r="B718" s="17" t="s">
        <v>672</v>
      </c>
      <c r="C718" s="20">
        <v>832.85</v>
      </c>
      <c r="D718" s="20"/>
      <c r="E718" s="88">
        <f t="shared" ref="E718:E726" si="320">SUM(C718:D718)</f>
        <v>832.85</v>
      </c>
      <c r="F718" s="14">
        <v>1140.73</v>
      </c>
      <c r="G718" s="14">
        <v>0</v>
      </c>
      <c r="H718" s="94">
        <f>SUM(F718:G718)</f>
        <v>1140.73</v>
      </c>
      <c r="I718" s="22">
        <v>906.59</v>
      </c>
      <c r="J718" s="22"/>
      <c r="K718" s="117">
        <f t="shared" ref="K718:K725" si="321">SUM(I718:J718)</f>
        <v>906.59</v>
      </c>
      <c r="L718" s="89">
        <v>1438.59</v>
      </c>
      <c r="M718" s="89"/>
      <c r="N718" s="103">
        <f t="shared" ref="N718:N725" si="322">SUM(L718:M718)</f>
        <v>1438.59</v>
      </c>
      <c r="O718" s="89">
        <v>1650.11</v>
      </c>
      <c r="P718" s="89"/>
      <c r="Q718" s="103">
        <f t="shared" ref="Q718:Q725" si="323">SUM(O718:P718)</f>
        <v>1650.11</v>
      </c>
      <c r="R718" s="89">
        <v>1650.11</v>
      </c>
      <c r="S718" s="89">
        <v>0</v>
      </c>
      <c r="T718" s="103">
        <f t="shared" ref="T718:T725" si="324">SUM(R718:S718)</f>
        <v>1650.11</v>
      </c>
    </row>
    <row r="719" spans="1:20" s="43" customFormat="1" ht="18.75">
      <c r="A719" s="25">
        <v>2</v>
      </c>
      <c r="B719" s="17" t="s">
        <v>673</v>
      </c>
      <c r="C719" s="20">
        <v>6766</v>
      </c>
      <c r="D719" s="20"/>
      <c r="E719" s="88">
        <f t="shared" si="320"/>
        <v>6766</v>
      </c>
      <c r="F719" s="14">
        <v>8400</v>
      </c>
      <c r="G719" s="14">
        <v>0</v>
      </c>
      <c r="H719" s="94">
        <f t="shared" ref="H719:H725" si="325">SUM(F719:G719)</f>
        <v>8400</v>
      </c>
      <c r="I719" s="22">
        <v>7063</v>
      </c>
      <c r="J719" s="22"/>
      <c r="K719" s="117">
        <f t="shared" si="321"/>
        <v>7063</v>
      </c>
      <c r="L719" s="89">
        <v>14250</v>
      </c>
      <c r="M719" s="89"/>
      <c r="N719" s="103">
        <f t="shared" si="322"/>
        <v>14250</v>
      </c>
      <c r="O719" s="89">
        <v>21700</v>
      </c>
      <c r="P719" s="89"/>
      <c r="Q719" s="103">
        <f t="shared" si="323"/>
        <v>21700</v>
      </c>
      <c r="R719" s="89">
        <v>23700</v>
      </c>
      <c r="S719" s="89">
        <v>0</v>
      </c>
      <c r="T719" s="103">
        <f t="shared" si="324"/>
        <v>23700</v>
      </c>
    </row>
    <row r="720" spans="1:20" ht="18.75">
      <c r="A720" s="25">
        <v>3</v>
      </c>
      <c r="B720" s="17" t="s">
        <v>674</v>
      </c>
      <c r="C720" s="20">
        <v>1050</v>
      </c>
      <c r="D720" s="20"/>
      <c r="E720" s="88">
        <f t="shared" si="320"/>
        <v>1050</v>
      </c>
      <c r="F720" s="14">
        <v>1000</v>
      </c>
      <c r="G720" s="14">
        <v>0</v>
      </c>
      <c r="H720" s="94">
        <f t="shared" si="325"/>
        <v>1000</v>
      </c>
      <c r="I720" s="22">
        <v>2200</v>
      </c>
      <c r="J720" s="22"/>
      <c r="K720" s="117">
        <f t="shared" si="321"/>
        <v>2200</v>
      </c>
      <c r="L720" s="89">
        <v>2200</v>
      </c>
      <c r="M720" s="89"/>
      <c r="N720" s="103">
        <f t="shared" si="322"/>
        <v>2200</v>
      </c>
      <c r="O720" s="89">
        <v>2500</v>
      </c>
      <c r="P720" s="89"/>
      <c r="Q720" s="103">
        <f t="shared" si="323"/>
        <v>2500</v>
      </c>
      <c r="R720" s="89">
        <v>2500</v>
      </c>
      <c r="S720" s="89">
        <v>0</v>
      </c>
      <c r="T720" s="103">
        <f t="shared" si="324"/>
        <v>2500</v>
      </c>
    </row>
    <row r="721" spans="1:20" ht="18.75">
      <c r="A721" s="25">
        <v>4</v>
      </c>
      <c r="B721" s="17" t="s">
        <v>675</v>
      </c>
      <c r="C721" s="20">
        <v>1600</v>
      </c>
      <c r="D721" s="20"/>
      <c r="E721" s="88">
        <f t="shared" si="320"/>
        <v>1600</v>
      </c>
      <c r="F721" s="14">
        <v>1600</v>
      </c>
      <c r="G721" s="14">
        <v>0</v>
      </c>
      <c r="H721" s="94">
        <f t="shared" si="325"/>
        <v>1600</v>
      </c>
      <c r="I721" s="22">
        <v>500</v>
      </c>
      <c r="J721" s="22"/>
      <c r="K721" s="117">
        <f t="shared" si="321"/>
        <v>500</v>
      </c>
      <c r="L721" s="89">
        <v>3500</v>
      </c>
      <c r="M721" s="89"/>
      <c r="N721" s="103">
        <f t="shared" si="322"/>
        <v>3500</v>
      </c>
      <c r="O721" s="89">
        <v>3500</v>
      </c>
      <c r="P721" s="89"/>
      <c r="Q721" s="103">
        <f t="shared" si="323"/>
        <v>3500</v>
      </c>
      <c r="R721" s="89">
        <v>3500</v>
      </c>
      <c r="S721" s="89">
        <v>0</v>
      </c>
      <c r="T721" s="103">
        <f t="shared" si="324"/>
        <v>3500</v>
      </c>
    </row>
    <row r="722" spans="1:20" s="43" customFormat="1" ht="18.75">
      <c r="A722" s="25">
        <v>5</v>
      </c>
      <c r="B722" s="17" t="s">
        <v>676</v>
      </c>
      <c r="C722" s="20">
        <v>160</v>
      </c>
      <c r="D722" s="20"/>
      <c r="E722" s="88">
        <f t="shared" si="320"/>
        <v>160</v>
      </c>
      <c r="F722" s="14">
        <v>269.17</v>
      </c>
      <c r="G722" s="14">
        <v>0</v>
      </c>
      <c r="H722" s="94">
        <f t="shared" si="325"/>
        <v>269.17</v>
      </c>
      <c r="I722" s="22">
        <v>308.06</v>
      </c>
      <c r="J722" s="22"/>
      <c r="K722" s="117">
        <f t="shared" si="321"/>
        <v>308.06</v>
      </c>
      <c r="L722" s="89">
        <v>1000</v>
      </c>
      <c r="M722" s="89"/>
      <c r="N722" s="103">
        <f t="shared" si="322"/>
        <v>1000</v>
      </c>
      <c r="O722" s="89">
        <v>481.71</v>
      </c>
      <c r="P722" s="89"/>
      <c r="Q722" s="103">
        <f t="shared" si="323"/>
        <v>481.71</v>
      </c>
      <c r="R722" s="89">
        <v>481.71</v>
      </c>
      <c r="S722" s="89">
        <v>0</v>
      </c>
      <c r="T722" s="103">
        <f t="shared" si="324"/>
        <v>481.71</v>
      </c>
    </row>
    <row r="723" spans="1:20" ht="18.75">
      <c r="A723" s="25">
        <v>6</v>
      </c>
      <c r="B723" s="17" t="s">
        <v>677</v>
      </c>
      <c r="C723" s="20">
        <v>281.91000000000003</v>
      </c>
      <c r="D723" s="20"/>
      <c r="E723" s="88">
        <f t="shared" si="320"/>
        <v>281.91000000000003</v>
      </c>
      <c r="F723" s="14">
        <v>3623.56</v>
      </c>
      <c r="G723" s="14">
        <v>0</v>
      </c>
      <c r="H723" s="94">
        <f t="shared" si="325"/>
        <v>3623.56</v>
      </c>
      <c r="I723" s="22">
        <v>3796.25</v>
      </c>
      <c r="J723" s="22"/>
      <c r="K723" s="117">
        <f t="shared" si="321"/>
        <v>3796.25</v>
      </c>
      <c r="L723" s="89">
        <v>401.46</v>
      </c>
      <c r="M723" s="89"/>
      <c r="N723" s="103">
        <f t="shared" si="322"/>
        <v>401.46</v>
      </c>
      <c r="O723" s="89">
        <v>7300.44</v>
      </c>
      <c r="P723" s="89"/>
      <c r="Q723" s="103">
        <f t="shared" si="323"/>
        <v>7300.44</v>
      </c>
      <c r="R723" s="89">
        <v>7300.44</v>
      </c>
      <c r="S723" s="89">
        <v>0</v>
      </c>
      <c r="T723" s="103">
        <f t="shared" si="324"/>
        <v>7300.44</v>
      </c>
    </row>
    <row r="724" spans="1:20" ht="18.75">
      <c r="A724" s="25">
        <v>7</v>
      </c>
      <c r="B724" s="17" t="s">
        <v>679</v>
      </c>
      <c r="C724" s="20">
        <v>1941.08</v>
      </c>
      <c r="D724" s="20"/>
      <c r="E724" s="88">
        <f t="shared" si="320"/>
        <v>1941.08</v>
      </c>
      <c r="F724" s="14">
        <v>15</v>
      </c>
      <c r="G724" s="14">
        <v>35.020000000000003</v>
      </c>
      <c r="H724" s="94">
        <f t="shared" si="325"/>
        <v>50.02</v>
      </c>
      <c r="I724" s="22">
        <v>15</v>
      </c>
      <c r="J724" s="22">
        <v>35</v>
      </c>
      <c r="K724" s="117">
        <f t="shared" si="321"/>
        <v>50</v>
      </c>
      <c r="L724" s="89">
        <v>4512.8500000000004</v>
      </c>
      <c r="M724" s="89"/>
      <c r="N724" s="103">
        <f t="shared" si="322"/>
        <v>4512.8500000000004</v>
      </c>
      <c r="O724" s="89">
        <v>15</v>
      </c>
      <c r="P724" s="89">
        <v>35</v>
      </c>
      <c r="Q724" s="103">
        <f t="shared" si="323"/>
        <v>50</v>
      </c>
      <c r="R724" s="89">
        <v>15</v>
      </c>
      <c r="S724" s="89">
        <v>35</v>
      </c>
      <c r="T724" s="103">
        <f t="shared" si="324"/>
        <v>50</v>
      </c>
    </row>
    <row r="725" spans="1:20" s="43" customFormat="1" ht="18.75">
      <c r="A725" s="25">
        <v>8</v>
      </c>
      <c r="B725" s="17" t="s">
        <v>678</v>
      </c>
      <c r="C725" s="20">
        <v>15</v>
      </c>
      <c r="D725" s="20">
        <v>35.020000000000003</v>
      </c>
      <c r="E725" s="88">
        <f t="shared" si="320"/>
        <v>50.02</v>
      </c>
      <c r="F725" s="14">
        <v>0</v>
      </c>
      <c r="G725" s="14">
        <v>2000</v>
      </c>
      <c r="H725" s="94">
        <f t="shared" si="325"/>
        <v>2000</v>
      </c>
      <c r="I725" s="22"/>
      <c r="J725" s="22">
        <v>2600</v>
      </c>
      <c r="K725" s="117">
        <f t="shared" si="321"/>
        <v>2600</v>
      </c>
      <c r="L725" s="89">
        <v>15</v>
      </c>
      <c r="M725" s="89">
        <v>35</v>
      </c>
      <c r="N725" s="103">
        <f t="shared" si="322"/>
        <v>50</v>
      </c>
      <c r="O725" s="89"/>
      <c r="P725" s="89">
        <v>1200</v>
      </c>
      <c r="Q725" s="103">
        <f t="shared" si="323"/>
        <v>1200</v>
      </c>
      <c r="R725" s="89">
        <v>0</v>
      </c>
      <c r="S725" s="89">
        <v>1200</v>
      </c>
      <c r="T725" s="103">
        <f t="shared" si="324"/>
        <v>1200</v>
      </c>
    </row>
    <row r="726" spans="1:20" ht="18.75">
      <c r="A726" s="25"/>
      <c r="B726" s="19" t="s">
        <v>1448</v>
      </c>
      <c r="C726" s="21">
        <f>SUM(C718:C725)</f>
        <v>12646.84</v>
      </c>
      <c r="D726" s="21">
        <f>SUM(D718:D725)</f>
        <v>35.020000000000003</v>
      </c>
      <c r="E726" s="88">
        <f t="shared" si="320"/>
        <v>12681.86</v>
      </c>
      <c r="F726" s="18">
        <f>SUM(F718:F725)</f>
        <v>16048.46</v>
      </c>
      <c r="G726" s="18">
        <f>SUM(G718:G725)</f>
        <v>2035.02</v>
      </c>
      <c r="H726" s="94">
        <f>SUM(H718:H725)</f>
        <v>18083.48</v>
      </c>
      <c r="I726" s="36">
        <f>SUM(I718:I725)</f>
        <v>14788.9</v>
      </c>
      <c r="J726" s="36">
        <f>SUM(J718:J725)</f>
        <v>2635</v>
      </c>
      <c r="K726" s="117">
        <f>SUM(I726:J726)</f>
        <v>17423.900000000001</v>
      </c>
      <c r="L726" s="90">
        <f>SUM(L718:L725)</f>
        <v>27317.9</v>
      </c>
      <c r="M726" s="90">
        <f>SUM(M718:M725)</f>
        <v>35</v>
      </c>
      <c r="N726" s="103">
        <f>SUM(L726:M726)</f>
        <v>27352.9</v>
      </c>
      <c r="O726" s="90">
        <f>SUM(O718:O725)</f>
        <v>37147.26</v>
      </c>
      <c r="P726" s="90">
        <f t="shared" ref="P726:Q726" si="326">SUM(P718:P725)</f>
        <v>1235</v>
      </c>
      <c r="Q726" s="90">
        <f t="shared" si="326"/>
        <v>38382.26</v>
      </c>
      <c r="R726" s="90">
        <f>SUM(R718:R725)</f>
        <v>39147.26</v>
      </c>
      <c r="S726" s="90">
        <f t="shared" ref="S726:T726" si="327">SUM(S718:S725)</f>
        <v>1235</v>
      </c>
      <c r="T726" s="90">
        <f t="shared" si="327"/>
        <v>40382.26</v>
      </c>
    </row>
    <row r="727" spans="1:20" s="43" customFormat="1" ht="18.75">
      <c r="A727" s="35">
        <v>23</v>
      </c>
      <c r="B727" s="19" t="s">
        <v>680</v>
      </c>
      <c r="C727" s="21"/>
      <c r="D727" s="21"/>
      <c r="E727" s="88"/>
      <c r="F727" s="18"/>
      <c r="G727" s="18"/>
      <c r="H727" s="94"/>
      <c r="I727" s="36"/>
      <c r="J727" s="36"/>
      <c r="K727" s="117"/>
      <c r="L727" s="90"/>
      <c r="M727" s="90"/>
      <c r="N727" s="103"/>
      <c r="O727" s="90"/>
      <c r="P727" s="90"/>
      <c r="Q727" s="103"/>
      <c r="R727" s="90"/>
      <c r="S727" s="90"/>
      <c r="T727" s="103"/>
    </row>
    <row r="728" spans="1:20" s="43" customFormat="1" ht="18.75">
      <c r="A728" s="25">
        <v>1</v>
      </c>
      <c r="B728" s="17" t="s">
        <v>681</v>
      </c>
      <c r="C728" s="20"/>
      <c r="D728" s="20"/>
      <c r="E728" s="107"/>
      <c r="F728" s="14">
        <v>0.02</v>
      </c>
      <c r="G728" s="14">
        <v>0</v>
      </c>
      <c r="H728" s="94">
        <f>SUM(F728:G728)</f>
        <v>0.02</v>
      </c>
      <c r="I728" s="22">
        <v>500</v>
      </c>
      <c r="J728" s="36"/>
      <c r="K728" s="117">
        <f>SUM(I728:J728)</f>
        <v>500</v>
      </c>
      <c r="L728" s="89">
        <v>600.01</v>
      </c>
      <c r="M728" s="90"/>
      <c r="N728" s="103">
        <f>SUM(L728:M728)</f>
        <v>600.01</v>
      </c>
      <c r="O728" s="89">
        <v>700</v>
      </c>
      <c r="P728" s="90"/>
      <c r="Q728" s="103">
        <f>SUM(O728:P728)</f>
        <v>700</v>
      </c>
      <c r="R728" s="89">
        <v>700</v>
      </c>
      <c r="S728" s="90">
        <v>0</v>
      </c>
      <c r="T728" s="103">
        <f>SUM(R728:S728)</f>
        <v>700</v>
      </c>
    </row>
    <row r="729" spans="1:20" ht="18.75">
      <c r="A729" s="25">
        <v>2</v>
      </c>
      <c r="B729" s="17" t="s">
        <v>682</v>
      </c>
      <c r="C729" s="20">
        <v>0.01</v>
      </c>
      <c r="D729" s="20"/>
      <c r="E729" s="88">
        <f>SUM(C729:D729)</f>
        <v>0.01</v>
      </c>
      <c r="F729" s="14">
        <v>0.01</v>
      </c>
      <c r="G729" s="14">
        <v>0</v>
      </c>
      <c r="H729" s="94">
        <f>SUM(F729:G729)</f>
        <v>0.01</v>
      </c>
      <c r="I729" s="22"/>
      <c r="J729" s="22"/>
      <c r="L729" s="89"/>
      <c r="M729" s="89"/>
      <c r="O729" s="89">
        <v>0</v>
      </c>
      <c r="P729" s="89"/>
      <c r="Q729" s="103">
        <v>0</v>
      </c>
      <c r="R729" s="89">
        <v>0</v>
      </c>
      <c r="S729" s="89">
        <v>0</v>
      </c>
      <c r="T729" s="103">
        <v>0</v>
      </c>
    </row>
    <row r="730" spans="1:20" ht="18.75">
      <c r="A730" s="25"/>
      <c r="B730" s="19" t="s">
        <v>82</v>
      </c>
      <c r="C730" s="21">
        <f>SUM(C729)</f>
        <v>0.01</v>
      </c>
      <c r="D730" s="20"/>
      <c r="E730" s="88">
        <f>SUM(C730:D730)</f>
        <v>0.01</v>
      </c>
      <c r="F730" s="18">
        <f>SUM(F728:F729)</f>
        <v>0.03</v>
      </c>
      <c r="G730" s="18">
        <f>SUM(G728:G729)</f>
        <v>0</v>
      </c>
      <c r="H730" s="94">
        <f>SUM(H728:H729)</f>
        <v>0.03</v>
      </c>
      <c r="I730" s="36">
        <f>SUM(I728:I729)</f>
        <v>500</v>
      </c>
      <c r="J730" s="22"/>
      <c r="K730" s="117">
        <f>SUM(I730:J730)</f>
        <v>500</v>
      </c>
      <c r="L730" s="90">
        <f>SUM(L728:L729)</f>
        <v>600.01</v>
      </c>
      <c r="M730" s="89"/>
      <c r="N730" s="103">
        <f>SUM(L730:M730)</f>
        <v>600.01</v>
      </c>
      <c r="O730" s="90">
        <f>SUM(O728:O729)</f>
        <v>700</v>
      </c>
      <c r="P730" s="89"/>
      <c r="Q730" s="103">
        <f>SUM(O730:P730)</f>
        <v>700</v>
      </c>
      <c r="R730" s="90">
        <f>SUM(R728:R729)</f>
        <v>700</v>
      </c>
      <c r="S730" s="90">
        <f>SUM(S728:S729)</f>
        <v>0</v>
      </c>
      <c r="T730" s="103">
        <f>SUM(R730:S730)</f>
        <v>700</v>
      </c>
    </row>
    <row r="731" spans="1:20" s="43" customFormat="1" ht="18.75">
      <c r="A731" s="35">
        <v>24</v>
      </c>
      <c r="B731" s="19" t="s">
        <v>503</v>
      </c>
      <c r="C731" s="21"/>
      <c r="D731" s="21"/>
      <c r="E731" s="88"/>
      <c r="F731" s="18"/>
      <c r="G731" s="18"/>
      <c r="H731" s="94"/>
      <c r="I731" s="36"/>
      <c r="J731" s="36"/>
      <c r="K731" s="117"/>
      <c r="L731" s="90"/>
      <c r="M731" s="90"/>
      <c r="N731" s="103"/>
      <c r="O731" s="90"/>
      <c r="P731" s="90"/>
      <c r="Q731" s="103"/>
      <c r="R731" s="90"/>
      <c r="S731" s="90"/>
      <c r="T731" s="103"/>
    </row>
    <row r="732" spans="1:20" ht="18.75">
      <c r="A732" s="25">
        <v>1</v>
      </c>
      <c r="B732" s="17" t="s">
        <v>683</v>
      </c>
      <c r="C732" s="20">
        <v>301.10000000000002</v>
      </c>
      <c r="D732" s="20"/>
      <c r="E732" s="88">
        <f t="shared" ref="E732:E748" si="328">SUM(C732:D732)</f>
        <v>301.10000000000002</v>
      </c>
      <c r="F732" s="14">
        <v>290.3</v>
      </c>
      <c r="G732" s="14">
        <v>0</v>
      </c>
      <c r="H732" s="94">
        <f>SUM(F732:G732)</f>
        <v>290.3</v>
      </c>
      <c r="I732" s="22">
        <v>400.31</v>
      </c>
      <c r="J732" s="22"/>
      <c r="K732" s="117">
        <f t="shared" ref="K732:K743" si="329">SUM(I732:J732)</f>
        <v>400.31</v>
      </c>
      <c r="L732" s="89">
        <v>415.41</v>
      </c>
      <c r="M732" s="89"/>
      <c r="N732" s="103">
        <f t="shared" ref="N732:N747" si="330">SUM(L732:M732)</f>
        <v>415.41</v>
      </c>
      <c r="O732" s="89">
        <v>506.46</v>
      </c>
      <c r="P732" s="89"/>
      <c r="Q732" s="103">
        <f t="shared" ref="Q732:Q747" si="331">SUM(O732:P732)</f>
        <v>506.46</v>
      </c>
      <c r="R732" s="89">
        <v>506.46</v>
      </c>
      <c r="S732" s="89">
        <v>0</v>
      </c>
      <c r="T732" s="103">
        <f t="shared" ref="T732:T747" si="332">SUM(R732:S732)</f>
        <v>506.46</v>
      </c>
    </row>
    <row r="733" spans="1:20" ht="18.75">
      <c r="A733" s="25">
        <v>2</v>
      </c>
      <c r="B733" s="17" t="s">
        <v>684</v>
      </c>
      <c r="C733" s="20">
        <v>100.45</v>
      </c>
      <c r="D733" s="20"/>
      <c r="E733" s="88">
        <f t="shared" si="328"/>
        <v>100.45</v>
      </c>
      <c r="F733" s="14">
        <v>115.9</v>
      </c>
      <c r="G733" s="14">
        <v>0</v>
      </c>
      <c r="H733" s="94">
        <f t="shared" ref="H733:H747" si="333">SUM(F733:G733)</f>
        <v>115.9</v>
      </c>
      <c r="I733" s="22">
        <v>144.31</v>
      </c>
      <c r="J733" s="22"/>
      <c r="K733" s="117">
        <f t="shared" si="329"/>
        <v>144.31</v>
      </c>
      <c r="L733" s="89">
        <v>201.31</v>
      </c>
      <c r="M733" s="89"/>
      <c r="N733" s="103">
        <f t="shared" si="330"/>
        <v>201.31</v>
      </c>
      <c r="O733" s="89">
        <v>236.31</v>
      </c>
      <c r="P733" s="89"/>
      <c r="Q733" s="103">
        <f t="shared" si="331"/>
        <v>236.31</v>
      </c>
      <c r="R733" s="89">
        <v>236.31</v>
      </c>
      <c r="S733" s="89">
        <v>0</v>
      </c>
      <c r="T733" s="103">
        <f t="shared" si="332"/>
        <v>236.31</v>
      </c>
    </row>
    <row r="734" spans="1:20" s="43" customFormat="1" ht="18.75">
      <c r="A734" s="25">
        <v>3</v>
      </c>
      <c r="B734" s="17" t="s">
        <v>685</v>
      </c>
      <c r="C734" s="20">
        <v>1562.5</v>
      </c>
      <c r="D734" s="20"/>
      <c r="E734" s="88">
        <f t="shared" si="328"/>
        <v>1562.5</v>
      </c>
      <c r="F734" s="14">
        <v>1862.5</v>
      </c>
      <c r="G734" s="14">
        <v>0</v>
      </c>
      <c r="H734" s="94">
        <f t="shared" si="333"/>
        <v>1862.5</v>
      </c>
      <c r="I734" s="22">
        <v>2577.5100000000002</v>
      </c>
      <c r="J734" s="22"/>
      <c r="K734" s="117">
        <f t="shared" si="329"/>
        <v>2577.5100000000002</v>
      </c>
      <c r="L734" s="89">
        <v>4009.51</v>
      </c>
      <c r="M734" s="89"/>
      <c r="N734" s="103">
        <f t="shared" si="330"/>
        <v>4009.51</v>
      </c>
      <c r="O734" s="89">
        <v>2810.51</v>
      </c>
      <c r="P734" s="89"/>
      <c r="Q734" s="103">
        <f t="shared" si="331"/>
        <v>2810.51</v>
      </c>
      <c r="R734" s="89">
        <v>2810.51</v>
      </c>
      <c r="S734" s="89">
        <v>0</v>
      </c>
      <c r="T734" s="103">
        <f t="shared" si="332"/>
        <v>2810.51</v>
      </c>
    </row>
    <row r="735" spans="1:20" ht="18.75">
      <c r="A735" s="25">
        <v>4</v>
      </c>
      <c r="B735" s="17" t="s">
        <v>686</v>
      </c>
      <c r="C735" s="20">
        <v>66.45</v>
      </c>
      <c r="D735" s="20"/>
      <c r="E735" s="88">
        <f t="shared" si="328"/>
        <v>66.45</v>
      </c>
      <c r="F735" s="14">
        <v>81.5</v>
      </c>
      <c r="G735" s="14">
        <v>0</v>
      </c>
      <c r="H735" s="94">
        <f t="shared" si="333"/>
        <v>81.5</v>
      </c>
      <c r="I735" s="22">
        <v>109.31</v>
      </c>
      <c r="J735" s="22"/>
      <c r="K735" s="117">
        <f t="shared" si="329"/>
        <v>109.31</v>
      </c>
      <c r="L735" s="89">
        <v>101.81</v>
      </c>
      <c r="M735" s="89"/>
      <c r="N735" s="103">
        <f t="shared" si="330"/>
        <v>101.81</v>
      </c>
      <c r="O735" s="89">
        <v>96.81</v>
      </c>
      <c r="P735" s="89"/>
      <c r="Q735" s="103">
        <f t="shared" si="331"/>
        <v>96.81</v>
      </c>
      <c r="R735" s="89">
        <v>96.81</v>
      </c>
      <c r="S735" s="89">
        <v>0</v>
      </c>
      <c r="T735" s="103">
        <f t="shared" si="332"/>
        <v>96.81</v>
      </c>
    </row>
    <row r="736" spans="1:20" ht="18.75">
      <c r="A736" s="25">
        <v>5</v>
      </c>
      <c r="B736" s="17" t="s">
        <v>1455</v>
      </c>
      <c r="C736" s="20">
        <v>101.18</v>
      </c>
      <c r="D736" s="20"/>
      <c r="E736" s="88">
        <f t="shared" si="328"/>
        <v>101.18</v>
      </c>
      <c r="F736" s="14">
        <v>126.3</v>
      </c>
      <c r="G736" s="14">
        <v>0</v>
      </c>
      <c r="H736" s="94">
        <f t="shared" si="333"/>
        <v>126.3</v>
      </c>
      <c r="I736" s="22">
        <v>156.13</v>
      </c>
      <c r="J736" s="22"/>
      <c r="K736" s="117">
        <f t="shared" si="329"/>
        <v>156.13</v>
      </c>
      <c r="L736" s="89">
        <v>103.36</v>
      </c>
      <c r="M736" s="89"/>
      <c r="N736" s="103">
        <f t="shared" si="330"/>
        <v>103.36</v>
      </c>
      <c r="O736" s="89">
        <v>135.31</v>
      </c>
      <c r="P736" s="89"/>
      <c r="Q736" s="103">
        <f t="shared" si="331"/>
        <v>135.31</v>
      </c>
      <c r="R736" s="89">
        <v>135.31</v>
      </c>
      <c r="S736" s="89">
        <v>0</v>
      </c>
      <c r="T736" s="103">
        <f t="shared" si="332"/>
        <v>135.31</v>
      </c>
    </row>
    <row r="737" spans="1:20" s="43" customFormat="1" ht="18.75">
      <c r="A737" s="25">
        <v>6</v>
      </c>
      <c r="B737" s="17" t="s">
        <v>1456</v>
      </c>
      <c r="C737" s="20">
        <v>0.01</v>
      </c>
      <c r="D737" s="20"/>
      <c r="E737" s="88">
        <f t="shared" si="328"/>
        <v>0.01</v>
      </c>
      <c r="F737" s="14">
        <v>0</v>
      </c>
      <c r="G737" s="14">
        <v>22.69</v>
      </c>
      <c r="H737" s="94">
        <f t="shared" si="333"/>
        <v>22.69</v>
      </c>
      <c r="I737" s="22"/>
      <c r="J737" s="22">
        <v>14.73</v>
      </c>
      <c r="K737" s="117">
        <f t="shared" si="329"/>
        <v>14.73</v>
      </c>
      <c r="L737" s="89"/>
      <c r="M737" s="89">
        <v>11.53</v>
      </c>
      <c r="N737" s="103">
        <f t="shared" si="330"/>
        <v>11.53</v>
      </c>
      <c r="O737" s="89">
        <v>0</v>
      </c>
      <c r="P737" s="89">
        <v>11.53</v>
      </c>
      <c r="Q737" s="103">
        <f t="shared" si="331"/>
        <v>11.53</v>
      </c>
      <c r="R737" s="89">
        <v>0</v>
      </c>
      <c r="S737" s="89">
        <v>11.53</v>
      </c>
      <c r="T737" s="103">
        <f t="shared" si="332"/>
        <v>11.53</v>
      </c>
    </row>
    <row r="738" spans="1:20" s="43" customFormat="1" ht="18.75">
      <c r="A738" s="25"/>
      <c r="B738" s="17" t="s">
        <v>2420</v>
      </c>
      <c r="C738" s="20"/>
      <c r="D738" s="20"/>
      <c r="E738" s="88"/>
      <c r="F738" s="14"/>
      <c r="G738" s="14"/>
      <c r="H738" s="94"/>
      <c r="I738" s="22"/>
      <c r="J738" s="22"/>
      <c r="K738" s="117"/>
      <c r="L738" s="89"/>
      <c r="M738" s="89"/>
      <c r="N738" s="103"/>
      <c r="O738" s="89"/>
      <c r="P738" s="89"/>
      <c r="Q738" s="103"/>
      <c r="R738" s="89">
        <v>2500</v>
      </c>
      <c r="S738" s="89">
        <v>0</v>
      </c>
      <c r="T738" s="103">
        <f t="shared" si="332"/>
        <v>2500</v>
      </c>
    </row>
    <row r="739" spans="1:20" ht="18.75">
      <c r="A739" s="25">
        <v>7</v>
      </c>
      <c r="B739" s="17" t="s">
        <v>687</v>
      </c>
      <c r="C739" s="20"/>
      <c r="D739" s="20">
        <v>34</v>
      </c>
      <c r="E739" s="88">
        <f t="shared" si="328"/>
        <v>34</v>
      </c>
      <c r="F739" s="14">
        <v>50</v>
      </c>
      <c r="G739" s="14">
        <v>0</v>
      </c>
      <c r="H739" s="94">
        <f t="shared" si="333"/>
        <v>50</v>
      </c>
      <c r="I739" s="22">
        <v>200</v>
      </c>
      <c r="J739" s="22"/>
      <c r="K739" s="117">
        <f t="shared" si="329"/>
        <v>200</v>
      </c>
      <c r="L739" s="89">
        <v>0.01</v>
      </c>
      <c r="M739" s="89"/>
      <c r="N739" s="103">
        <f t="shared" si="330"/>
        <v>0.01</v>
      </c>
      <c r="O739" s="89">
        <v>0.01</v>
      </c>
      <c r="P739" s="89"/>
      <c r="Q739" s="103">
        <f t="shared" si="331"/>
        <v>0.01</v>
      </c>
      <c r="R739" s="89">
        <v>0.01</v>
      </c>
      <c r="S739" s="89">
        <v>0</v>
      </c>
      <c r="T739" s="103">
        <f t="shared" si="332"/>
        <v>0.01</v>
      </c>
    </row>
    <row r="740" spans="1:20" ht="18.75">
      <c r="A740" s="25">
        <v>8</v>
      </c>
      <c r="B740" s="17" t="s">
        <v>688</v>
      </c>
      <c r="C740" s="20">
        <v>50</v>
      </c>
      <c r="D740" s="20"/>
      <c r="E740" s="88">
        <f t="shared" si="328"/>
        <v>50</v>
      </c>
      <c r="F740" s="14">
        <v>303</v>
      </c>
      <c r="G740" s="14">
        <v>0</v>
      </c>
      <c r="H740" s="94">
        <f t="shared" si="333"/>
        <v>303</v>
      </c>
      <c r="I740" s="22">
        <v>407.51</v>
      </c>
      <c r="J740" s="22"/>
      <c r="K740" s="117">
        <f t="shared" si="329"/>
        <v>407.51</v>
      </c>
      <c r="L740" s="89">
        <v>639.52</v>
      </c>
      <c r="M740" s="89"/>
      <c r="N740" s="103">
        <f t="shared" si="330"/>
        <v>639.52</v>
      </c>
      <c r="O740" s="89">
        <v>906.02</v>
      </c>
      <c r="P740" s="89"/>
      <c r="Q740" s="103">
        <f t="shared" si="331"/>
        <v>906.02</v>
      </c>
      <c r="R740" s="89">
        <v>996.02</v>
      </c>
      <c r="S740" s="89">
        <v>0</v>
      </c>
      <c r="T740" s="103">
        <f t="shared" si="332"/>
        <v>996.02</v>
      </c>
    </row>
    <row r="741" spans="1:20" ht="18.75">
      <c r="A741" s="25">
        <v>9</v>
      </c>
      <c r="B741" s="17" t="s">
        <v>689</v>
      </c>
      <c r="C741" s="20">
        <v>250.3</v>
      </c>
      <c r="D741" s="20"/>
      <c r="E741" s="88">
        <f t="shared" si="328"/>
        <v>250.3</v>
      </c>
      <c r="F741" s="14">
        <v>221.97</v>
      </c>
      <c r="G741" s="14">
        <v>175.03</v>
      </c>
      <c r="H741" s="94">
        <f t="shared" si="333"/>
        <v>397</v>
      </c>
      <c r="I741" s="22">
        <v>2231.44</v>
      </c>
      <c r="J741" s="22">
        <v>1095.1500000000001</v>
      </c>
      <c r="K741" s="117">
        <f t="shared" si="329"/>
        <v>3326.59</v>
      </c>
      <c r="L741" s="89">
        <v>2294.73</v>
      </c>
      <c r="M741" s="89">
        <v>0.06</v>
      </c>
      <c r="N741" s="103">
        <f t="shared" si="330"/>
        <v>2294.79</v>
      </c>
      <c r="O741" s="89">
        <v>2308.9499999999998</v>
      </c>
      <c r="P741" s="89">
        <v>588.42999999999995</v>
      </c>
      <c r="Q741" s="103">
        <f t="shared" si="331"/>
        <v>2897.3799999999997</v>
      </c>
      <c r="R741" s="89">
        <v>2698.94</v>
      </c>
      <c r="S741" s="89">
        <v>588.42999999999995</v>
      </c>
      <c r="T741" s="103">
        <f t="shared" si="332"/>
        <v>3287.37</v>
      </c>
    </row>
    <row r="742" spans="1:20" ht="18.75">
      <c r="A742" s="25">
        <v>10</v>
      </c>
      <c r="B742" s="17" t="s">
        <v>690</v>
      </c>
      <c r="C742" s="20">
        <v>179.02</v>
      </c>
      <c r="D742" s="20">
        <v>1449.26</v>
      </c>
      <c r="E742" s="88">
        <f t="shared" si="328"/>
        <v>1628.28</v>
      </c>
      <c r="F742" s="14">
        <v>0.02</v>
      </c>
      <c r="G742" s="14">
        <v>0</v>
      </c>
      <c r="H742" s="94">
        <f t="shared" si="333"/>
        <v>0.02</v>
      </c>
      <c r="I742" s="22">
        <v>100.01</v>
      </c>
      <c r="J742" s="22"/>
      <c r="K742" s="117">
        <f t="shared" si="329"/>
        <v>100.01</v>
      </c>
      <c r="L742" s="89">
        <v>0.02</v>
      </c>
      <c r="M742" s="89"/>
      <c r="N742" s="103">
        <f t="shared" si="330"/>
        <v>0.02</v>
      </c>
      <c r="O742" s="89">
        <v>0.02</v>
      </c>
      <c r="P742" s="89"/>
      <c r="Q742" s="103">
        <f t="shared" si="331"/>
        <v>0.02</v>
      </c>
      <c r="R742" s="89">
        <v>0.02</v>
      </c>
      <c r="S742" s="89">
        <v>0</v>
      </c>
      <c r="T742" s="103">
        <f t="shared" si="332"/>
        <v>0.02</v>
      </c>
    </row>
    <row r="743" spans="1:20" ht="18.75">
      <c r="A743" s="25">
        <v>11</v>
      </c>
      <c r="B743" s="17" t="s">
        <v>691</v>
      </c>
      <c r="C743" s="20">
        <v>0.02</v>
      </c>
      <c r="D743" s="20"/>
      <c r="E743" s="88">
        <f t="shared" si="328"/>
        <v>0.02</v>
      </c>
      <c r="F743" s="14">
        <v>120.2</v>
      </c>
      <c r="G743" s="14">
        <v>0</v>
      </c>
      <c r="H743" s="94">
        <f t="shared" si="333"/>
        <v>120.2</v>
      </c>
      <c r="I743" s="22">
        <v>97.21</v>
      </c>
      <c r="J743" s="22"/>
      <c r="K743" s="117">
        <f t="shared" si="329"/>
        <v>97.21</v>
      </c>
      <c r="L743" s="89">
        <v>77.319999999999993</v>
      </c>
      <c r="M743" s="89"/>
      <c r="N743" s="103">
        <f t="shared" si="330"/>
        <v>77.319999999999993</v>
      </c>
      <c r="O743" s="89">
        <v>80.37</v>
      </c>
      <c r="P743" s="89"/>
      <c r="Q743" s="103">
        <f t="shared" si="331"/>
        <v>80.37</v>
      </c>
      <c r="R743" s="89">
        <v>80.37</v>
      </c>
      <c r="S743" s="89">
        <v>0</v>
      </c>
      <c r="T743" s="103">
        <f t="shared" si="332"/>
        <v>80.37</v>
      </c>
    </row>
    <row r="744" spans="1:20" ht="18.75">
      <c r="A744" s="25">
        <v>12</v>
      </c>
      <c r="B744" s="17" t="s">
        <v>2271</v>
      </c>
      <c r="C744" s="20"/>
      <c r="D744" s="20"/>
      <c r="E744" s="88"/>
      <c r="F744" s="14"/>
      <c r="G744" s="14"/>
      <c r="H744" s="94"/>
      <c r="I744" s="22"/>
      <c r="J744" s="22"/>
      <c r="L744" s="89"/>
      <c r="M744" s="89"/>
      <c r="O744" s="89">
        <v>150.02000000000001</v>
      </c>
      <c r="P744" s="89"/>
      <c r="Q744" s="103">
        <f t="shared" si="331"/>
        <v>150.02000000000001</v>
      </c>
      <c r="R744" s="89">
        <v>153.02000000000001</v>
      </c>
      <c r="S744" s="89">
        <v>0</v>
      </c>
      <c r="T744" s="103">
        <f t="shared" si="332"/>
        <v>153.02000000000001</v>
      </c>
    </row>
    <row r="745" spans="1:20" ht="18.75">
      <c r="A745" s="25">
        <v>13</v>
      </c>
      <c r="B745" s="17" t="s">
        <v>1454</v>
      </c>
      <c r="C745" s="20"/>
      <c r="D745" s="20"/>
      <c r="E745" s="88"/>
      <c r="F745" s="14"/>
      <c r="G745" s="14"/>
      <c r="H745" s="94"/>
      <c r="I745" s="22">
        <v>1500</v>
      </c>
      <c r="J745" s="22"/>
      <c r="L745" s="89">
        <v>577.01</v>
      </c>
      <c r="M745" s="89"/>
      <c r="N745" s="103">
        <f t="shared" si="330"/>
        <v>577.01</v>
      </c>
      <c r="O745" s="89">
        <v>0</v>
      </c>
      <c r="P745" s="89"/>
      <c r="Q745" s="103">
        <f t="shared" si="331"/>
        <v>0</v>
      </c>
      <c r="R745" s="89">
        <v>0</v>
      </c>
      <c r="S745" s="89">
        <v>0</v>
      </c>
      <c r="T745" s="103">
        <f t="shared" si="332"/>
        <v>0</v>
      </c>
    </row>
    <row r="746" spans="1:20" ht="18.75">
      <c r="A746" s="25">
        <v>14</v>
      </c>
      <c r="B746" s="17" t="s">
        <v>2069</v>
      </c>
      <c r="C746" s="20"/>
      <c r="D746" s="20"/>
      <c r="E746" s="88"/>
      <c r="F746" s="14"/>
      <c r="G746" s="14"/>
      <c r="H746" s="94"/>
      <c r="I746" s="22"/>
      <c r="J746" s="22"/>
      <c r="L746" s="89">
        <v>600</v>
      </c>
      <c r="M746" s="89"/>
      <c r="N746" s="103">
        <f t="shared" si="330"/>
        <v>600</v>
      </c>
      <c r="O746" s="89">
        <v>300</v>
      </c>
      <c r="P746" s="89"/>
      <c r="Q746" s="103">
        <f t="shared" si="331"/>
        <v>300</v>
      </c>
      <c r="R746" s="89">
        <v>300</v>
      </c>
      <c r="S746" s="89">
        <v>0</v>
      </c>
      <c r="T746" s="103">
        <f t="shared" si="332"/>
        <v>300</v>
      </c>
    </row>
    <row r="747" spans="1:20" ht="18.75">
      <c r="A747" s="25">
        <v>15</v>
      </c>
      <c r="B747" s="17" t="s">
        <v>1449</v>
      </c>
      <c r="C747" s="20">
        <v>135.5</v>
      </c>
      <c r="D747" s="20"/>
      <c r="E747" s="88">
        <f t="shared" si="328"/>
        <v>135.5</v>
      </c>
      <c r="F747" s="14">
        <v>255</v>
      </c>
      <c r="G747" s="14">
        <v>0</v>
      </c>
      <c r="H747" s="94">
        <f t="shared" si="333"/>
        <v>255</v>
      </c>
      <c r="I747" s="22">
        <v>255</v>
      </c>
      <c r="J747" s="22"/>
      <c r="K747" s="117">
        <f>SUM(I747:J747)</f>
        <v>255</v>
      </c>
      <c r="L747" s="89">
        <v>290</v>
      </c>
      <c r="M747" s="89"/>
      <c r="N747" s="103">
        <f t="shared" si="330"/>
        <v>290</v>
      </c>
      <c r="O747" s="89">
        <v>85</v>
      </c>
      <c r="P747" s="89"/>
      <c r="Q747" s="103">
        <f t="shared" si="331"/>
        <v>85</v>
      </c>
      <c r="R747" s="89">
        <v>85</v>
      </c>
      <c r="S747" s="89">
        <v>0</v>
      </c>
      <c r="T747" s="103">
        <f t="shared" si="332"/>
        <v>85</v>
      </c>
    </row>
    <row r="748" spans="1:20" ht="18.75">
      <c r="A748" s="25">
        <v>16</v>
      </c>
      <c r="B748" s="17" t="s">
        <v>1453</v>
      </c>
      <c r="C748" s="20">
        <v>329.5</v>
      </c>
      <c r="D748" s="20"/>
      <c r="E748" s="88">
        <f t="shared" si="328"/>
        <v>329.5</v>
      </c>
      <c r="F748" s="14"/>
      <c r="G748" s="14"/>
      <c r="H748" s="94"/>
      <c r="I748" s="22">
        <v>0.01</v>
      </c>
      <c r="J748" s="22"/>
      <c r="K748" s="117">
        <f>SUM(I748:J748)</f>
        <v>0.01</v>
      </c>
      <c r="L748" s="25">
        <v>0.01</v>
      </c>
      <c r="M748" s="89"/>
      <c r="N748" s="103">
        <f>SUM(L748:M748)</f>
        <v>0.01</v>
      </c>
      <c r="O748" s="25">
        <v>0.01</v>
      </c>
      <c r="P748" s="89"/>
      <c r="Q748" s="103">
        <f>SUM(O748:P748)</f>
        <v>0.01</v>
      </c>
      <c r="R748" s="25">
        <v>0.01</v>
      </c>
      <c r="S748" s="89">
        <v>0</v>
      </c>
      <c r="T748" s="103">
        <f>SUM(R748:S748)</f>
        <v>0.01</v>
      </c>
    </row>
    <row r="749" spans="1:20" ht="18.75">
      <c r="A749" s="25"/>
      <c r="B749" s="19" t="s">
        <v>1452</v>
      </c>
      <c r="C749" s="21">
        <f t="shared" ref="C749:H749" si="334">SUM(C731:C748)</f>
        <v>3076.03</v>
      </c>
      <c r="D749" s="21">
        <f t="shared" si="334"/>
        <v>1483.26</v>
      </c>
      <c r="E749" s="88">
        <f t="shared" si="334"/>
        <v>4559.2900000000009</v>
      </c>
      <c r="F749" s="21">
        <f t="shared" si="334"/>
        <v>3426.6899999999996</v>
      </c>
      <c r="G749" s="21">
        <f t="shared" si="334"/>
        <v>197.72</v>
      </c>
      <c r="H749" s="96">
        <f t="shared" si="334"/>
        <v>3624.41</v>
      </c>
      <c r="I749" s="36">
        <f>SUM(I732:I748)</f>
        <v>8178.7500000000009</v>
      </c>
      <c r="J749" s="36">
        <f>SUM(J732:J748)</f>
        <v>1109.8800000000001</v>
      </c>
      <c r="K749" s="117">
        <f>SUM(I749:J749)</f>
        <v>9288.630000000001</v>
      </c>
      <c r="L749" s="90">
        <f>SUM(L732:L748)</f>
        <v>9310.02</v>
      </c>
      <c r="M749" s="90">
        <f>SUM(M732:M748)</f>
        <v>11.59</v>
      </c>
      <c r="N749" s="103">
        <f>SUM(L749:M749)</f>
        <v>9321.61</v>
      </c>
      <c r="O749" s="90">
        <f>SUM(O732:O748)</f>
        <v>7615.8000000000011</v>
      </c>
      <c r="P749" s="90">
        <f>SUM(P732:P748)</f>
        <v>599.95999999999992</v>
      </c>
      <c r="Q749" s="103">
        <f>SUM(O749:P749)</f>
        <v>8215.76</v>
      </c>
      <c r="R749" s="90">
        <f>SUM(R732:R748)</f>
        <v>10598.790000000003</v>
      </c>
      <c r="S749" s="90">
        <f>SUM(S732:S748)</f>
        <v>599.95999999999992</v>
      </c>
      <c r="T749" s="103">
        <f>SUM(R749:S749)</f>
        <v>11198.750000000002</v>
      </c>
    </row>
    <row r="750" spans="1:20" s="43" customFormat="1" ht="18.75">
      <c r="A750" s="35">
        <v>25</v>
      </c>
      <c r="B750" s="19" t="s">
        <v>1451</v>
      </c>
      <c r="C750" s="21"/>
      <c r="D750" s="21"/>
      <c r="E750" s="88"/>
      <c r="F750" s="18"/>
      <c r="G750" s="18"/>
      <c r="H750" s="94"/>
      <c r="I750" s="36"/>
      <c r="J750" s="36"/>
      <c r="K750" s="117"/>
      <c r="L750" s="90"/>
      <c r="M750" s="90"/>
      <c r="N750" s="103"/>
      <c r="O750" s="90"/>
      <c r="P750" s="90"/>
      <c r="Q750" s="103"/>
      <c r="R750" s="90"/>
      <c r="S750" s="90"/>
      <c r="T750" s="103"/>
    </row>
    <row r="751" spans="1:20" ht="18.75">
      <c r="A751" s="25">
        <v>1</v>
      </c>
      <c r="B751" s="17" t="s">
        <v>1450</v>
      </c>
      <c r="C751" s="20"/>
      <c r="D751" s="20"/>
      <c r="F751" s="14">
        <v>67</v>
      </c>
      <c r="G751" s="14">
        <v>0</v>
      </c>
      <c r="H751" s="94">
        <f>SUM(F751:G751)</f>
        <v>67</v>
      </c>
      <c r="I751" s="22">
        <v>67</v>
      </c>
      <c r="J751" s="22"/>
      <c r="K751" s="117">
        <f>SUM(I751:J751)</f>
        <v>67</v>
      </c>
      <c r="L751" s="89">
        <v>58.03</v>
      </c>
      <c r="M751" s="89"/>
      <c r="N751" s="103">
        <f>SUM(L751:M751)</f>
        <v>58.03</v>
      </c>
      <c r="O751" s="89">
        <v>58.5</v>
      </c>
      <c r="P751" s="89"/>
      <c r="Q751" s="103">
        <f>SUM(O751:P751)</f>
        <v>58.5</v>
      </c>
      <c r="R751" s="89">
        <v>58.5</v>
      </c>
      <c r="S751" s="89">
        <v>0</v>
      </c>
      <c r="T751" s="103">
        <f>SUM(R751:S751)</f>
        <v>58.5</v>
      </c>
    </row>
    <row r="752" spans="1:20" s="43" customFormat="1" ht="18.75">
      <c r="A752" s="35"/>
      <c r="B752" s="19" t="s">
        <v>83</v>
      </c>
      <c r="C752" s="21"/>
      <c r="D752" s="21"/>
      <c r="E752" s="88"/>
      <c r="F752" s="18">
        <f>SUM(F751)</f>
        <v>67</v>
      </c>
      <c r="G752" s="18">
        <f>SUM(G751)</f>
        <v>0</v>
      </c>
      <c r="H752" s="94">
        <f>SUM(H751)</f>
        <v>67</v>
      </c>
      <c r="I752" s="36">
        <f>SUM(I751)</f>
        <v>67</v>
      </c>
      <c r="J752" s="36"/>
      <c r="K752" s="117">
        <f>SUM(I752:J752)</f>
        <v>67</v>
      </c>
      <c r="L752" s="90">
        <f>SUM(L751)</f>
        <v>58.03</v>
      </c>
      <c r="M752" s="90"/>
      <c r="N752" s="103">
        <f>SUM(L752:M752)</f>
        <v>58.03</v>
      </c>
      <c r="O752" s="89">
        <f>SUM(O751)</f>
        <v>58.5</v>
      </c>
      <c r="P752" s="90"/>
      <c r="Q752" s="103">
        <f>SUM(O752:P752)</f>
        <v>58.5</v>
      </c>
      <c r="R752" s="90">
        <f>SUM(R751)</f>
        <v>58.5</v>
      </c>
      <c r="S752" s="90">
        <v>0</v>
      </c>
      <c r="T752" s="103">
        <f>SUM(R752:S752)</f>
        <v>58.5</v>
      </c>
    </row>
    <row r="753" spans="1:20" s="43" customFormat="1" ht="18.75">
      <c r="A753" s="35">
        <v>26</v>
      </c>
      <c r="B753" s="19" t="s">
        <v>506</v>
      </c>
      <c r="C753" s="21"/>
      <c r="D753" s="21"/>
      <c r="E753" s="88"/>
      <c r="F753" s="18"/>
      <c r="G753" s="18"/>
      <c r="H753" s="94"/>
      <c r="I753" s="36"/>
      <c r="J753" s="36"/>
      <c r="K753" s="117"/>
      <c r="L753" s="90"/>
      <c r="M753" s="90"/>
      <c r="N753" s="103"/>
      <c r="O753" s="90"/>
      <c r="P753" s="90"/>
      <c r="Q753" s="103"/>
      <c r="R753" s="90"/>
      <c r="S753" s="90"/>
      <c r="T753" s="103"/>
    </row>
    <row r="754" spans="1:20" ht="18.75">
      <c r="A754" s="25">
        <v>1</v>
      </c>
      <c r="B754" s="17" t="s">
        <v>692</v>
      </c>
      <c r="C754" s="20">
        <v>2</v>
      </c>
      <c r="D754" s="20"/>
      <c r="E754" s="88">
        <f>SUM(C754:D754)</f>
        <v>2</v>
      </c>
      <c r="F754" s="14">
        <v>2</v>
      </c>
      <c r="G754" s="14">
        <v>0</v>
      </c>
      <c r="H754" s="94">
        <f>SUM(F754:G754)</f>
        <v>2</v>
      </c>
      <c r="I754" s="22">
        <v>2</v>
      </c>
      <c r="J754" s="22"/>
      <c r="K754" s="117">
        <f>SUM(I754:J754)</f>
        <v>2</v>
      </c>
      <c r="L754" s="89">
        <v>2</v>
      </c>
      <c r="M754" s="89"/>
      <c r="N754" s="103">
        <f>SUM(L754:M754)</f>
        <v>2</v>
      </c>
      <c r="O754" s="89">
        <v>2</v>
      </c>
      <c r="P754" s="89"/>
      <c r="Q754" s="103">
        <f>SUM(O754:P754)</f>
        <v>2</v>
      </c>
      <c r="R754" s="89">
        <v>2</v>
      </c>
      <c r="S754" s="89">
        <v>0</v>
      </c>
      <c r="T754" s="103">
        <f>SUM(R754:S754)</f>
        <v>2</v>
      </c>
    </row>
    <row r="755" spans="1:20" ht="18.75">
      <c r="A755" s="25">
        <v>2</v>
      </c>
      <c r="B755" s="17" t="s">
        <v>693</v>
      </c>
      <c r="C755" s="20">
        <v>49.92</v>
      </c>
      <c r="D755" s="20"/>
      <c r="E755" s="88">
        <f>SUM(C755:D755)</f>
        <v>49.92</v>
      </c>
      <c r="F755" s="14">
        <v>50.87</v>
      </c>
      <c r="G755" s="14">
        <v>0</v>
      </c>
      <c r="H755" s="94">
        <f>SUM(F755:G755)</f>
        <v>50.87</v>
      </c>
      <c r="I755" s="22">
        <v>51.13</v>
      </c>
      <c r="J755" s="22"/>
      <c r="K755" s="117">
        <f>SUM(I755:J755)</f>
        <v>51.13</v>
      </c>
      <c r="L755" s="89">
        <v>51.13</v>
      </c>
      <c r="M755" s="89"/>
      <c r="N755" s="103">
        <f>SUM(L755:M755)</f>
        <v>51.13</v>
      </c>
      <c r="O755" s="89">
        <v>58.13</v>
      </c>
      <c r="P755" s="89"/>
      <c r="Q755" s="103">
        <f>SUM(O755:P755)</f>
        <v>58.13</v>
      </c>
      <c r="R755" s="89">
        <v>58.13</v>
      </c>
      <c r="S755" s="89">
        <v>0</v>
      </c>
      <c r="T755" s="103">
        <f>SUM(R755:S755)</f>
        <v>58.13</v>
      </c>
    </row>
    <row r="756" spans="1:20" s="43" customFormat="1" ht="18.75">
      <c r="A756" s="35"/>
      <c r="B756" s="19" t="s">
        <v>10</v>
      </c>
      <c r="C756" s="21">
        <f>SUM(C754:C755)</f>
        <v>51.92</v>
      </c>
      <c r="D756" s="20"/>
      <c r="E756" s="88">
        <f>SUM(C756:D756)</f>
        <v>51.92</v>
      </c>
      <c r="F756" s="18">
        <f>SUM(F754:F755)</f>
        <v>52.87</v>
      </c>
      <c r="G756" s="18">
        <f>SUM(G754:G755)</f>
        <v>0</v>
      </c>
      <c r="H756" s="94">
        <f>SUM(H754:H755)</f>
        <v>52.87</v>
      </c>
      <c r="I756" s="36">
        <f>SUM(I754:I755)</f>
        <v>53.13</v>
      </c>
      <c r="J756" s="36"/>
      <c r="K756" s="117">
        <f>SUM(I756:J756)</f>
        <v>53.13</v>
      </c>
      <c r="L756" s="90">
        <f>SUM(L754:L755)</f>
        <v>53.13</v>
      </c>
      <c r="M756" s="90"/>
      <c r="N756" s="103">
        <f>SUM(L756:M756)</f>
        <v>53.13</v>
      </c>
      <c r="O756" s="90">
        <f>SUM(O754:O755)</f>
        <v>60.13</v>
      </c>
      <c r="P756" s="90"/>
      <c r="Q756" s="103">
        <f>SUM(O756:P756)</f>
        <v>60.13</v>
      </c>
      <c r="R756" s="90">
        <f>SUM(R754:R755)</f>
        <v>60.13</v>
      </c>
      <c r="S756" s="90">
        <f>SUM(S754:S755)</f>
        <v>0</v>
      </c>
      <c r="T756" s="103">
        <f>SUM(R756:S756)</f>
        <v>60.13</v>
      </c>
    </row>
    <row r="757" spans="1:20" s="43" customFormat="1" ht="18.75">
      <c r="A757" s="35">
        <v>27</v>
      </c>
      <c r="B757" s="19" t="s">
        <v>694</v>
      </c>
      <c r="C757" s="21"/>
      <c r="D757" s="21"/>
      <c r="E757" s="88"/>
      <c r="F757" s="18"/>
      <c r="G757" s="18"/>
      <c r="H757" s="94"/>
      <c r="I757" s="36"/>
      <c r="J757" s="36"/>
      <c r="K757" s="117"/>
      <c r="L757" s="90"/>
      <c r="M757" s="90"/>
      <c r="N757" s="103"/>
      <c r="O757" s="90"/>
      <c r="P757" s="90"/>
      <c r="Q757" s="103"/>
      <c r="R757" s="90"/>
      <c r="S757" s="90"/>
      <c r="T757" s="103"/>
    </row>
    <row r="758" spans="1:20" ht="18.75">
      <c r="A758" s="35">
        <v>1</v>
      </c>
      <c r="B758" s="17" t="s">
        <v>695</v>
      </c>
      <c r="C758" s="20">
        <v>133.29</v>
      </c>
      <c r="D758" s="20"/>
      <c r="E758" s="88">
        <f>SUM(C758:D758)</f>
        <v>133.29</v>
      </c>
      <c r="F758" s="14">
        <v>144.29</v>
      </c>
      <c r="G758" s="14">
        <v>0</v>
      </c>
      <c r="H758" s="94">
        <f>SUM(F758:G758)</f>
        <v>144.29</v>
      </c>
      <c r="I758" s="22">
        <v>1081.51</v>
      </c>
      <c r="J758" s="22"/>
      <c r="K758" s="117">
        <f>SUM(I758:J758)</f>
        <v>1081.51</v>
      </c>
      <c r="L758" s="89">
        <v>1257.0999999999999</v>
      </c>
      <c r="M758" s="89"/>
      <c r="N758" s="103">
        <f>SUM(L758:M758)</f>
        <v>1257.0999999999999</v>
      </c>
      <c r="O758" s="89">
        <v>447.51</v>
      </c>
      <c r="P758" s="89"/>
      <c r="Q758" s="103">
        <f>SUM(O758:P758)</f>
        <v>447.51</v>
      </c>
      <c r="R758" s="89">
        <v>768.26</v>
      </c>
      <c r="S758" s="89"/>
      <c r="T758" s="103">
        <f>SUM(R758:S758)</f>
        <v>768.26</v>
      </c>
    </row>
    <row r="759" spans="1:20" ht="18.75">
      <c r="A759" s="25"/>
      <c r="B759" s="19" t="s">
        <v>84</v>
      </c>
      <c r="C759" s="21">
        <f>SUM(C758)</f>
        <v>133.29</v>
      </c>
      <c r="D759" s="20"/>
      <c r="E759" s="88">
        <f>SUM(C759:D759)</f>
        <v>133.29</v>
      </c>
      <c r="F759" s="18">
        <f>SUM(F758)</f>
        <v>144.29</v>
      </c>
      <c r="G759" s="18">
        <f>SUM(G758)</f>
        <v>0</v>
      </c>
      <c r="H759" s="94">
        <f>SUM(H758)</f>
        <v>144.29</v>
      </c>
      <c r="I759" s="36">
        <f>SUM(I758)</f>
        <v>1081.51</v>
      </c>
      <c r="J759" s="22"/>
      <c r="K759" s="117">
        <f>SUM(I759:J759)</f>
        <v>1081.51</v>
      </c>
      <c r="L759" s="89">
        <f>SUM(L758)</f>
        <v>1257.0999999999999</v>
      </c>
      <c r="M759" s="89"/>
      <c r="N759" s="103">
        <f>SUM(L759:M759)</f>
        <v>1257.0999999999999</v>
      </c>
      <c r="O759" s="89">
        <f>SUM(O758)</f>
        <v>447.51</v>
      </c>
      <c r="P759" s="89"/>
      <c r="Q759" s="103">
        <f>SUM(O759:P759)</f>
        <v>447.51</v>
      </c>
      <c r="R759" s="90">
        <f>SUM(R758)</f>
        <v>768.26</v>
      </c>
      <c r="S759" s="89"/>
      <c r="T759" s="103">
        <f>SUM(R759:S759)</f>
        <v>768.26</v>
      </c>
    </row>
    <row r="760" spans="1:20" s="43" customFormat="1" ht="18.75">
      <c r="A760" s="35">
        <v>28</v>
      </c>
      <c r="B760" s="19" t="s">
        <v>696</v>
      </c>
      <c r="C760" s="21"/>
      <c r="D760" s="21"/>
      <c r="E760" s="88"/>
      <c r="F760" s="18"/>
      <c r="G760" s="18"/>
      <c r="H760" s="94"/>
      <c r="I760" s="36"/>
      <c r="J760" s="36"/>
      <c r="K760" s="117"/>
      <c r="L760" s="90"/>
      <c r="M760" s="90"/>
      <c r="N760" s="103"/>
      <c r="O760" s="90"/>
      <c r="P760" s="90"/>
      <c r="Q760" s="103"/>
      <c r="R760" s="90"/>
      <c r="S760" s="90"/>
      <c r="T760" s="103"/>
    </row>
    <row r="761" spans="1:20" ht="18.75">
      <c r="A761" s="35">
        <v>1</v>
      </c>
      <c r="B761" s="17" t="s">
        <v>1961</v>
      </c>
      <c r="C761" s="20"/>
      <c r="D761" s="20"/>
      <c r="F761" s="14">
        <v>35</v>
      </c>
      <c r="G761" s="14">
        <v>0</v>
      </c>
      <c r="H761" s="94">
        <f>SUM(F761:G761)</f>
        <v>35</v>
      </c>
      <c r="I761" s="22">
        <v>82</v>
      </c>
      <c r="J761" s="22"/>
      <c r="K761" s="117">
        <f>SUM(I761:J761)</f>
        <v>82</v>
      </c>
      <c r="L761" s="89">
        <v>82</v>
      </c>
      <c r="M761" s="89"/>
      <c r="N761" s="103">
        <f>SUM(L761:M761)</f>
        <v>82</v>
      </c>
      <c r="O761" s="89">
        <v>157</v>
      </c>
      <c r="P761" s="89"/>
      <c r="Q761" s="103">
        <f>SUM(O761:P761)</f>
        <v>157</v>
      </c>
      <c r="R761" s="89">
        <v>157</v>
      </c>
      <c r="S761" s="89"/>
      <c r="T761" s="103">
        <f>SUM(R761:S761)</f>
        <v>157</v>
      </c>
    </row>
    <row r="762" spans="1:20" ht="18.75">
      <c r="A762" s="25"/>
      <c r="B762" s="19" t="s">
        <v>85</v>
      </c>
      <c r="C762" s="21"/>
      <c r="D762" s="21"/>
      <c r="E762" s="88"/>
      <c r="F762" s="18">
        <f>SUM(F761)</f>
        <v>35</v>
      </c>
      <c r="G762" s="18">
        <f>SUM(G761)</f>
        <v>0</v>
      </c>
      <c r="H762" s="94">
        <f>SUM(H761)</f>
        <v>35</v>
      </c>
      <c r="I762" s="36">
        <f>SUM(I761)</f>
        <v>82</v>
      </c>
      <c r="J762" s="22"/>
      <c r="K762" s="117">
        <f>SUM(I762:J762)</f>
        <v>82</v>
      </c>
      <c r="L762" s="89">
        <f>SUM(L761)</f>
        <v>82</v>
      </c>
      <c r="M762" s="89"/>
      <c r="N762" s="103">
        <f>SUM(L762:M762)</f>
        <v>82</v>
      </c>
      <c r="O762" s="89">
        <f>SUM(O761)</f>
        <v>157</v>
      </c>
      <c r="P762" s="89"/>
      <c r="Q762" s="103">
        <f>SUM(O762:P762)</f>
        <v>157</v>
      </c>
      <c r="R762" s="89">
        <f>SUM(R761)</f>
        <v>157</v>
      </c>
      <c r="S762" s="89"/>
      <c r="T762" s="103">
        <f>SUM(R762:S762)</f>
        <v>157</v>
      </c>
    </row>
    <row r="763" spans="1:20" s="43" customFormat="1" ht="18.75">
      <c r="A763" s="35">
        <v>29</v>
      </c>
      <c r="B763" s="19" t="s">
        <v>697</v>
      </c>
      <c r="C763" s="21"/>
      <c r="D763" s="21"/>
      <c r="E763" s="88"/>
      <c r="F763" s="18"/>
      <c r="G763" s="18"/>
      <c r="H763" s="94"/>
      <c r="I763" s="36"/>
      <c r="J763" s="36"/>
      <c r="K763" s="117"/>
      <c r="L763" s="90"/>
      <c r="M763" s="90"/>
      <c r="N763" s="103"/>
      <c r="O763" s="90"/>
      <c r="P763" s="90"/>
      <c r="Q763" s="103"/>
      <c r="R763" s="90"/>
      <c r="S763" s="90"/>
      <c r="T763" s="103"/>
    </row>
    <row r="764" spans="1:20" ht="18.75">
      <c r="A764" s="25">
        <v>1</v>
      </c>
      <c r="B764" s="17" t="s">
        <v>698</v>
      </c>
      <c r="C764" s="20"/>
      <c r="D764" s="20"/>
      <c r="F764" s="14">
        <v>8.0299999999999994</v>
      </c>
      <c r="G764" s="14">
        <v>0</v>
      </c>
      <c r="H764" s="94">
        <f>SUM(F764:G764)</f>
        <v>8.0299999999999994</v>
      </c>
      <c r="I764" s="22">
        <v>9.5299999999999994</v>
      </c>
      <c r="J764" s="22"/>
      <c r="K764" s="117">
        <f t="shared" ref="K764:K780" si="335">SUM(I764:J764)</f>
        <v>9.5299999999999994</v>
      </c>
      <c r="L764" s="89">
        <v>9.49</v>
      </c>
      <c r="M764" s="89"/>
      <c r="N764" s="103">
        <f t="shared" ref="N764:N780" si="336">SUM(L764:M764)</f>
        <v>9.49</v>
      </c>
      <c r="O764" s="89">
        <v>10.33</v>
      </c>
      <c r="P764" s="89"/>
      <c r="Q764" s="103">
        <f t="shared" ref="Q764:Q780" si="337">SUM(O764:P764)</f>
        <v>10.33</v>
      </c>
      <c r="R764" s="89">
        <v>10.33</v>
      </c>
      <c r="S764" s="89"/>
      <c r="T764" s="103">
        <f t="shared" ref="T764:T780" si="338">SUM(R764:S764)</f>
        <v>10.33</v>
      </c>
    </row>
    <row r="765" spans="1:20" ht="18.75">
      <c r="A765" s="25">
        <v>2</v>
      </c>
      <c r="B765" s="17" t="s">
        <v>699</v>
      </c>
      <c r="C765" s="20"/>
      <c r="D765" s="20"/>
      <c r="F765" s="14">
        <v>60.2</v>
      </c>
      <c r="G765" s="14">
        <v>0</v>
      </c>
      <c r="H765" s="94">
        <f>SUM(F765:G765)</f>
        <v>60.2</v>
      </c>
      <c r="I765" s="22">
        <v>148.19999999999999</v>
      </c>
      <c r="J765" s="22"/>
      <c r="K765" s="117">
        <f t="shared" si="335"/>
        <v>148.19999999999999</v>
      </c>
      <c r="L765" s="89">
        <v>217.05</v>
      </c>
      <c r="M765" s="89"/>
      <c r="N765" s="103">
        <f t="shared" si="336"/>
        <v>217.05</v>
      </c>
      <c r="O765" s="89">
        <v>144.05000000000001</v>
      </c>
      <c r="P765" s="89"/>
      <c r="Q765" s="103">
        <f t="shared" si="337"/>
        <v>144.05000000000001</v>
      </c>
      <c r="R765" s="89">
        <v>144.05000000000001</v>
      </c>
      <c r="S765" s="89"/>
      <c r="T765" s="103">
        <f t="shared" si="338"/>
        <v>144.05000000000001</v>
      </c>
    </row>
    <row r="766" spans="1:20" ht="18.75">
      <c r="A766" s="25">
        <v>3</v>
      </c>
      <c r="B766" s="17" t="s">
        <v>700</v>
      </c>
      <c r="C766" s="20"/>
      <c r="D766" s="20"/>
      <c r="F766" s="14">
        <v>240160</v>
      </c>
      <c r="G766" s="14">
        <v>0</v>
      </c>
      <c r="H766" s="94">
        <f>SUM(F766:G766)</f>
        <v>240160</v>
      </c>
      <c r="I766" s="22">
        <v>327760</v>
      </c>
      <c r="J766" s="22"/>
      <c r="K766" s="117">
        <f t="shared" si="335"/>
        <v>327760</v>
      </c>
      <c r="L766" s="89">
        <v>369898.05</v>
      </c>
      <c r="M766" s="89"/>
      <c r="N766" s="103">
        <f t="shared" si="336"/>
        <v>369898.05</v>
      </c>
      <c r="O766" s="89">
        <v>477260.04</v>
      </c>
      <c r="P766" s="89"/>
      <c r="Q766" s="103">
        <f t="shared" si="337"/>
        <v>477260.04</v>
      </c>
      <c r="R766" s="89">
        <v>477260.04</v>
      </c>
      <c r="S766" s="89"/>
      <c r="T766" s="103">
        <f t="shared" si="338"/>
        <v>477260.04</v>
      </c>
    </row>
    <row r="767" spans="1:20" ht="18.75">
      <c r="A767" s="25">
        <v>4</v>
      </c>
      <c r="B767" s="17" t="s">
        <v>2272</v>
      </c>
      <c r="C767" s="20"/>
      <c r="D767" s="20"/>
      <c r="F767" s="14"/>
      <c r="G767" s="14"/>
      <c r="H767" s="94"/>
      <c r="I767" s="22"/>
      <c r="J767" s="22"/>
      <c r="L767" s="89"/>
      <c r="M767" s="89"/>
      <c r="O767" s="89">
        <v>6557.98</v>
      </c>
      <c r="P767" s="89">
        <v>9836.9699999999993</v>
      </c>
      <c r="Q767" s="103">
        <f t="shared" si="337"/>
        <v>16394.949999999997</v>
      </c>
      <c r="R767" s="89">
        <v>11812.85</v>
      </c>
      <c r="S767" s="89">
        <v>17719.27</v>
      </c>
      <c r="T767" s="103">
        <f t="shared" si="338"/>
        <v>29532.120000000003</v>
      </c>
    </row>
    <row r="768" spans="1:20" ht="18.75">
      <c r="A768" s="25">
        <v>5</v>
      </c>
      <c r="B768" s="17" t="s">
        <v>701</v>
      </c>
      <c r="C768" s="20">
        <v>125.77</v>
      </c>
      <c r="D768" s="20"/>
      <c r="E768" s="88">
        <f t="shared" ref="E768:E775" si="339">SUM(C768:D768)</f>
        <v>125.77</v>
      </c>
      <c r="F768" s="14">
        <v>0.02</v>
      </c>
      <c r="G768" s="14">
        <v>0</v>
      </c>
      <c r="H768" s="94">
        <f t="shared" ref="H768:H777" si="340">SUM(F768:G768)</f>
        <v>0.02</v>
      </c>
      <c r="I768" s="22">
        <v>0.02</v>
      </c>
      <c r="J768" s="22"/>
      <c r="K768" s="117">
        <f t="shared" si="335"/>
        <v>0.02</v>
      </c>
      <c r="L768" s="89">
        <v>0.02</v>
      </c>
      <c r="M768" s="89"/>
      <c r="N768" s="103">
        <f t="shared" si="336"/>
        <v>0.02</v>
      </c>
      <c r="O768" s="89">
        <v>0.02</v>
      </c>
      <c r="P768" s="89"/>
      <c r="Q768" s="103">
        <f t="shared" si="337"/>
        <v>0.02</v>
      </c>
      <c r="R768" s="89">
        <v>0.02</v>
      </c>
      <c r="S768" s="89"/>
      <c r="T768" s="103">
        <f t="shared" si="338"/>
        <v>0.02</v>
      </c>
    </row>
    <row r="769" spans="1:20" ht="18.75">
      <c r="A769" s="25">
        <v>6</v>
      </c>
      <c r="B769" s="17" t="s">
        <v>702</v>
      </c>
      <c r="C769" s="20">
        <v>8800.2099999999991</v>
      </c>
      <c r="D769" s="20"/>
      <c r="E769" s="88">
        <f t="shared" si="339"/>
        <v>8800.2099999999991</v>
      </c>
      <c r="F769" s="14">
        <v>522.69000000000005</v>
      </c>
      <c r="G769" s="14">
        <v>0</v>
      </c>
      <c r="H769" s="94">
        <f t="shared" si="340"/>
        <v>522.69000000000005</v>
      </c>
      <c r="I769" s="22">
        <v>566.09</v>
      </c>
      <c r="J769" s="22"/>
      <c r="K769" s="117">
        <f t="shared" si="335"/>
        <v>566.09</v>
      </c>
      <c r="L769" s="89">
        <v>0.11</v>
      </c>
      <c r="M769" s="89"/>
      <c r="N769" s="103">
        <f t="shared" si="336"/>
        <v>0.11</v>
      </c>
      <c r="O769" s="89">
        <v>0.11</v>
      </c>
      <c r="P769" s="89"/>
      <c r="Q769" s="103">
        <f t="shared" si="337"/>
        <v>0.11</v>
      </c>
      <c r="R769" s="89">
        <v>0.11</v>
      </c>
      <c r="S769" s="89"/>
      <c r="T769" s="103">
        <f t="shared" si="338"/>
        <v>0.11</v>
      </c>
    </row>
    <row r="770" spans="1:20" ht="18.75">
      <c r="A770" s="25">
        <v>7</v>
      </c>
      <c r="B770" s="17" t="s">
        <v>703</v>
      </c>
      <c r="C770" s="20">
        <v>21059.62</v>
      </c>
      <c r="D770" s="20"/>
      <c r="E770" s="88">
        <f t="shared" si="339"/>
        <v>21059.62</v>
      </c>
      <c r="F770" s="14">
        <v>0.03</v>
      </c>
      <c r="G770" s="14">
        <v>0</v>
      </c>
      <c r="H770" s="94">
        <f t="shared" si="340"/>
        <v>0.03</v>
      </c>
      <c r="I770" s="22">
        <v>0.03</v>
      </c>
      <c r="J770" s="22"/>
      <c r="K770" s="117">
        <f t="shared" si="335"/>
        <v>0.03</v>
      </c>
      <c r="L770" s="89">
        <v>0.03</v>
      </c>
      <c r="M770" s="89"/>
      <c r="N770" s="103">
        <f t="shared" si="336"/>
        <v>0.03</v>
      </c>
      <c r="O770" s="89">
        <v>0.03</v>
      </c>
      <c r="P770" s="89"/>
      <c r="Q770" s="103">
        <f t="shared" si="337"/>
        <v>0.03</v>
      </c>
      <c r="R770" s="89">
        <v>0.03</v>
      </c>
      <c r="S770" s="89"/>
      <c r="T770" s="103">
        <f t="shared" si="338"/>
        <v>0.03</v>
      </c>
    </row>
    <row r="771" spans="1:20" s="43" customFormat="1" ht="18.75">
      <c r="A771" s="25">
        <v>8</v>
      </c>
      <c r="B771" s="17" t="s">
        <v>705</v>
      </c>
      <c r="C771" s="20">
        <v>3000.22</v>
      </c>
      <c r="D771" s="20"/>
      <c r="E771" s="88">
        <f t="shared" si="339"/>
        <v>3000.22</v>
      </c>
      <c r="F771" s="14">
        <v>2880</v>
      </c>
      <c r="G771" s="14">
        <v>4320</v>
      </c>
      <c r="H771" s="94">
        <f t="shared" si="340"/>
        <v>7200</v>
      </c>
      <c r="I771" s="22">
        <v>3000</v>
      </c>
      <c r="J771" s="22">
        <v>6000</v>
      </c>
      <c r="K771" s="117">
        <f t="shared" si="335"/>
        <v>9000</v>
      </c>
      <c r="L771" s="89">
        <v>4600.01</v>
      </c>
      <c r="M771" s="89">
        <v>6900.01</v>
      </c>
      <c r="N771" s="103">
        <f t="shared" si="336"/>
        <v>11500.02</v>
      </c>
      <c r="O771" s="89">
        <v>9100.01</v>
      </c>
      <c r="P771" s="89">
        <v>6900.01</v>
      </c>
      <c r="Q771" s="103">
        <f t="shared" si="337"/>
        <v>16000.02</v>
      </c>
      <c r="R771" s="89">
        <v>9100.01</v>
      </c>
      <c r="S771" s="89">
        <v>6900.01</v>
      </c>
      <c r="T771" s="103">
        <f t="shared" si="338"/>
        <v>16000.02</v>
      </c>
    </row>
    <row r="772" spans="1:20" ht="18.75">
      <c r="A772" s="25">
        <v>9</v>
      </c>
      <c r="B772" s="17" t="s">
        <v>1962</v>
      </c>
      <c r="C772" s="20">
        <v>2800</v>
      </c>
      <c r="D772" s="20">
        <v>4200</v>
      </c>
      <c r="E772" s="88">
        <f t="shared" si="339"/>
        <v>7000</v>
      </c>
      <c r="F772" s="14">
        <v>35</v>
      </c>
      <c r="G772" s="14">
        <v>0</v>
      </c>
      <c r="H772" s="94">
        <f t="shared" si="340"/>
        <v>35</v>
      </c>
      <c r="I772" s="22">
        <v>40</v>
      </c>
      <c r="J772" s="22"/>
      <c r="K772" s="117">
        <f t="shared" si="335"/>
        <v>40</v>
      </c>
      <c r="L772" s="89">
        <v>40</v>
      </c>
      <c r="M772" s="89"/>
      <c r="N772" s="103">
        <f t="shared" si="336"/>
        <v>40</v>
      </c>
      <c r="O772" s="89">
        <v>40</v>
      </c>
      <c r="P772" s="89"/>
      <c r="Q772" s="103">
        <f t="shared" si="337"/>
        <v>40</v>
      </c>
      <c r="R772" s="89">
        <v>40</v>
      </c>
      <c r="S772" s="89"/>
      <c r="T772" s="103">
        <f t="shared" si="338"/>
        <v>40</v>
      </c>
    </row>
    <row r="773" spans="1:20" ht="18.75">
      <c r="A773" s="25">
        <v>10</v>
      </c>
      <c r="B773" s="17" t="s">
        <v>704</v>
      </c>
      <c r="C773" s="20">
        <v>20</v>
      </c>
      <c r="D773" s="20"/>
      <c r="E773" s="88">
        <f t="shared" si="339"/>
        <v>20</v>
      </c>
      <c r="F773" s="14">
        <v>2651</v>
      </c>
      <c r="G773" s="14">
        <v>0</v>
      </c>
      <c r="H773" s="94">
        <f t="shared" si="340"/>
        <v>2651</v>
      </c>
      <c r="I773" s="22">
        <v>2650.01</v>
      </c>
      <c r="J773" s="22"/>
      <c r="K773" s="117">
        <f t="shared" si="335"/>
        <v>2650.01</v>
      </c>
      <c r="L773" s="89">
        <v>2750.01</v>
      </c>
      <c r="M773" s="89"/>
      <c r="N773" s="103">
        <f t="shared" si="336"/>
        <v>2750.01</v>
      </c>
      <c r="O773" s="89">
        <v>2750.01</v>
      </c>
      <c r="P773" s="89"/>
      <c r="Q773" s="103">
        <f t="shared" si="337"/>
        <v>2750.01</v>
      </c>
      <c r="R773" s="89">
        <v>3400.01</v>
      </c>
      <c r="S773" s="89"/>
      <c r="T773" s="103">
        <f t="shared" si="338"/>
        <v>3400.01</v>
      </c>
    </row>
    <row r="774" spans="1:20" s="43" customFormat="1" ht="18.75">
      <c r="A774" s="25">
        <v>11</v>
      </c>
      <c r="B774" s="17" t="s">
        <v>706</v>
      </c>
      <c r="C774" s="20">
        <v>2620</v>
      </c>
      <c r="D774" s="20"/>
      <c r="E774" s="88">
        <f t="shared" si="339"/>
        <v>2620</v>
      </c>
      <c r="F774" s="14">
        <v>26300</v>
      </c>
      <c r="G774" s="14">
        <v>23700</v>
      </c>
      <c r="H774" s="94">
        <f t="shared" si="340"/>
        <v>50000</v>
      </c>
      <c r="I774" s="22">
        <v>32000</v>
      </c>
      <c r="J774" s="22">
        <v>18000</v>
      </c>
      <c r="K774" s="117">
        <f t="shared" si="335"/>
        <v>50000</v>
      </c>
      <c r="L774" s="89">
        <v>56000</v>
      </c>
      <c r="M774" s="89">
        <v>18000</v>
      </c>
      <c r="N774" s="103">
        <f t="shared" si="336"/>
        <v>74000</v>
      </c>
      <c r="O774" s="89">
        <v>62185.87</v>
      </c>
      <c r="P774" s="89">
        <v>27814.13</v>
      </c>
      <c r="Q774" s="103">
        <f t="shared" si="337"/>
        <v>90000</v>
      </c>
      <c r="R774" s="89">
        <v>62185.87</v>
      </c>
      <c r="S774" s="89">
        <v>27814.13</v>
      </c>
      <c r="T774" s="103">
        <f t="shared" si="338"/>
        <v>90000</v>
      </c>
    </row>
    <row r="775" spans="1:20" ht="18.75">
      <c r="A775" s="25">
        <v>12</v>
      </c>
      <c r="B775" s="17" t="s">
        <v>707</v>
      </c>
      <c r="C775" s="20">
        <v>24800</v>
      </c>
      <c r="D775" s="20">
        <v>11400</v>
      </c>
      <c r="E775" s="88">
        <f t="shared" si="339"/>
        <v>36200</v>
      </c>
      <c r="F775" s="14">
        <v>7520</v>
      </c>
      <c r="G775" s="14">
        <v>0</v>
      </c>
      <c r="H775" s="94">
        <f t="shared" si="340"/>
        <v>7520</v>
      </c>
      <c r="I775" s="22">
        <v>8097.5</v>
      </c>
      <c r="J775" s="22"/>
      <c r="K775" s="117">
        <f t="shared" si="335"/>
        <v>8097.5</v>
      </c>
      <c r="L775" s="89">
        <v>16033</v>
      </c>
      <c r="M775" s="89">
        <v>24072</v>
      </c>
      <c r="N775" s="103">
        <f t="shared" si="336"/>
        <v>40105</v>
      </c>
      <c r="O775" s="89"/>
      <c r="P775" s="89"/>
      <c r="Q775" s="103">
        <f t="shared" si="337"/>
        <v>0</v>
      </c>
      <c r="R775" s="89"/>
      <c r="S775" s="89"/>
      <c r="T775" s="103">
        <f t="shared" si="338"/>
        <v>0</v>
      </c>
    </row>
    <row r="776" spans="1:20" ht="18.75">
      <c r="A776" s="25">
        <v>13</v>
      </c>
      <c r="B776" s="17" t="s">
        <v>708</v>
      </c>
      <c r="C776" s="20">
        <v>660497.09</v>
      </c>
      <c r="D776" s="20">
        <v>266043.68</v>
      </c>
      <c r="E776" s="88">
        <v>926540.77</v>
      </c>
      <c r="F776" s="14">
        <v>71.290000000000006</v>
      </c>
      <c r="G776" s="14">
        <v>106.93</v>
      </c>
      <c r="H776" s="94">
        <f t="shared" si="340"/>
        <v>178.22000000000003</v>
      </c>
      <c r="I776" s="22">
        <v>7145</v>
      </c>
      <c r="J776" s="22">
        <v>10718</v>
      </c>
      <c r="K776" s="117">
        <f t="shared" si="335"/>
        <v>17863</v>
      </c>
      <c r="L776" s="89">
        <v>964981.43</v>
      </c>
      <c r="M776" s="89">
        <v>442092.81</v>
      </c>
      <c r="N776" s="103">
        <f t="shared" si="336"/>
        <v>1407074.24</v>
      </c>
      <c r="O776" s="89">
        <v>29078</v>
      </c>
      <c r="P776" s="89">
        <v>43617</v>
      </c>
      <c r="Q776" s="103">
        <f t="shared" si="337"/>
        <v>72695</v>
      </c>
      <c r="R776" s="89">
        <v>28535.17</v>
      </c>
      <c r="S776" s="89">
        <v>42803.25</v>
      </c>
      <c r="T776" s="103">
        <f t="shared" si="338"/>
        <v>71338.42</v>
      </c>
    </row>
    <row r="777" spans="1:20" ht="18.75">
      <c r="A777" s="25">
        <v>14</v>
      </c>
      <c r="B777" s="17" t="s">
        <v>709</v>
      </c>
      <c r="C777" s="21"/>
      <c r="D777" s="21"/>
      <c r="E777" s="88"/>
      <c r="F777" s="14">
        <v>712459.66</v>
      </c>
      <c r="G777" s="14">
        <v>269660.09000000003</v>
      </c>
      <c r="H777" s="94">
        <f t="shared" si="340"/>
        <v>982119.75</v>
      </c>
      <c r="I777" s="22">
        <v>785320.09</v>
      </c>
      <c r="J777" s="22">
        <v>240854.65</v>
      </c>
      <c r="K777" s="117">
        <f t="shared" si="335"/>
        <v>1026174.74</v>
      </c>
      <c r="L777" s="89">
        <v>255</v>
      </c>
      <c r="M777" s="89"/>
      <c r="N777" s="103">
        <f t="shared" si="336"/>
        <v>255</v>
      </c>
      <c r="O777" s="89">
        <v>1044247.99</v>
      </c>
      <c r="P777" s="89">
        <v>431387.69</v>
      </c>
      <c r="Q777" s="103">
        <f t="shared" si="337"/>
        <v>1475635.68</v>
      </c>
      <c r="R777" s="89">
        <v>1062985.8899999999</v>
      </c>
      <c r="S777" s="89">
        <v>459492.67</v>
      </c>
      <c r="T777" s="103">
        <f t="shared" si="338"/>
        <v>1522478.5599999998</v>
      </c>
    </row>
    <row r="778" spans="1:20" ht="18.75">
      <c r="A778" s="25">
        <v>15</v>
      </c>
      <c r="B778" s="17" t="s">
        <v>1457</v>
      </c>
      <c r="C778" s="21"/>
      <c r="D778" s="21"/>
      <c r="E778" s="88"/>
      <c r="F778" s="14"/>
      <c r="G778" s="14"/>
      <c r="H778" s="94"/>
      <c r="I778" s="22">
        <v>190</v>
      </c>
      <c r="J778" s="22"/>
      <c r="K778" s="117">
        <f t="shared" si="335"/>
        <v>190</v>
      </c>
      <c r="L778" s="89">
        <v>0.01</v>
      </c>
      <c r="M778" s="89"/>
      <c r="N778" s="103">
        <f t="shared" si="336"/>
        <v>0.01</v>
      </c>
      <c r="O778" s="89">
        <v>255</v>
      </c>
      <c r="P778" s="89"/>
      <c r="Q778" s="103">
        <f t="shared" si="337"/>
        <v>255</v>
      </c>
      <c r="R778" s="89">
        <v>255</v>
      </c>
      <c r="S778" s="89"/>
      <c r="T778" s="103">
        <f t="shared" si="338"/>
        <v>255</v>
      </c>
    </row>
    <row r="779" spans="1:20" ht="18.75">
      <c r="A779" s="25">
        <v>16</v>
      </c>
      <c r="B779" s="17" t="s">
        <v>2273</v>
      </c>
      <c r="C779" s="21"/>
      <c r="D779" s="21"/>
      <c r="E779" s="88"/>
      <c r="F779" s="14"/>
      <c r="G779" s="14"/>
      <c r="H779" s="94"/>
      <c r="I779" s="22"/>
      <c r="J779" s="22"/>
      <c r="L779" s="89"/>
      <c r="M779" s="89"/>
      <c r="O779" s="89">
        <v>4</v>
      </c>
      <c r="P779" s="89"/>
      <c r="Q779" s="103">
        <f t="shared" si="337"/>
        <v>4</v>
      </c>
      <c r="R779" s="89">
        <v>4</v>
      </c>
      <c r="S779" s="89"/>
      <c r="T779" s="103">
        <f t="shared" si="338"/>
        <v>4</v>
      </c>
    </row>
    <row r="780" spans="1:20" s="43" customFormat="1" ht="18.75">
      <c r="A780" s="35"/>
      <c r="B780" s="19" t="s">
        <v>86</v>
      </c>
      <c r="C780" s="21">
        <f t="shared" ref="C780:H780" si="341">SUM(C764:C777)</f>
        <v>723722.90999999992</v>
      </c>
      <c r="D780" s="21">
        <f t="shared" si="341"/>
        <v>281643.68</v>
      </c>
      <c r="E780" s="88">
        <f t="shared" si="341"/>
        <v>1005366.5900000001</v>
      </c>
      <c r="F780" s="18">
        <f t="shared" si="341"/>
        <v>992667.91999999993</v>
      </c>
      <c r="G780" s="18">
        <f t="shared" si="341"/>
        <v>297787.02</v>
      </c>
      <c r="H780" s="94">
        <f t="shared" si="341"/>
        <v>1290454.94</v>
      </c>
      <c r="I780" s="36">
        <f>SUM(I764:I778)</f>
        <v>1166926.47</v>
      </c>
      <c r="J780" s="36">
        <f>SUM(J764:J778)</f>
        <v>275572.65000000002</v>
      </c>
      <c r="K780" s="117">
        <f t="shared" si="335"/>
        <v>1442499.12</v>
      </c>
      <c r="L780" s="90">
        <f>SUM(L764:L778)</f>
        <v>1414784.2100000002</v>
      </c>
      <c r="M780" s="90">
        <f>SUM(M764:M778)</f>
        <v>491064.82</v>
      </c>
      <c r="N780" s="103">
        <f t="shared" si="336"/>
        <v>1905849.0300000003</v>
      </c>
      <c r="O780" s="90">
        <f>SUM(O764:O779)</f>
        <v>1631633.44</v>
      </c>
      <c r="P780" s="90">
        <f>SUM(P764:P779)</f>
        <v>519555.8</v>
      </c>
      <c r="Q780" s="103">
        <f t="shared" si="337"/>
        <v>2151189.2399999998</v>
      </c>
      <c r="R780" s="90">
        <f>SUM(R764:R779)</f>
        <v>1655733.38</v>
      </c>
      <c r="S780" s="90">
        <f>SUM(S764:S779)</f>
        <v>554729.32999999996</v>
      </c>
      <c r="T780" s="103">
        <f t="shared" si="338"/>
        <v>2210462.71</v>
      </c>
    </row>
    <row r="781" spans="1:20" s="43" customFormat="1" ht="18.75">
      <c r="A781" s="35">
        <v>30</v>
      </c>
      <c r="B781" s="19" t="s">
        <v>710</v>
      </c>
      <c r="C781" s="21"/>
      <c r="D781" s="21"/>
      <c r="E781" s="88"/>
      <c r="F781" s="18"/>
      <c r="G781" s="18"/>
      <c r="H781" s="94"/>
      <c r="I781" s="36"/>
      <c r="J781" s="36"/>
      <c r="K781" s="117"/>
      <c r="L781" s="90"/>
      <c r="M781" s="90"/>
      <c r="N781" s="103"/>
      <c r="O781" s="90"/>
      <c r="P781" s="90"/>
      <c r="Q781" s="103"/>
      <c r="R781" s="90"/>
      <c r="S781" s="90"/>
      <c r="T781" s="103"/>
    </row>
    <row r="782" spans="1:20" ht="18.75">
      <c r="A782" s="25">
        <v>1</v>
      </c>
      <c r="B782" s="17" t="s">
        <v>2274</v>
      </c>
      <c r="C782" s="20">
        <v>370</v>
      </c>
      <c r="D782" s="20"/>
      <c r="E782" s="88">
        <f>SUM(C782:D782)</f>
        <v>370</v>
      </c>
      <c r="F782" s="14">
        <v>220</v>
      </c>
      <c r="G782" s="14">
        <v>0</v>
      </c>
      <c r="H782" s="94">
        <f>SUM(F782:G782)</f>
        <v>220</v>
      </c>
      <c r="I782" s="22">
        <v>220</v>
      </c>
      <c r="J782" s="22"/>
      <c r="K782" s="117">
        <f>SUM(I782:J782)</f>
        <v>220</v>
      </c>
      <c r="L782" s="89">
        <v>380</v>
      </c>
      <c r="M782" s="89"/>
      <c r="N782" s="103">
        <f>SUM(L782:M782)</f>
        <v>380</v>
      </c>
      <c r="O782" s="89">
        <v>350</v>
      </c>
      <c r="P782" s="89"/>
      <c r="Q782" s="103">
        <f>SUM(O782:P782)</f>
        <v>350</v>
      </c>
      <c r="R782" s="89">
        <v>350</v>
      </c>
      <c r="S782" s="89"/>
      <c r="T782" s="103">
        <f>SUM(R782:S782)</f>
        <v>350</v>
      </c>
    </row>
    <row r="783" spans="1:20" s="43" customFormat="1" ht="18.75">
      <c r="A783" s="35"/>
      <c r="B783" s="19" t="s">
        <v>87</v>
      </c>
      <c r="C783" s="21">
        <f>SUM(C782)</f>
        <v>370</v>
      </c>
      <c r="D783" s="20"/>
      <c r="E783" s="88">
        <f>SUM(C783:D783)</f>
        <v>370</v>
      </c>
      <c r="F783" s="18">
        <f>SUM(F782)</f>
        <v>220</v>
      </c>
      <c r="G783" s="18">
        <f>SUM(G782)</f>
        <v>0</v>
      </c>
      <c r="H783" s="94">
        <f>SUM(H782)</f>
        <v>220</v>
      </c>
      <c r="I783" s="36">
        <f>SUM(I782)</f>
        <v>220</v>
      </c>
      <c r="J783" s="36"/>
      <c r="K783" s="117">
        <f>SUM(I783:J783)</f>
        <v>220</v>
      </c>
      <c r="L783" s="90">
        <f>SUM(L782)</f>
        <v>380</v>
      </c>
      <c r="M783" s="90"/>
      <c r="N783" s="103">
        <f>SUM(L783:M783)</f>
        <v>380</v>
      </c>
      <c r="O783" s="89">
        <f>SUM(O782)</f>
        <v>350</v>
      </c>
      <c r="P783" s="90"/>
      <c r="Q783" s="103">
        <f>SUM(O783:P783)</f>
        <v>350</v>
      </c>
      <c r="R783" s="89">
        <f>SUM(R782)</f>
        <v>350</v>
      </c>
      <c r="S783" s="90"/>
      <c r="T783" s="103">
        <f>SUM(R783:S783)</f>
        <v>350</v>
      </c>
    </row>
    <row r="784" spans="1:20" s="43" customFormat="1" ht="18.75">
      <c r="A784" s="35">
        <v>31</v>
      </c>
      <c r="B784" s="19" t="s">
        <v>711</v>
      </c>
      <c r="C784" s="21"/>
      <c r="D784" s="21"/>
      <c r="E784" s="88"/>
      <c r="F784" s="18"/>
      <c r="G784" s="18"/>
      <c r="H784" s="94"/>
      <c r="I784" s="36"/>
      <c r="J784" s="36"/>
      <c r="K784" s="117"/>
      <c r="L784" s="90"/>
      <c r="M784" s="90"/>
      <c r="N784" s="103"/>
      <c r="O784" s="90"/>
      <c r="P784" s="90"/>
      <c r="Q784" s="103"/>
      <c r="R784" s="90"/>
      <c r="S784" s="90"/>
      <c r="T784" s="103"/>
    </row>
    <row r="785" spans="1:20" ht="18.75">
      <c r="A785" s="35">
        <v>1</v>
      </c>
      <c r="B785" s="17" t="s">
        <v>712</v>
      </c>
      <c r="C785" s="20">
        <v>400</v>
      </c>
      <c r="D785" s="20"/>
      <c r="E785" s="88">
        <f>SUM(C785:D785)</f>
        <v>400</v>
      </c>
      <c r="F785" s="14">
        <v>0.03</v>
      </c>
      <c r="G785" s="14">
        <v>0</v>
      </c>
      <c r="H785" s="94">
        <f>SUM(F785:G785)</f>
        <v>0.03</v>
      </c>
      <c r="I785" s="22">
        <v>0.02</v>
      </c>
      <c r="J785" s="22"/>
      <c r="K785" s="117">
        <f>SUM(I785:J785)</f>
        <v>0.02</v>
      </c>
      <c r="L785" s="89">
        <v>0.02</v>
      </c>
      <c r="M785" s="89"/>
      <c r="N785" s="103">
        <f>SUM(L785:M785)</f>
        <v>0.02</v>
      </c>
      <c r="O785" s="89">
        <v>0.03</v>
      </c>
      <c r="P785" s="89"/>
      <c r="Q785" s="103">
        <f>SUM(O785:P785)</f>
        <v>0.03</v>
      </c>
      <c r="R785" s="89">
        <v>0.03</v>
      </c>
      <c r="S785" s="89"/>
      <c r="T785" s="103">
        <f>SUM(R785:S785)</f>
        <v>0.03</v>
      </c>
    </row>
    <row r="786" spans="1:20" s="43" customFormat="1" ht="18.75">
      <c r="A786" s="35"/>
      <c r="B786" s="19" t="s">
        <v>88</v>
      </c>
      <c r="C786" s="21">
        <f>SUM(C785)</f>
        <v>400</v>
      </c>
      <c r="D786" s="20"/>
      <c r="E786" s="88">
        <f>SUM(C786:D786)</f>
        <v>400</v>
      </c>
      <c r="F786" s="18">
        <f>SUM(F785)</f>
        <v>0.03</v>
      </c>
      <c r="G786" s="18">
        <f>SUM(G785)</f>
        <v>0</v>
      </c>
      <c r="H786" s="94">
        <f>SUM(H785)</f>
        <v>0.03</v>
      </c>
      <c r="I786" s="36">
        <f>SUM(I785)</f>
        <v>0.02</v>
      </c>
      <c r="J786" s="36"/>
      <c r="K786" s="117">
        <f>SUM(I786:J786)</f>
        <v>0.02</v>
      </c>
      <c r="L786" s="90">
        <f>SUM(L785)</f>
        <v>0.02</v>
      </c>
      <c r="M786" s="90"/>
      <c r="N786" s="103">
        <f>SUM(L786:M786)</f>
        <v>0.02</v>
      </c>
      <c r="O786" s="89">
        <f>SUM(O785)</f>
        <v>0.03</v>
      </c>
      <c r="P786" s="90"/>
      <c r="Q786" s="103">
        <f>SUM(O786:P786)</f>
        <v>0.03</v>
      </c>
      <c r="R786" s="89">
        <f>SUM(R785)</f>
        <v>0.03</v>
      </c>
      <c r="S786" s="90"/>
      <c r="T786" s="103">
        <f>SUM(R786:S786)</f>
        <v>0.03</v>
      </c>
    </row>
    <row r="787" spans="1:20" s="43" customFormat="1" ht="18.75">
      <c r="A787" s="35">
        <v>4</v>
      </c>
      <c r="B787" s="19" t="s">
        <v>713</v>
      </c>
      <c r="C787" s="21"/>
      <c r="D787" s="21"/>
      <c r="E787" s="88"/>
      <c r="F787" s="18"/>
      <c r="G787" s="18"/>
      <c r="H787" s="94"/>
      <c r="I787" s="36"/>
      <c r="J787" s="36"/>
      <c r="K787" s="117"/>
      <c r="L787" s="90"/>
      <c r="M787" s="90"/>
      <c r="N787" s="103"/>
      <c r="O787" s="90"/>
      <c r="P787" s="90"/>
      <c r="Q787" s="103"/>
      <c r="R787" s="90"/>
      <c r="S787" s="90"/>
      <c r="T787" s="103"/>
    </row>
    <row r="788" spans="1:20" s="43" customFormat="1" ht="18.75">
      <c r="A788" s="35">
        <v>32</v>
      </c>
      <c r="B788" s="19" t="s">
        <v>714</v>
      </c>
      <c r="C788" s="21"/>
      <c r="D788" s="21"/>
      <c r="E788" s="88"/>
      <c r="F788" s="18"/>
      <c r="G788" s="18"/>
      <c r="H788" s="94"/>
      <c r="I788" s="36"/>
      <c r="J788" s="36"/>
      <c r="K788" s="117"/>
      <c r="L788" s="90"/>
      <c r="M788" s="90"/>
      <c r="N788" s="103"/>
      <c r="O788" s="90"/>
      <c r="P788" s="90"/>
      <c r="Q788" s="103"/>
      <c r="R788" s="90"/>
      <c r="S788" s="90"/>
      <c r="T788" s="103"/>
    </row>
    <row r="789" spans="1:20" s="43" customFormat="1" ht="18.75">
      <c r="A789" s="25">
        <v>1</v>
      </c>
      <c r="B789" s="17" t="s">
        <v>1458</v>
      </c>
      <c r="C789" s="21"/>
      <c r="D789" s="21"/>
      <c r="E789" s="88"/>
      <c r="F789" s="18"/>
      <c r="G789" s="18"/>
      <c r="H789" s="94"/>
      <c r="I789" s="22">
        <v>50</v>
      </c>
      <c r="J789" s="36"/>
      <c r="K789" s="117">
        <f>SUM(I789:J789)</f>
        <v>50</v>
      </c>
      <c r="L789" s="89"/>
      <c r="M789" s="89"/>
      <c r="N789" s="103">
        <f>SUM(L789:M789)</f>
        <v>0</v>
      </c>
      <c r="O789" s="89"/>
      <c r="P789" s="89"/>
      <c r="Q789" s="103">
        <f>SUM(O789:P789)</f>
        <v>0</v>
      </c>
      <c r="R789" s="89"/>
      <c r="S789" s="89"/>
      <c r="T789" s="103">
        <f>SUM(R789:S789)</f>
        <v>0</v>
      </c>
    </row>
    <row r="790" spans="1:20" ht="18.75">
      <c r="A790" s="25">
        <v>2</v>
      </c>
      <c r="B790" s="17" t="s">
        <v>715</v>
      </c>
      <c r="C790" s="20">
        <v>300</v>
      </c>
      <c r="D790" s="20"/>
      <c r="E790" s="88">
        <f>SUM(C790:D790)</f>
        <v>300</v>
      </c>
      <c r="F790" s="14">
        <v>1346.01</v>
      </c>
      <c r="G790" s="14">
        <v>0</v>
      </c>
      <c r="H790" s="94">
        <f>SUM(F790:G790)</f>
        <v>1346.01</v>
      </c>
      <c r="I790" s="22">
        <v>1505.41</v>
      </c>
      <c r="J790" s="22"/>
      <c r="K790" s="117">
        <f>SUM(I790:J790)</f>
        <v>1505.41</v>
      </c>
      <c r="L790" s="89">
        <v>1795.59</v>
      </c>
      <c r="M790" s="89"/>
      <c r="N790" s="103">
        <f>SUM(L790:M790)</f>
        <v>1795.59</v>
      </c>
      <c r="O790" s="89">
        <v>1612.67</v>
      </c>
      <c r="P790" s="89"/>
      <c r="Q790" s="103">
        <f>SUM(O790:P790)</f>
        <v>1612.67</v>
      </c>
      <c r="R790" s="89">
        <v>1892.81</v>
      </c>
      <c r="S790" s="89"/>
      <c r="T790" s="103">
        <f>SUM(R790:S790)</f>
        <v>1892.81</v>
      </c>
    </row>
    <row r="791" spans="1:20" ht="18.75">
      <c r="A791" s="25"/>
      <c r="B791" s="19" t="s">
        <v>89</v>
      </c>
      <c r="C791" s="21">
        <f>SUM(C790)</f>
        <v>300</v>
      </c>
      <c r="D791" s="20"/>
      <c r="E791" s="88">
        <f>SUM(C791:D791)</f>
        <v>300</v>
      </c>
      <c r="F791" s="18">
        <f>SUM(F790)</f>
        <v>1346.01</v>
      </c>
      <c r="G791" s="18">
        <f>SUM(G790)</f>
        <v>0</v>
      </c>
      <c r="H791" s="94">
        <f>SUM(H790)</f>
        <v>1346.01</v>
      </c>
      <c r="I791" s="22">
        <f>SUM(I789:I790)</f>
        <v>1555.41</v>
      </c>
      <c r="J791" s="22"/>
      <c r="K791" s="117">
        <f>SUM(I791:J791)</f>
        <v>1555.41</v>
      </c>
      <c r="L791" s="90">
        <f>SUM(L789:L790)</f>
        <v>1795.59</v>
      </c>
      <c r="M791" s="89">
        <f>SUM(M789:M790)</f>
        <v>0</v>
      </c>
      <c r="N791" s="103">
        <f>SUM(L791:M791)</f>
        <v>1795.59</v>
      </c>
      <c r="O791" s="89">
        <f>SUM(O790)</f>
        <v>1612.67</v>
      </c>
      <c r="P791" s="89"/>
      <c r="Q791" s="103">
        <f>SUM(O791:P791)</f>
        <v>1612.67</v>
      </c>
      <c r="R791" s="89">
        <f>SUM(R790)</f>
        <v>1892.81</v>
      </c>
      <c r="S791" s="89"/>
      <c r="T791" s="103">
        <f>SUM(R791:S791)</f>
        <v>1892.81</v>
      </c>
    </row>
    <row r="792" spans="1:20" ht="18.75">
      <c r="A792" s="35">
        <v>33</v>
      </c>
      <c r="B792" s="17" t="s">
        <v>716</v>
      </c>
      <c r="C792" s="20"/>
      <c r="D792" s="20"/>
      <c r="E792" s="88"/>
      <c r="F792" s="14"/>
      <c r="G792" s="14"/>
      <c r="H792" s="94"/>
      <c r="I792" s="22"/>
      <c r="J792" s="22"/>
      <c r="L792" s="89"/>
      <c r="M792" s="89"/>
      <c r="O792" s="89"/>
      <c r="P792" s="89"/>
      <c r="R792" s="89"/>
      <c r="S792" s="89"/>
    </row>
    <row r="793" spans="1:20" ht="18.75">
      <c r="A793" s="25">
        <v>1</v>
      </c>
      <c r="B793" s="17" t="s">
        <v>717</v>
      </c>
      <c r="C793" s="20">
        <v>480</v>
      </c>
      <c r="D793" s="20"/>
      <c r="E793" s="88">
        <f>SUM(C793:D793)</f>
        <v>480</v>
      </c>
      <c r="F793" s="14">
        <v>0.03</v>
      </c>
      <c r="G793" s="14">
        <v>0</v>
      </c>
      <c r="H793" s="94">
        <f>SUM(F793:G793)</f>
        <v>0.03</v>
      </c>
      <c r="I793" s="22">
        <v>0.02</v>
      </c>
      <c r="J793" s="22"/>
      <c r="K793" s="117">
        <f>SUM(I793:J793)</f>
        <v>0.02</v>
      </c>
      <c r="L793" s="89">
        <v>0.02</v>
      </c>
      <c r="M793" s="89"/>
      <c r="N793" s="103">
        <f>SUM(L793:M793)</f>
        <v>0.02</v>
      </c>
      <c r="O793" s="89">
        <v>0.03</v>
      </c>
      <c r="P793" s="89"/>
      <c r="Q793" s="103">
        <f>SUM(O793:P793)</f>
        <v>0.03</v>
      </c>
      <c r="R793" s="89">
        <v>0.03</v>
      </c>
      <c r="S793" s="89"/>
      <c r="T793" s="103">
        <f>SUM(R793:S793)</f>
        <v>0.03</v>
      </c>
    </row>
    <row r="794" spans="1:20" ht="18.75">
      <c r="A794" s="25"/>
      <c r="B794" s="19" t="s">
        <v>90</v>
      </c>
      <c r="C794" s="21">
        <f>SUM(C793)</f>
        <v>480</v>
      </c>
      <c r="D794" s="20"/>
      <c r="E794" s="88">
        <f>SUM(C794:D794)</f>
        <v>480</v>
      </c>
      <c r="F794" s="18">
        <f>SUM(F793)</f>
        <v>0.03</v>
      </c>
      <c r="G794" s="18">
        <f>SUM(G793)</f>
        <v>0</v>
      </c>
      <c r="H794" s="94">
        <f>SUM(H793)</f>
        <v>0.03</v>
      </c>
      <c r="I794" s="22">
        <f>SUM(I793)</f>
        <v>0.02</v>
      </c>
      <c r="J794" s="22"/>
      <c r="K794" s="117">
        <f>SUM(I794:J794)</f>
        <v>0.02</v>
      </c>
      <c r="L794" s="90">
        <f>SUM(L793)</f>
        <v>0.02</v>
      </c>
      <c r="M794" s="89"/>
      <c r="N794" s="103">
        <f>SUM(L794:M794)</f>
        <v>0.02</v>
      </c>
      <c r="O794" s="89">
        <f>SUM(O793)</f>
        <v>0.03</v>
      </c>
      <c r="P794" s="89"/>
      <c r="Q794" s="103">
        <f>SUM(O794:P794)</f>
        <v>0.03</v>
      </c>
      <c r="R794" s="89">
        <f>SUM(R793)</f>
        <v>0.03</v>
      </c>
      <c r="S794" s="89"/>
      <c r="T794" s="103">
        <f>SUM(R794:S794)</f>
        <v>0.03</v>
      </c>
    </row>
    <row r="795" spans="1:20" s="43" customFormat="1" ht="18.75">
      <c r="A795" s="35">
        <v>34</v>
      </c>
      <c r="B795" s="19" t="s">
        <v>718</v>
      </c>
      <c r="C795" s="21"/>
      <c r="D795" s="21"/>
      <c r="E795" s="88"/>
      <c r="F795" s="18"/>
      <c r="G795" s="18"/>
      <c r="H795" s="94"/>
      <c r="I795" s="36"/>
      <c r="J795" s="36"/>
      <c r="K795" s="117"/>
      <c r="L795" s="89"/>
      <c r="M795" s="89"/>
      <c r="N795" s="103"/>
      <c r="O795" s="89"/>
      <c r="P795" s="89"/>
      <c r="Q795" s="103"/>
      <c r="R795" s="89"/>
      <c r="S795" s="89"/>
      <c r="T795" s="103"/>
    </row>
    <row r="796" spans="1:20" ht="18.75">
      <c r="A796" s="25">
        <v>1</v>
      </c>
      <c r="B796" s="17" t="s">
        <v>668</v>
      </c>
      <c r="C796" s="20"/>
      <c r="D796" s="20"/>
      <c r="F796" s="14">
        <v>0.01</v>
      </c>
      <c r="G796" s="14">
        <v>0</v>
      </c>
      <c r="H796" s="94">
        <f>SUM(F796:G796)</f>
        <v>0.01</v>
      </c>
      <c r="I796" s="22">
        <v>0.01</v>
      </c>
      <c r="J796" s="22"/>
      <c r="K796" s="117">
        <f>SUM(I796:J796)</f>
        <v>0.01</v>
      </c>
      <c r="L796" s="89">
        <v>400</v>
      </c>
      <c r="M796" s="89"/>
      <c r="N796" s="103">
        <f>SUM(L796:M796)</f>
        <v>400</v>
      </c>
      <c r="O796" s="89">
        <v>450</v>
      </c>
      <c r="P796" s="89"/>
      <c r="Q796" s="103">
        <f>SUM(O796:P796)</f>
        <v>450</v>
      </c>
      <c r="R796" s="89">
        <v>450</v>
      </c>
      <c r="S796" s="89"/>
      <c r="T796" s="103">
        <f>SUM(R796:S796)</f>
        <v>450</v>
      </c>
    </row>
    <row r="797" spans="1:20" ht="18.75">
      <c r="A797" s="25"/>
      <c r="B797" s="19" t="s">
        <v>91</v>
      </c>
      <c r="C797" s="21"/>
      <c r="D797" s="21"/>
      <c r="E797" s="88"/>
      <c r="F797" s="18">
        <f>SUM(F796)</f>
        <v>0.01</v>
      </c>
      <c r="G797" s="18">
        <f>SUM(G796)</f>
        <v>0</v>
      </c>
      <c r="H797" s="94">
        <f>SUM(H796)</f>
        <v>0.01</v>
      </c>
      <c r="I797" s="22">
        <f>SUM(I796)</f>
        <v>0.01</v>
      </c>
      <c r="J797" s="22"/>
      <c r="K797" s="117">
        <f>SUM(I797:J797)</f>
        <v>0.01</v>
      </c>
      <c r="L797" s="90">
        <f>SUM(L796)</f>
        <v>400</v>
      </c>
      <c r="M797" s="89"/>
      <c r="N797" s="103">
        <f>SUM(L797:M797)</f>
        <v>400</v>
      </c>
      <c r="O797" s="89">
        <f>SUM(O796)</f>
        <v>450</v>
      </c>
      <c r="P797" s="89"/>
      <c r="Q797" s="103">
        <f>SUM(O797:P797)</f>
        <v>450</v>
      </c>
      <c r="R797" s="89">
        <f>SUM(R796)</f>
        <v>450</v>
      </c>
      <c r="S797" s="89"/>
      <c r="T797" s="103">
        <f>SUM(R797:S797)</f>
        <v>450</v>
      </c>
    </row>
    <row r="798" spans="1:20" s="43" customFormat="1" ht="18.75">
      <c r="A798" s="35">
        <v>35</v>
      </c>
      <c r="B798" s="19" t="s">
        <v>719</v>
      </c>
      <c r="C798" s="21"/>
      <c r="D798" s="21"/>
      <c r="E798" s="88"/>
      <c r="F798" s="18"/>
      <c r="G798" s="18"/>
      <c r="H798" s="94"/>
      <c r="I798" s="36"/>
      <c r="J798" s="36"/>
      <c r="K798" s="117"/>
      <c r="L798" s="89"/>
      <c r="M798" s="89"/>
      <c r="N798" s="103"/>
      <c r="O798" s="89"/>
      <c r="P798" s="89"/>
      <c r="Q798" s="103"/>
      <c r="R798" s="89"/>
      <c r="S798" s="89"/>
      <c r="T798" s="103"/>
    </row>
    <row r="799" spans="1:20" ht="18.75">
      <c r="A799" s="25">
        <v>1</v>
      </c>
      <c r="B799" s="17" t="s">
        <v>720</v>
      </c>
      <c r="C799" s="20">
        <v>1483.51</v>
      </c>
      <c r="D799" s="20"/>
      <c r="E799" s="88">
        <f>SUM(C799:D799)</f>
        <v>1483.51</v>
      </c>
      <c r="F799" s="14">
        <v>1494</v>
      </c>
      <c r="G799" s="14">
        <v>0</v>
      </c>
      <c r="H799" s="94">
        <f>SUM(F799:G799)</f>
        <v>1494</v>
      </c>
      <c r="I799" s="22">
        <v>1598</v>
      </c>
      <c r="J799" s="22"/>
      <c r="K799" s="117">
        <f>SUM(I799:J799)</f>
        <v>1598</v>
      </c>
      <c r="L799" s="89">
        <v>1751</v>
      </c>
      <c r="M799" s="89"/>
      <c r="N799" s="103">
        <f>SUM(L799:M799)</f>
        <v>1751</v>
      </c>
      <c r="O799" s="89">
        <v>1153</v>
      </c>
      <c r="P799" s="89"/>
      <c r="Q799" s="103">
        <f>SUM(O799:P799)</f>
        <v>1153</v>
      </c>
      <c r="R799" s="89">
        <v>1153</v>
      </c>
      <c r="S799" s="89"/>
      <c r="T799" s="103">
        <f>SUM(R799:S799)</f>
        <v>1153</v>
      </c>
    </row>
    <row r="800" spans="1:20" ht="18.75">
      <c r="A800" s="25">
        <v>2</v>
      </c>
      <c r="B800" s="17" t="s">
        <v>721</v>
      </c>
      <c r="C800" s="20">
        <v>605.29999999999995</v>
      </c>
      <c r="D800" s="20"/>
      <c r="E800" s="88">
        <f>SUM(C800:D800)</f>
        <v>605.29999999999995</v>
      </c>
      <c r="F800" s="14">
        <v>7211.02</v>
      </c>
      <c r="G800" s="14">
        <v>0</v>
      </c>
      <c r="H800" s="94">
        <f>SUM(F800:G800)</f>
        <v>7211.02</v>
      </c>
      <c r="I800" s="22">
        <v>8402</v>
      </c>
      <c r="J800" s="22"/>
      <c r="K800" s="117">
        <f>SUM(I800:J800)</f>
        <v>8402</v>
      </c>
      <c r="L800" s="89">
        <v>7091.01</v>
      </c>
      <c r="M800" s="89"/>
      <c r="N800" s="103">
        <f>SUM(L800:M800)</f>
        <v>7091.01</v>
      </c>
      <c r="O800" s="89">
        <v>7205</v>
      </c>
      <c r="P800" s="89"/>
      <c r="Q800" s="103">
        <f>SUM(O800:P800)</f>
        <v>7205</v>
      </c>
      <c r="R800" s="89">
        <v>7205</v>
      </c>
      <c r="S800" s="89"/>
      <c r="T800" s="103">
        <f>SUM(R800:S800)</f>
        <v>7205</v>
      </c>
    </row>
    <row r="801" spans="1:20" ht="18.75">
      <c r="A801" s="25">
        <v>3</v>
      </c>
      <c r="B801" s="17" t="s">
        <v>722</v>
      </c>
      <c r="C801" s="20">
        <v>205.62</v>
      </c>
      <c r="D801" s="20"/>
      <c r="E801" s="88">
        <f>SUM(C801:D801)</f>
        <v>205.62</v>
      </c>
      <c r="F801" s="14">
        <v>220</v>
      </c>
      <c r="G801" s="14">
        <v>0</v>
      </c>
      <c r="H801" s="94">
        <f>SUM(F801:G801)</f>
        <v>220</v>
      </c>
      <c r="I801" s="22">
        <v>200</v>
      </c>
      <c r="J801" s="22"/>
      <c r="K801" s="117">
        <f>SUM(I801:J801)</f>
        <v>200</v>
      </c>
      <c r="L801" s="89">
        <v>200</v>
      </c>
      <c r="M801" s="89"/>
      <c r="N801" s="103">
        <f>SUM(L801:M801)</f>
        <v>200</v>
      </c>
      <c r="O801" s="89">
        <v>220</v>
      </c>
      <c r="P801" s="89"/>
      <c r="Q801" s="103">
        <f>SUM(O801:P801)</f>
        <v>220</v>
      </c>
      <c r="R801" s="89">
        <v>220</v>
      </c>
      <c r="S801" s="89"/>
      <c r="T801" s="103">
        <f>SUM(R801:S801)</f>
        <v>220</v>
      </c>
    </row>
    <row r="802" spans="1:20" s="43" customFormat="1" ht="18.75">
      <c r="A802" s="35"/>
      <c r="B802" s="19" t="s">
        <v>92</v>
      </c>
      <c r="C802" s="21">
        <f>SUM(C799:C801)</f>
        <v>2294.4299999999998</v>
      </c>
      <c r="D802" s="20"/>
      <c r="E802" s="88">
        <f>SUM(C802:D802)</f>
        <v>2294.4299999999998</v>
      </c>
      <c r="F802" s="18">
        <f>SUM(F799:F801)</f>
        <v>8925.02</v>
      </c>
      <c r="G802" s="18">
        <f>SUM(G799:G801)</f>
        <v>0</v>
      </c>
      <c r="H802" s="94">
        <f>SUM(H799:H801)</f>
        <v>8925.02</v>
      </c>
      <c r="I802" s="36">
        <f>SUM(I799:I801)</f>
        <v>10200</v>
      </c>
      <c r="J802" s="36"/>
      <c r="K802" s="117">
        <f>SUM(I802:J802)</f>
        <v>10200</v>
      </c>
      <c r="L802" s="90">
        <f>SUM(L799:L801)</f>
        <v>9042.01</v>
      </c>
      <c r="M802" s="90"/>
      <c r="N802" s="103">
        <f>SUM(L802:M802)</f>
        <v>9042.01</v>
      </c>
      <c r="O802" s="90">
        <f>SUM(O799:O801)</f>
        <v>8578</v>
      </c>
      <c r="P802" s="90"/>
      <c r="Q802" s="103">
        <f>SUM(O802:P802)</f>
        <v>8578</v>
      </c>
      <c r="R802" s="90">
        <f>SUM(R799:R801)</f>
        <v>8578</v>
      </c>
      <c r="S802" s="90"/>
      <c r="T802" s="103">
        <f>SUM(R802:S802)</f>
        <v>8578</v>
      </c>
    </row>
    <row r="803" spans="1:20" s="43" customFormat="1" ht="18.75">
      <c r="A803" s="35">
        <v>36</v>
      </c>
      <c r="B803" s="19" t="s">
        <v>723</v>
      </c>
      <c r="C803" s="21"/>
      <c r="D803" s="21"/>
      <c r="E803" s="88"/>
      <c r="F803" s="18"/>
      <c r="G803" s="18"/>
      <c r="H803" s="94"/>
      <c r="I803" s="36"/>
      <c r="J803" s="36"/>
      <c r="K803" s="117"/>
      <c r="L803" s="90"/>
      <c r="M803" s="90"/>
      <c r="N803" s="103"/>
      <c r="O803" s="90"/>
      <c r="P803" s="90"/>
      <c r="Q803" s="103"/>
      <c r="R803" s="90"/>
      <c r="S803" s="90"/>
      <c r="T803" s="103"/>
    </row>
    <row r="804" spans="1:20" s="43" customFormat="1" ht="18.75">
      <c r="A804" s="25">
        <v>1</v>
      </c>
      <c r="B804" s="17" t="s">
        <v>1459</v>
      </c>
      <c r="C804" s="20"/>
      <c r="D804" s="20"/>
      <c r="E804" s="107"/>
      <c r="F804" s="18"/>
      <c r="G804" s="18"/>
      <c r="H804" s="94"/>
      <c r="I804" s="22">
        <v>0.01</v>
      </c>
      <c r="J804" s="36"/>
      <c r="K804" s="117">
        <f>SUM(I804:J804)</f>
        <v>0.01</v>
      </c>
      <c r="L804" s="90">
        <v>0.01</v>
      </c>
      <c r="M804" s="90"/>
      <c r="N804" s="103">
        <f>SUM(L804:M804)</f>
        <v>0.01</v>
      </c>
      <c r="O804" s="90"/>
      <c r="P804" s="90"/>
      <c r="Q804" s="103">
        <f>SUM(O804:P804)</f>
        <v>0</v>
      </c>
      <c r="R804" s="90"/>
      <c r="S804" s="90"/>
      <c r="T804" s="103">
        <f>SUM(R804:S804)</f>
        <v>0</v>
      </c>
    </row>
    <row r="805" spans="1:20" ht="18.75">
      <c r="A805" s="25">
        <v>2</v>
      </c>
      <c r="B805" s="17" t="s">
        <v>724</v>
      </c>
      <c r="C805" s="20">
        <v>70</v>
      </c>
      <c r="D805" s="20"/>
      <c r="E805" s="88">
        <f>SUM(C805:D805)</f>
        <v>70</v>
      </c>
      <c r="F805" s="14">
        <v>51</v>
      </c>
      <c r="G805" s="14">
        <v>0</v>
      </c>
      <c r="H805" s="94">
        <f>SUM(F805:G805)</f>
        <v>51</v>
      </c>
      <c r="I805" s="22">
        <v>1000</v>
      </c>
      <c r="J805" s="22"/>
      <c r="K805" s="117">
        <f>SUM(I805:J805)</f>
        <v>1000</v>
      </c>
      <c r="L805" s="89">
        <v>1400.01</v>
      </c>
      <c r="M805" s="89"/>
      <c r="N805" s="103">
        <f>SUM(L805:M805)</f>
        <v>1400.01</v>
      </c>
      <c r="O805" s="89"/>
      <c r="P805" s="89"/>
      <c r="Q805" s="103">
        <f>SUM(O805:P805)</f>
        <v>0</v>
      </c>
      <c r="R805" s="89"/>
      <c r="S805" s="89"/>
      <c r="T805" s="103">
        <f>SUM(R805:S805)</f>
        <v>0</v>
      </c>
    </row>
    <row r="806" spans="1:20" s="43" customFormat="1" ht="18.75">
      <c r="A806" s="35"/>
      <c r="B806" s="19" t="s">
        <v>93</v>
      </c>
      <c r="C806" s="21">
        <f>SUM(C805)</f>
        <v>70</v>
      </c>
      <c r="D806" s="20"/>
      <c r="E806" s="88">
        <f>SUM(C806:D806)</f>
        <v>70</v>
      </c>
      <c r="F806" s="18">
        <f>SUM(F805)</f>
        <v>51</v>
      </c>
      <c r="G806" s="18">
        <f>SUM(G805)</f>
        <v>0</v>
      </c>
      <c r="H806" s="94">
        <f>SUM(H805)</f>
        <v>51</v>
      </c>
      <c r="I806" s="36">
        <f>SUM(I804:I805)</f>
        <v>1000.01</v>
      </c>
      <c r="J806" s="36"/>
      <c r="K806" s="117">
        <f>SUM(I806:J806)</f>
        <v>1000.01</v>
      </c>
      <c r="L806" s="90">
        <f>SUM(L804:L805)</f>
        <v>1400.02</v>
      </c>
      <c r="M806" s="90"/>
      <c r="N806" s="103">
        <f>SUM(L806:M806)</f>
        <v>1400.02</v>
      </c>
      <c r="O806" s="90"/>
      <c r="P806" s="90"/>
      <c r="Q806" s="103">
        <f>SUM(O806:P806)</f>
        <v>0</v>
      </c>
      <c r="R806" s="90"/>
      <c r="S806" s="90"/>
      <c r="T806" s="103">
        <f>SUM(R806:S806)</f>
        <v>0</v>
      </c>
    </row>
    <row r="807" spans="1:20" s="43" customFormat="1" ht="18.75">
      <c r="A807" s="35">
        <v>37</v>
      </c>
      <c r="B807" s="19" t="s">
        <v>725</v>
      </c>
      <c r="C807" s="21"/>
      <c r="D807" s="21"/>
      <c r="E807" s="88"/>
      <c r="F807" s="18"/>
      <c r="G807" s="18"/>
      <c r="H807" s="94"/>
      <c r="I807" s="36"/>
      <c r="J807" s="36"/>
      <c r="K807" s="117"/>
      <c r="L807" s="90"/>
      <c r="M807" s="90"/>
      <c r="N807" s="103"/>
      <c r="O807" s="90"/>
      <c r="P807" s="90"/>
      <c r="Q807" s="103"/>
      <c r="R807" s="90"/>
      <c r="S807" s="90"/>
      <c r="T807" s="103"/>
    </row>
    <row r="808" spans="1:20" s="43" customFormat="1" ht="18.75">
      <c r="A808" s="35">
        <v>1</v>
      </c>
      <c r="B808" s="17" t="s">
        <v>1459</v>
      </c>
      <c r="C808" s="21"/>
      <c r="D808" s="21"/>
      <c r="E808" s="88"/>
      <c r="F808" s="18"/>
      <c r="G808" s="18"/>
      <c r="H808" s="94"/>
      <c r="I808" s="22">
        <v>0.01</v>
      </c>
      <c r="J808" s="36"/>
      <c r="K808" s="117">
        <f>SUM(I808:J808)</f>
        <v>0.01</v>
      </c>
      <c r="L808" s="89">
        <v>20</v>
      </c>
      <c r="M808" s="89"/>
      <c r="N808" s="103">
        <f>SUM(L808:M808)</f>
        <v>20</v>
      </c>
      <c r="O808" s="89"/>
      <c r="P808" s="89"/>
      <c r="Q808" s="103">
        <f>SUM(O808:P808)</f>
        <v>0</v>
      </c>
      <c r="R808" s="89"/>
      <c r="S808" s="89"/>
      <c r="T808" s="103">
        <f>SUM(R808:S808)</f>
        <v>0</v>
      </c>
    </row>
    <row r="809" spans="1:20" ht="18.75">
      <c r="A809" s="25">
        <v>2</v>
      </c>
      <c r="B809" s="17" t="s">
        <v>726</v>
      </c>
      <c r="C809" s="20">
        <v>75</v>
      </c>
      <c r="D809" s="20"/>
      <c r="E809" s="88">
        <f>SUM(C809:D809)</f>
        <v>75</v>
      </c>
      <c r="F809" s="14">
        <v>526</v>
      </c>
      <c r="G809" s="14">
        <v>0</v>
      </c>
      <c r="H809" s="94">
        <f>SUM(F809:G809)</f>
        <v>526</v>
      </c>
      <c r="I809" s="22">
        <v>750</v>
      </c>
      <c r="J809" s="22"/>
      <c r="K809" s="117">
        <f>SUM(I809:J809)</f>
        <v>750</v>
      </c>
      <c r="L809" s="89">
        <v>1000.01</v>
      </c>
      <c r="M809" s="89"/>
      <c r="N809" s="103">
        <f>SUM(L809:M809)</f>
        <v>1000.01</v>
      </c>
      <c r="O809" s="89"/>
      <c r="P809" s="89"/>
      <c r="Q809" s="103">
        <f>SUM(O809:P809)</f>
        <v>0</v>
      </c>
      <c r="R809" s="89"/>
      <c r="S809" s="89"/>
      <c r="T809" s="103">
        <f>SUM(R809:S809)</f>
        <v>0</v>
      </c>
    </row>
    <row r="810" spans="1:20" s="43" customFormat="1" ht="18.75">
      <c r="A810" s="35"/>
      <c r="B810" s="19" t="s">
        <v>94</v>
      </c>
      <c r="C810" s="21">
        <f>SUM(C809)</f>
        <v>75</v>
      </c>
      <c r="D810" s="20"/>
      <c r="E810" s="88">
        <f>SUM(C810:D810)</f>
        <v>75</v>
      </c>
      <c r="F810" s="18">
        <f>SUM(F809)</f>
        <v>526</v>
      </c>
      <c r="G810" s="18">
        <f>SUM(G809)</f>
        <v>0</v>
      </c>
      <c r="H810" s="94">
        <f>SUM(H809)</f>
        <v>526</v>
      </c>
      <c r="I810" s="36">
        <f>SUM(I808:I809)</f>
        <v>750.01</v>
      </c>
      <c r="J810" s="36"/>
      <c r="K810" s="117">
        <f>SUM(I810:J810)</f>
        <v>750.01</v>
      </c>
      <c r="L810" s="90">
        <f>SUM(L808:L809)</f>
        <v>1020.01</v>
      </c>
      <c r="M810" s="90"/>
      <c r="N810" s="103">
        <f>SUM(L810:M810)</f>
        <v>1020.01</v>
      </c>
      <c r="O810" s="90"/>
      <c r="P810" s="90"/>
      <c r="Q810" s="103">
        <f>SUM(O810:P810)</f>
        <v>0</v>
      </c>
      <c r="R810" s="90"/>
      <c r="S810" s="90"/>
      <c r="T810" s="103">
        <f>SUM(R810:S810)</f>
        <v>0</v>
      </c>
    </row>
    <row r="811" spans="1:20" s="43" customFormat="1" ht="18.75">
      <c r="A811" s="35">
        <v>38</v>
      </c>
      <c r="B811" s="19" t="s">
        <v>540</v>
      </c>
      <c r="C811" s="21"/>
      <c r="D811" s="21"/>
      <c r="E811" s="88"/>
      <c r="F811" s="18"/>
      <c r="G811" s="18"/>
      <c r="H811" s="94"/>
      <c r="I811" s="36"/>
      <c r="J811" s="36"/>
      <c r="K811" s="117"/>
      <c r="L811" s="90"/>
      <c r="M811" s="90"/>
      <c r="N811" s="103"/>
      <c r="O811" s="90"/>
      <c r="P811" s="90"/>
      <c r="Q811" s="103"/>
      <c r="R811" s="90"/>
      <c r="S811" s="90"/>
      <c r="T811" s="103"/>
    </row>
    <row r="812" spans="1:20" ht="18.75">
      <c r="A812" s="25">
        <v>1</v>
      </c>
      <c r="B812" s="17" t="s">
        <v>727</v>
      </c>
      <c r="C812" s="20">
        <v>3800</v>
      </c>
      <c r="D812" s="20">
        <v>3388.65</v>
      </c>
      <c r="E812" s="88">
        <f t="shared" ref="E812:E857" si="342">SUM(C812:D812)</f>
        <v>7188.65</v>
      </c>
      <c r="F812" s="14">
        <v>4300</v>
      </c>
      <c r="G812" s="14">
        <v>4800</v>
      </c>
      <c r="H812" s="94">
        <f>SUM(F812:G812)</f>
        <v>9100</v>
      </c>
      <c r="I812" s="22">
        <v>2540</v>
      </c>
      <c r="J812" s="22">
        <v>5100</v>
      </c>
      <c r="K812" s="117">
        <f t="shared" ref="K812:K864" si="343">SUM(I812:J812)</f>
        <v>7640</v>
      </c>
      <c r="L812" s="89">
        <v>3100</v>
      </c>
      <c r="M812" s="89">
        <v>6000</v>
      </c>
      <c r="N812" s="103">
        <f t="shared" ref="N812:N864" si="344">SUM(L812:M812)</f>
        <v>9100</v>
      </c>
      <c r="O812" s="89">
        <v>1515</v>
      </c>
      <c r="P812" s="89">
        <v>2025</v>
      </c>
      <c r="Q812" s="103">
        <f t="shared" ref="Q812:Q864" si="345">SUM(O812:P812)</f>
        <v>3540</v>
      </c>
      <c r="R812" s="89">
        <v>1515</v>
      </c>
      <c r="S812" s="89">
        <v>2025</v>
      </c>
      <c r="T812" s="103">
        <f t="shared" ref="T812:T864" si="346">SUM(R812:S812)</f>
        <v>3540</v>
      </c>
    </row>
    <row r="813" spans="1:20" ht="18.75">
      <c r="A813" s="25">
        <v>2</v>
      </c>
      <c r="B813" s="17" t="s">
        <v>1460</v>
      </c>
      <c r="C813" s="20"/>
      <c r="D813" s="20"/>
      <c r="E813" s="88"/>
      <c r="F813" s="14"/>
      <c r="G813" s="14"/>
      <c r="H813" s="94"/>
      <c r="I813" s="22">
        <v>2300</v>
      </c>
      <c r="J813" s="22"/>
      <c r="K813" s="117">
        <f t="shared" si="343"/>
        <v>2300</v>
      </c>
      <c r="L813" s="89">
        <v>2300</v>
      </c>
      <c r="M813" s="89"/>
      <c r="N813" s="103">
        <f t="shared" si="344"/>
        <v>2300</v>
      </c>
      <c r="O813" s="89">
        <v>3500</v>
      </c>
      <c r="P813" s="89"/>
      <c r="Q813" s="103">
        <f t="shared" si="345"/>
        <v>3500</v>
      </c>
      <c r="R813" s="89">
        <v>3500</v>
      </c>
      <c r="S813" s="89">
        <v>0</v>
      </c>
      <c r="T813" s="103">
        <f t="shared" si="346"/>
        <v>3500</v>
      </c>
    </row>
    <row r="814" spans="1:20" ht="18.75">
      <c r="A814" s="25">
        <v>3</v>
      </c>
      <c r="B814" s="17" t="s">
        <v>1461</v>
      </c>
      <c r="C814" s="20"/>
      <c r="D814" s="20"/>
      <c r="E814" s="88"/>
      <c r="F814" s="14"/>
      <c r="G814" s="14"/>
      <c r="H814" s="94"/>
      <c r="I814" s="22">
        <v>2300</v>
      </c>
      <c r="J814" s="22"/>
      <c r="K814" s="117">
        <f t="shared" si="343"/>
        <v>2300</v>
      </c>
      <c r="L814" s="89">
        <v>2300</v>
      </c>
      <c r="M814" s="89"/>
      <c r="N814" s="103">
        <f t="shared" si="344"/>
        <v>2300</v>
      </c>
      <c r="O814" s="89">
        <v>3200</v>
      </c>
      <c r="P814" s="89"/>
      <c r="Q814" s="103">
        <f t="shared" si="345"/>
        <v>3200</v>
      </c>
      <c r="R814" s="89">
        <v>3200</v>
      </c>
      <c r="S814" s="89">
        <v>0</v>
      </c>
      <c r="T814" s="103">
        <f t="shared" si="346"/>
        <v>3200</v>
      </c>
    </row>
    <row r="815" spans="1:20" ht="18.75">
      <c r="A815" s="25">
        <v>4</v>
      </c>
      <c r="B815" s="17" t="s">
        <v>728</v>
      </c>
      <c r="C815" s="20">
        <v>6780</v>
      </c>
      <c r="D815" s="20">
        <v>1800</v>
      </c>
      <c r="E815" s="88">
        <f t="shared" si="342"/>
        <v>8580</v>
      </c>
      <c r="F815" s="14">
        <v>5280</v>
      </c>
      <c r="G815" s="14">
        <v>4140</v>
      </c>
      <c r="H815" s="94">
        <f t="shared" ref="H815:H864" si="347">SUM(F815:G815)</f>
        <v>9420</v>
      </c>
      <c r="I815" s="22">
        <v>3910</v>
      </c>
      <c r="J815" s="22">
        <v>4500</v>
      </c>
      <c r="K815" s="117">
        <f t="shared" si="343"/>
        <v>8410</v>
      </c>
      <c r="L815" s="89">
        <v>5800</v>
      </c>
      <c r="M815" s="89">
        <v>7000</v>
      </c>
      <c r="N815" s="103">
        <f t="shared" si="344"/>
        <v>12800</v>
      </c>
      <c r="O815" s="89">
        <v>3010</v>
      </c>
      <c r="P815" s="89">
        <v>3150</v>
      </c>
      <c r="Q815" s="103">
        <f t="shared" si="345"/>
        <v>6160</v>
      </c>
      <c r="R815" s="89">
        <v>3010</v>
      </c>
      <c r="S815" s="89">
        <v>3150</v>
      </c>
      <c r="T815" s="103">
        <f t="shared" si="346"/>
        <v>6160</v>
      </c>
    </row>
    <row r="816" spans="1:20" s="43" customFormat="1" ht="18.75">
      <c r="A816" s="25">
        <v>5</v>
      </c>
      <c r="B816" s="17" t="s">
        <v>729</v>
      </c>
      <c r="C816" s="20">
        <v>2300</v>
      </c>
      <c r="D816" s="20">
        <v>1200</v>
      </c>
      <c r="E816" s="88">
        <f t="shared" si="342"/>
        <v>3500</v>
      </c>
      <c r="F816" s="14">
        <v>3400</v>
      </c>
      <c r="G816" s="14">
        <v>2000</v>
      </c>
      <c r="H816" s="94">
        <f t="shared" si="347"/>
        <v>5400</v>
      </c>
      <c r="I816" s="22">
        <v>4400</v>
      </c>
      <c r="J816" s="22">
        <v>2000</v>
      </c>
      <c r="K816" s="117">
        <f t="shared" si="343"/>
        <v>6400</v>
      </c>
      <c r="L816" s="89">
        <v>1600</v>
      </c>
      <c r="M816" s="89">
        <v>2480</v>
      </c>
      <c r="N816" s="103">
        <f t="shared" si="344"/>
        <v>4080</v>
      </c>
      <c r="O816" s="89">
        <v>2261.17</v>
      </c>
      <c r="P816" s="89">
        <v>3392.57</v>
      </c>
      <c r="Q816" s="103">
        <f t="shared" si="345"/>
        <v>5653.74</v>
      </c>
      <c r="R816" s="89">
        <v>2261.17</v>
      </c>
      <c r="S816" s="89">
        <v>3392.57</v>
      </c>
      <c r="T816" s="103">
        <f t="shared" si="346"/>
        <v>5653.74</v>
      </c>
    </row>
    <row r="817" spans="1:20" ht="18.75">
      <c r="A817" s="25">
        <v>6</v>
      </c>
      <c r="B817" s="17" t="s">
        <v>730</v>
      </c>
      <c r="C817" s="20">
        <v>20</v>
      </c>
      <c r="D817" s="20"/>
      <c r="E817" s="88">
        <f t="shared" si="342"/>
        <v>20</v>
      </c>
      <c r="F817" s="14">
        <v>60</v>
      </c>
      <c r="G817" s="14">
        <v>0</v>
      </c>
      <c r="H817" s="94">
        <f t="shared" si="347"/>
        <v>60</v>
      </c>
      <c r="I817" s="22">
        <v>60</v>
      </c>
      <c r="J817" s="22"/>
      <c r="K817" s="117">
        <f t="shared" si="343"/>
        <v>60</v>
      </c>
      <c r="L817" s="89">
        <v>60</v>
      </c>
      <c r="M817" s="89"/>
      <c r="N817" s="103">
        <f t="shared" si="344"/>
        <v>60</v>
      </c>
      <c r="O817" s="89">
        <v>60</v>
      </c>
      <c r="P817" s="89"/>
      <c r="Q817" s="103">
        <f t="shared" si="345"/>
        <v>60</v>
      </c>
      <c r="R817" s="89">
        <v>60</v>
      </c>
      <c r="S817" s="89"/>
      <c r="T817" s="103">
        <f t="shared" si="346"/>
        <v>60</v>
      </c>
    </row>
    <row r="818" spans="1:20" ht="18.75">
      <c r="A818" s="25">
        <v>7</v>
      </c>
      <c r="B818" s="17" t="s">
        <v>731</v>
      </c>
      <c r="C818" s="20">
        <v>150</v>
      </c>
      <c r="D818" s="20"/>
      <c r="E818" s="88">
        <f t="shared" si="342"/>
        <v>150</v>
      </c>
      <c r="F818" s="14">
        <v>250</v>
      </c>
      <c r="G818" s="14">
        <v>0</v>
      </c>
      <c r="H818" s="94">
        <f t="shared" si="347"/>
        <v>250</v>
      </c>
      <c r="I818" s="22">
        <v>400</v>
      </c>
      <c r="J818" s="22"/>
      <c r="K818" s="117">
        <f t="shared" si="343"/>
        <v>400</v>
      </c>
      <c r="L818" s="89">
        <v>280</v>
      </c>
      <c r="M818" s="89">
        <v>420</v>
      </c>
      <c r="N818" s="103">
        <f t="shared" si="344"/>
        <v>700</v>
      </c>
      <c r="O818" s="89">
        <v>70</v>
      </c>
      <c r="P818" s="89">
        <v>105</v>
      </c>
      <c r="Q818" s="103">
        <f t="shared" si="345"/>
        <v>175</v>
      </c>
      <c r="R818" s="89">
        <v>70</v>
      </c>
      <c r="S818" s="89">
        <v>105</v>
      </c>
      <c r="T818" s="103">
        <f t="shared" si="346"/>
        <v>175</v>
      </c>
    </row>
    <row r="819" spans="1:20" s="43" customFormat="1" ht="18.75">
      <c r="A819" s="25">
        <v>8</v>
      </c>
      <c r="B819" s="17" t="s">
        <v>732</v>
      </c>
      <c r="C819" s="20">
        <v>385</v>
      </c>
      <c r="D819" s="20"/>
      <c r="E819" s="88">
        <f t="shared" si="342"/>
        <v>385</v>
      </c>
      <c r="F819" s="14">
        <v>920</v>
      </c>
      <c r="G819" s="14">
        <v>0</v>
      </c>
      <c r="H819" s="94">
        <f t="shared" si="347"/>
        <v>920</v>
      </c>
      <c r="I819" s="22">
        <v>1660</v>
      </c>
      <c r="J819" s="22"/>
      <c r="K819" s="117">
        <f t="shared" si="343"/>
        <v>1660</v>
      </c>
      <c r="L819" s="89">
        <v>870</v>
      </c>
      <c r="M819" s="89"/>
      <c r="N819" s="103">
        <f t="shared" si="344"/>
        <v>870</v>
      </c>
      <c r="O819" s="89">
        <v>2083.14</v>
      </c>
      <c r="P819" s="89"/>
      <c r="Q819" s="103">
        <f t="shared" si="345"/>
        <v>2083.14</v>
      </c>
      <c r="R819" s="89">
        <v>2083.14</v>
      </c>
      <c r="S819" s="89"/>
      <c r="T819" s="103">
        <f t="shared" si="346"/>
        <v>2083.14</v>
      </c>
    </row>
    <row r="820" spans="1:20" ht="18.75">
      <c r="A820" s="25">
        <v>9</v>
      </c>
      <c r="B820" s="17" t="s">
        <v>733</v>
      </c>
      <c r="C820" s="20">
        <v>26485.4</v>
      </c>
      <c r="D820" s="20"/>
      <c r="E820" s="88">
        <f t="shared" si="342"/>
        <v>26485.4</v>
      </c>
      <c r="F820" s="14">
        <v>30700.03</v>
      </c>
      <c r="G820" s="14">
        <v>0</v>
      </c>
      <c r="H820" s="94">
        <f t="shared" si="347"/>
        <v>30700.03</v>
      </c>
      <c r="I820" s="22">
        <v>42760</v>
      </c>
      <c r="J820" s="22"/>
      <c r="K820" s="117">
        <f t="shared" si="343"/>
        <v>42760</v>
      </c>
      <c r="L820" s="89">
        <v>43760.03</v>
      </c>
      <c r="M820" s="89"/>
      <c r="N820" s="103">
        <f t="shared" si="344"/>
        <v>43760.03</v>
      </c>
      <c r="O820" s="89">
        <v>48190.03</v>
      </c>
      <c r="P820" s="89"/>
      <c r="Q820" s="103">
        <f t="shared" si="345"/>
        <v>48190.03</v>
      </c>
      <c r="R820" s="89">
        <v>48873.4</v>
      </c>
      <c r="S820" s="89"/>
      <c r="T820" s="103">
        <f t="shared" si="346"/>
        <v>48873.4</v>
      </c>
    </row>
    <row r="821" spans="1:20" ht="18.75">
      <c r="A821" s="25">
        <v>10</v>
      </c>
      <c r="B821" s="17" t="s">
        <v>734</v>
      </c>
      <c r="C821" s="20">
        <v>100</v>
      </c>
      <c r="D821" s="20"/>
      <c r="E821" s="88">
        <f t="shared" si="342"/>
        <v>100</v>
      </c>
      <c r="F821" s="14">
        <v>100</v>
      </c>
      <c r="G821" s="14">
        <v>0</v>
      </c>
      <c r="H821" s="94">
        <f t="shared" si="347"/>
        <v>100</v>
      </c>
      <c r="I821" s="22">
        <v>120</v>
      </c>
      <c r="J821" s="22"/>
      <c r="K821" s="117">
        <f t="shared" si="343"/>
        <v>120</v>
      </c>
      <c r="L821" s="89">
        <v>1036</v>
      </c>
      <c r="M821" s="89"/>
      <c r="N821" s="103">
        <f t="shared" si="344"/>
        <v>1036</v>
      </c>
      <c r="O821" s="89"/>
      <c r="P821" s="89"/>
      <c r="Q821" s="103">
        <f t="shared" si="345"/>
        <v>0</v>
      </c>
      <c r="R821" s="89"/>
      <c r="S821" s="89"/>
      <c r="T821" s="103">
        <f t="shared" si="346"/>
        <v>0</v>
      </c>
    </row>
    <row r="822" spans="1:20" s="43" customFormat="1" ht="18.75">
      <c r="A822" s="25">
        <v>11</v>
      </c>
      <c r="B822" s="17" t="s">
        <v>735</v>
      </c>
      <c r="C822" s="20">
        <v>1</v>
      </c>
      <c r="D822" s="20"/>
      <c r="E822" s="88">
        <f t="shared" si="342"/>
        <v>1</v>
      </c>
      <c r="F822" s="14">
        <v>6000</v>
      </c>
      <c r="G822" s="14">
        <v>0</v>
      </c>
      <c r="H822" s="94">
        <f t="shared" si="347"/>
        <v>6000</v>
      </c>
      <c r="I822" s="22">
        <v>2825</v>
      </c>
      <c r="J822" s="22"/>
      <c r="K822" s="117">
        <f t="shared" si="343"/>
        <v>2825</v>
      </c>
      <c r="L822" s="89">
        <v>20</v>
      </c>
      <c r="M822" s="89"/>
      <c r="N822" s="103">
        <f t="shared" si="344"/>
        <v>20</v>
      </c>
      <c r="O822" s="89">
        <v>3168.67</v>
      </c>
      <c r="P822" s="89"/>
      <c r="Q822" s="103">
        <f t="shared" si="345"/>
        <v>3168.67</v>
      </c>
      <c r="R822" s="89">
        <v>2751.5</v>
      </c>
      <c r="S822" s="89"/>
      <c r="T822" s="103">
        <f t="shared" si="346"/>
        <v>2751.5</v>
      </c>
    </row>
    <row r="823" spans="1:20" ht="18.75">
      <c r="A823" s="25">
        <v>12</v>
      </c>
      <c r="B823" s="17" t="s">
        <v>736</v>
      </c>
      <c r="C823" s="20">
        <v>11500</v>
      </c>
      <c r="D823" s="20"/>
      <c r="E823" s="88">
        <f t="shared" si="342"/>
        <v>11500</v>
      </c>
      <c r="F823" s="14">
        <v>3</v>
      </c>
      <c r="G823" s="14">
        <v>0</v>
      </c>
      <c r="H823" s="94">
        <f t="shared" si="347"/>
        <v>3</v>
      </c>
      <c r="I823" s="22">
        <v>20</v>
      </c>
      <c r="J823" s="22"/>
      <c r="K823" s="117">
        <f t="shared" si="343"/>
        <v>20</v>
      </c>
      <c r="L823" s="89">
        <v>35</v>
      </c>
      <c r="M823" s="89"/>
      <c r="N823" s="103">
        <f t="shared" si="344"/>
        <v>35</v>
      </c>
      <c r="O823" s="89">
        <v>15</v>
      </c>
      <c r="P823" s="89"/>
      <c r="Q823" s="103">
        <f t="shared" si="345"/>
        <v>15</v>
      </c>
      <c r="R823" s="89">
        <v>15</v>
      </c>
      <c r="S823" s="89"/>
      <c r="T823" s="103">
        <f t="shared" si="346"/>
        <v>15</v>
      </c>
    </row>
    <row r="824" spans="1:20" ht="18.75">
      <c r="A824" s="25">
        <v>13</v>
      </c>
      <c r="B824" s="17" t="s">
        <v>737</v>
      </c>
      <c r="C824" s="20">
        <v>262.49</v>
      </c>
      <c r="D824" s="20"/>
      <c r="E824" s="88">
        <f t="shared" si="342"/>
        <v>262.49</v>
      </c>
      <c r="F824" s="14">
        <v>50</v>
      </c>
      <c r="G824" s="14">
        <v>0</v>
      </c>
      <c r="H824" s="94">
        <f t="shared" si="347"/>
        <v>50</v>
      </c>
      <c r="I824" s="22">
        <v>40</v>
      </c>
      <c r="J824" s="22"/>
      <c r="K824" s="117">
        <f t="shared" si="343"/>
        <v>40</v>
      </c>
      <c r="L824" s="89">
        <v>14000</v>
      </c>
      <c r="M824" s="89"/>
      <c r="N824" s="103">
        <f t="shared" si="344"/>
        <v>14000</v>
      </c>
      <c r="O824" s="89">
        <v>35</v>
      </c>
      <c r="P824" s="89"/>
      <c r="Q824" s="103">
        <f t="shared" si="345"/>
        <v>35</v>
      </c>
      <c r="R824" s="89">
        <v>214.43</v>
      </c>
      <c r="S824" s="89"/>
      <c r="T824" s="103">
        <f t="shared" si="346"/>
        <v>214.43</v>
      </c>
    </row>
    <row r="825" spans="1:20" ht="18.75">
      <c r="A825" s="25">
        <v>14</v>
      </c>
      <c r="B825" s="17" t="s">
        <v>738</v>
      </c>
      <c r="C825" s="20">
        <v>3000</v>
      </c>
      <c r="D825" s="20"/>
      <c r="E825" s="88">
        <f t="shared" si="342"/>
        <v>3000</v>
      </c>
      <c r="F825" s="14">
        <v>25000</v>
      </c>
      <c r="G825" s="14">
        <v>0</v>
      </c>
      <c r="H825" s="94">
        <f t="shared" si="347"/>
        <v>25000</v>
      </c>
      <c r="I825" s="22">
        <v>13000</v>
      </c>
      <c r="J825" s="22"/>
      <c r="K825" s="117">
        <f t="shared" si="343"/>
        <v>13000</v>
      </c>
      <c r="L825" s="89">
        <v>0.03</v>
      </c>
      <c r="M825" s="89"/>
      <c r="N825" s="103">
        <f t="shared" si="344"/>
        <v>0.03</v>
      </c>
      <c r="O825" s="89">
        <v>15000</v>
      </c>
      <c r="P825" s="89"/>
      <c r="Q825" s="103">
        <f t="shared" si="345"/>
        <v>15000</v>
      </c>
      <c r="R825" s="89">
        <v>25287</v>
      </c>
      <c r="S825" s="89"/>
      <c r="T825" s="103">
        <f t="shared" si="346"/>
        <v>25287</v>
      </c>
    </row>
    <row r="826" spans="1:20" ht="18.75">
      <c r="A826" s="25">
        <v>15</v>
      </c>
      <c r="B826" s="17" t="s">
        <v>739</v>
      </c>
      <c r="C826" s="20">
        <v>9000</v>
      </c>
      <c r="D826" s="20"/>
      <c r="E826" s="88">
        <f t="shared" si="342"/>
        <v>9000</v>
      </c>
      <c r="F826" s="14">
        <v>262.49</v>
      </c>
      <c r="G826" s="14">
        <v>0</v>
      </c>
      <c r="H826" s="94">
        <f t="shared" si="347"/>
        <v>262.49</v>
      </c>
      <c r="I826" s="22">
        <v>262.49</v>
      </c>
      <c r="J826" s="22"/>
      <c r="K826" s="117">
        <f t="shared" si="343"/>
        <v>262.49</v>
      </c>
      <c r="L826" s="89">
        <v>2730.02</v>
      </c>
      <c r="M826" s="89"/>
      <c r="N826" s="103">
        <f t="shared" si="344"/>
        <v>2730.02</v>
      </c>
      <c r="O826" s="89">
        <v>0.03</v>
      </c>
      <c r="P826" s="89"/>
      <c r="Q826" s="103">
        <f t="shared" si="345"/>
        <v>0.03</v>
      </c>
      <c r="R826" s="89">
        <v>0.03</v>
      </c>
      <c r="S826" s="89"/>
      <c r="T826" s="103">
        <f t="shared" si="346"/>
        <v>0.03</v>
      </c>
    </row>
    <row r="827" spans="1:20" ht="18.75">
      <c r="A827" s="25">
        <v>16</v>
      </c>
      <c r="B827" s="17" t="s">
        <v>1462</v>
      </c>
      <c r="C827" s="20"/>
      <c r="D827" s="20"/>
      <c r="E827" s="88"/>
      <c r="F827" s="14"/>
      <c r="G827" s="14"/>
      <c r="H827" s="94"/>
      <c r="I827" s="22">
        <v>1750</v>
      </c>
      <c r="J827" s="22"/>
      <c r="K827" s="117">
        <f t="shared" si="343"/>
        <v>1750</v>
      </c>
      <c r="L827" s="89">
        <v>22736</v>
      </c>
      <c r="M827" s="89"/>
      <c r="N827" s="103">
        <f t="shared" si="344"/>
        <v>22736</v>
      </c>
      <c r="O827" s="89">
        <v>2730.02</v>
      </c>
      <c r="P827" s="89"/>
      <c r="Q827" s="103">
        <f t="shared" si="345"/>
        <v>2730.02</v>
      </c>
      <c r="R827" s="89">
        <v>2730.02</v>
      </c>
      <c r="S827" s="89"/>
      <c r="T827" s="103">
        <f t="shared" si="346"/>
        <v>2730.02</v>
      </c>
    </row>
    <row r="828" spans="1:20" ht="18.75">
      <c r="A828" s="25">
        <v>17</v>
      </c>
      <c r="B828" s="17" t="s">
        <v>2275</v>
      </c>
      <c r="C828" s="20"/>
      <c r="D828" s="20"/>
      <c r="E828" s="88"/>
      <c r="F828" s="14"/>
      <c r="G828" s="14"/>
      <c r="H828" s="94"/>
      <c r="I828" s="22"/>
      <c r="J828" s="22"/>
      <c r="L828" s="89"/>
      <c r="M828" s="89"/>
      <c r="O828" s="89">
        <v>3000</v>
      </c>
      <c r="P828" s="89"/>
      <c r="Q828" s="103">
        <f t="shared" si="345"/>
        <v>3000</v>
      </c>
      <c r="R828" s="89">
        <v>3500</v>
      </c>
      <c r="S828" s="89"/>
      <c r="T828" s="103">
        <f t="shared" si="346"/>
        <v>3500</v>
      </c>
    </row>
    <row r="829" spans="1:20" s="43" customFormat="1" ht="18.75">
      <c r="A829" s="25">
        <v>18</v>
      </c>
      <c r="B829" s="17" t="s">
        <v>1998</v>
      </c>
      <c r="C829" s="20">
        <v>10000</v>
      </c>
      <c r="D829" s="20"/>
      <c r="E829" s="88">
        <f t="shared" si="342"/>
        <v>10000</v>
      </c>
      <c r="F829" s="14">
        <v>5000</v>
      </c>
      <c r="G829" s="14">
        <v>0</v>
      </c>
      <c r="H829" s="94">
        <f t="shared" si="347"/>
        <v>5000</v>
      </c>
      <c r="I829" s="22">
        <v>2182</v>
      </c>
      <c r="J829" s="22"/>
      <c r="K829" s="117">
        <f t="shared" si="343"/>
        <v>2182</v>
      </c>
      <c r="L829" s="89">
        <v>0.01</v>
      </c>
      <c r="M829" s="89"/>
      <c r="N829" s="103">
        <f t="shared" si="344"/>
        <v>0.01</v>
      </c>
      <c r="O829" s="89">
        <v>0.01</v>
      </c>
      <c r="P829" s="89"/>
      <c r="Q829" s="103">
        <f t="shared" si="345"/>
        <v>0.01</v>
      </c>
      <c r="R829" s="89">
        <v>0.01</v>
      </c>
      <c r="S829" s="89"/>
      <c r="T829" s="103">
        <f t="shared" si="346"/>
        <v>0.01</v>
      </c>
    </row>
    <row r="830" spans="1:20" ht="18.75">
      <c r="A830" s="25">
        <v>19</v>
      </c>
      <c r="B830" s="17" t="s">
        <v>1999</v>
      </c>
      <c r="C830" s="20">
        <v>562577</v>
      </c>
      <c r="D830" s="20"/>
      <c r="E830" s="88">
        <f t="shared" si="342"/>
        <v>562577</v>
      </c>
      <c r="F830" s="14">
        <v>8233</v>
      </c>
      <c r="G830" s="14">
        <v>0</v>
      </c>
      <c r="H830" s="94">
        <f t="shared" si="347"/>
        <v>8233</v>
      </c>
      <c r="I830" s="22">
        <v>3520</v>
      </c>
      <c r="J830" s="22"/>
      <c r="K830" s="117">
        <f t="shared" si="343"/>
        <v>3520</v>
      </c>
      <c r="L830" s="89">
        <v>0.03</v>
      </c>
      <c r="M830" s="89"/>
      <c r="N830" s="103">
        <f t="shared" si="344"/>
        <v>0.03</v>
      </c>
      <c r="O830" s="89">
        <v>0.03</v>
      </c>
      <c r="P830" s="89"/>
      <c r="Q830" s="103">
        <f t="shared" si="345"/>
        <v>0.03</v>
      </c>
      <c r="R830" s="89">
        <v>0.03</v>
      </c>
      <c r="S830" s="89"/>
      <c r="T830" s="103">
        <f t="shared" si="346"/>
        <v>0.03</v>
      </c>
    </row>
    <row r="831" spans="1:20" ht="18.75">
      <c r="A831" s="25">
        <v>20</v>
      </c>
      <c r="B831" s="17" t="s">
        <v>2276</v>
      </c>
      <c r="C831" s="20"/>
      <c r="D831" s="20"/>
      <c r="E831" s="88"/>
      <c r="F831" s="14"/>
      <c r="G831" s="14"/>
      <c r="H831" s="94"/>
      <c r="I831" s="22"/>
      <c r="J831" s="22"/>
      <c r="L831" s="89"/>
      <c r="M831" s="89"/>
      <c r="O831" s="89">
        <v>4379.0200000000004</v>
      </c>
      <c r="P831" s="89"/>
      <c r="Q831" s="103">
        <f t="shared" si="345"/>
        <v>4379.0200000000004</v>
      </c>
      <c r="R831" s="89">
        <v>4379.0200000000004</v>
      </c>
      <c r="S831" s="89"/>
      <c r="T831" s="103">
        <f t="shared" si="346"/>
        <v>4379.0200000000004</v>
      </c>
    </row>
    <row r="832" spans="1:20" ht="18.75">
      <c r="A832" s="25">
        <v>21</v>
      </c>
      <c r="B832" s="17" t="s">
        <v>2000</v>
      </c>
      <c r="C832" s="20">
        <v>20</v>
      </c>
      <c r="D832" s="20"/>
      <c r="E832" s="88">
        <f t="shared" si="342"/>
        <v>20</v>
      </c>
      <c r="F832" s="14">
        <v>15000</v>
      </c>
      <c r="G832" s="14">
        <v>0</v>
      </c>
      <c r="H832" s="94">
        <f t="shared" si="347"/>
        <v>15000</v>
      </c>
      <c r="I832" s="22">
        <v>2183</v>
      </c>
      <c r="J832" s="22"/>
      <c r="K832" s="117">
        <f t="shared" si="343"/>
        <v>2183</v>
      </c>
      <c r="L832" s="89">
        <v>0.01</v>
      </c>
      <c r="M832" s="89"/>
      <c r="N832" s="103">
        <f t="shared" si="344"/>
        <v>0.01</v>
      </c>
      <c r="O832" s="89">
        <v>0.01</v>
      </c>
      <c r="P832" s="89"/>
      <c r="Q832" s="103">
        <f t="shared" si="345"/>
        <v>0.01</v>
      </c>
      <c r="R832" s="89">
        <v>0.01</v>
      </c>
      <c r="S832" s="89"/>
      <c r="T832" s="103">
        <f t="shared" si="346"/>
        <v>0.01</v>
      </c>
    </row>
    <row r="833" spans="1:20" ht="18.75">
      <c r="A833" s="25">
        <v>22</v>
      </c>
      <c r="B833" s="17" t="s">
        <v>2001</v>
      </c>
      <c r="C833" s="20"/>
      <c r="D833" s="20"/>
      <c r="E833" s="88"/>
      <c r="F833" s="14"/>
      <c r="G833" s="14"/>
      <c r="H833" s="94"/>
      <c r="I833" s="22">
        <v>22000</v>
      </c>
      <c r="J833" s="22"/>
      <c r="K833" s="117">
        <f t="shared" si="343"/>
        <v>22000</v>
      </c>
      <c r="L833" s="89">
        <v>0.01</v>
      </c>
      <c r="M833" s="89"/>
      <c r="N833" s="103">
        <f t="shared" si="344"/>
        <v>0.01</v>
      </c>
      <c r="O833" s="89"/>
      <c r="P833" s="89"/>
      <c r="Q833" s="103">
        <f t="shared" si="345"/>
        <v>0</v>
      </c>
      <c r="R833" s="89"/>
      <c r="S833" s="89"/>
      <c r="T833" s="103">
        <f t="shared" si="346"/>
        <v>0</v>
      </c>
    </row>
    <row r="834" spans="1:20" ht="18.75">
      <c r="A834" s="25">
        <v>23</v>
      </c>
      <c r="B834" s="17" t="s">
        <v>2277</v>
      </c>
      <c r="C834" s="20"/>
      <c r="D834" s="20"/>
      <c r="E834" s="88"/>
      <c r="F834" s="14"/>
      <c r="G834" s="14"/>
      <c r="H834" s="94"/>
      <c r="I834" s="22"/>
      <c r="J834" s="22"/>
      <c r="L834" s="89"/>
      <c r="M834" s="89"/>
      <c r="O834" s="89">
        <v>176.01</v>
      </c>
      <c r="P834" s="89">
        <v>264.01</v>
      </c>
      <c r="Q834" s="103">
        <v>4.4001999999999999</v>
      </c>
      <c r="R834" s="89">
        <v>176.01</v>
      </c>
      <c r="S834" s="89">
        <v>264.01</v>
      </c>
      <c r="T834" s="103">
        <f t="shared" si="346"/>
        <v>440.02</v>
      </c>
    </row>
    <row r="835" spans="1:20" ht="18.75">
      <c r="A835" s="25">
        <v>24</v>
      </c>
      <c r="B835" s="17" t="s">
        <v>2070</v>
      </c>
      <c r="C835" s="20"/>
      <c r="D835" s="20"/>
      <c r="E835" s="88"/>
      <c r="F835" s="14"/>
      <c r="G835" s="14"/>
      <c r="H835" s="94"/>
      <c r="I835" s="22"/>
      <c r="J835" s="22"/>
      <c r="L835" s="89">
        <v>3647</v>
      </c>
      <c r="M835" s="89">
        <v>5470</v>
      </c>
      <c r="N835" s="103">
        <f t="shared" si="344"/>
        <v>9117</v>
      </c>
      <c r="O835" s="89"/>
      <c r="P835" s="89"/>
      <c r="Q835" s="103">
        <f t="shared" si="345"/>
        <v>0</v>
      </c>
      <c r="R835" s="89"/>
      <c r="S835" s="89"/>
      <c r="T835" s="103">
        <f t="shared" si="346"/>
        <v>0</v>
      </c>
    </row>
    <row r="836" spans="1:20" s="43" customFormat="1" ht="18.75">
      <c r="A836" s="25">
        <v>25</v>
      </c>
      <c r="B836" s="17" t="s">
        <v>740</v>
      </c>
      <c r="C836" s="20">
        <v>68544.59</v>
      </c>
      <c r="D836" s="20"/>
      <c r="E836" s="88">
        <f t="shared" si="342"/>
        <v>68544.59</v>
      </c>
      <c r="F836" s="14">
        <v>646038.93999999994</v>
      </c>
      <c r="G836" s="14">
        <v>0</v>
      </c>
      <c r="H836" s="94">
        <f t="shared" si="347"/>
        <v>646038.93999999994</v>
      </c>
      <c r="I836" s="22">
        <v>743921.36</v>
      </c>
      <c r="J836" s="22"/>
      <c r="K836" s="117">
        <f t="shared" si="343"/>
        <v>743921.36</v>
      </c>
      <c r="L836" s="89">
        <v>779528.41</v>
      </c>
      <c r="M836" s="89"/>
      <c r="N836" s="103">
        <f t="shared" si="344"/>
        <v>779528.41</v>
      </c>
      <c r="O836" s="89">
        <v>1018023.93</v>
      </c>
      <c r="P836" s="89"/>
      <c r="Q836" s="103">
        <f t="shared" si="345"/>
        <v>1018023.93</v>
      </c>
      <c r="R836" s="89">
        <v>1018023.93</v>
      </c>
      <c r="S836" s="89"/>
      <c r="T836" s="103">
        <f t="shared" si="346"/>
        <v>1018023.93</v>
      </c>
    </row>
    <row r="837" spans="1:20" ht="18.75">
      <c r="A837" s="25">
        <v>26</v>
      </c>
      <c r="B837" s="17" t="s">
        <v>2071</v>
      </c>
      <c r="C837" s="20">
        <v>200.02</v>
      </c>
      <c r="D837" s="20"/>
      <c r="E837" s="88">
        <f t="shared" si="342"/>
        <v>200.02</v>
      </c>
      <c r="F837" s="14">
        <v>20</v>
      </c>
      <c r="G837" s="14">
        <v>0</v>
      </c>
      <c r="H837" s="94">
        <f t="shared" si="347"/>
        <v>20</v>
      </c>
      <c r="I837" s="22">
        <v>30</v>
      </c>
      <c r="J837" s="22"/>
      <c r="K837" s="117">
        <f t="shared" si="343"/>
        <v>30</v>
      </c>
      <c r="L837" s="89">
        <v>30</v>
      </c>
      <c r="M837" s="89"/>
      <c r="N837" s="103">
        <f t="shared" si="344"/>
        <v>30</v>
      </c>
      <c r="O837" s="89">
        <v>20</v>
      </c>
      <c r="P837" s="89"/>
      <c r="Q837" s="103">
        <f t="shared" si="345"/>
        <v>20</v>
      </c>
      <c r="R837" s="89">
        <v>20</v>
      </c>
      <c r="S837" s="89"/>
      <c r="T837" s="103">
        <f t="shared" si="346"/>
        <v>20</v>
      </c>
    </row>
    <row r="838" spans="1:20" ht="18.75">
      <c r="A838" s="25">
        <v>27</v>
      </c>
      <c r="B838" s="17" t="s">
        <v>741</v>
      </c>
      <c r="C838" s="20">
        <v>30</v>
      </c>
      <c r="D838" s="20"/>
      <c r="E838" s="88">
        <f t="shared" si="342"/>
        <v>30</v>
      </c>
      <c r="F838" s="14">
        <v>71746.19</v>
      </c>
      <c r="G838" s="14">
        <v>0</v>
      </c>
      <c r="H838" s="94">
        <f t="shared" si="347"/>
        <v>71746.19</v>
      </c>
      <c r="I838" s="22">
        <v>83139.070000000007</v>
      </c>
      <c r="J838" s="22"/>
      <c r="K838" s="117">
        <f t="shared" si="343"/>
        <v>83139.070000000007</v>
      </c>
      <c r="L838" s="89">
        <v>87549.67</v>
      </c>
      <c r="M838" s="89"/>
      <c r="N838" s="103">
        <f t="shared" si="344"/>
        <v>87549.67</v>
      </c>
      <c r="O838" s="89">
        <v>99212.95</v>
      </c>
      <c r="P838" s="89"/>
      <c r="Q838" s="103">
        <f t="shared" si="345"/>
        <v>99212.95</v>
      </c>
      <c r="R838" s="89">
        <v>99212.95</v>
      </c>
      <c r="S838" s="89"/>
      <c r="T838" s="103">
        <f t="shared" si="346"/>
        <v>99212.95</v>
      </c>
    </row>
    <row r="839" spans="1:20" ht="18.75">
      <c r="A839" s="25">
        <v>28</v>
      </c>
      <c r="B839" s="17" t="s">
        <v>2072</v>
      </c>
      <c r="C839" s="20"/>
      <c r="D839" s="20"/>
      <c r="E839" s="88"/>
      <c r="F839" s="14"/>
      <c r="G839" s="14"/>
      <c r="H839" s="94"/>
      <c r="I839" s="22"/>
      <c r="J839" s="22"/>
      <c r="L839" s="89">
        <v>484</v>
      </c>
      <c r="M839" s="89"/>
      <c r="N839" s="103">
        <f t="shared" si="344"/>
        <v>484</v>
      </c>
      <c r="O839" s="89">
        <v>84</v>
      </c>
      <c r="P839" s="89"/>
      <c r="Q839" s="103">
        <f t="shared" si="345"/>
        <v>84</v>
      </c>
      <c r="R839" s="89">
        <v>84</v>
      </c>
      <c r="S839" s="89"/>
      <c r="T839" s="103">
        <f t="shared" si="346"/>
        <v>84</v>
      </c>
    </row>
    <row r="840" spans="1:20" s="43" customFormat="1" ht="18.75">
      <c r="A840" s="25">
        <v>29</v>
      </c>
      <c r="B840" s="17" t="s">
        <v>742</v>
      </c>
      <c r="C840" s="20">
        <v>104.8</v>
      </c>
      <c r="D840" s="20"/>
      <c r="E840" s="88">
        <f t="shared" si="342"/>
        <v>104.8</v>
      </c>
      <c r="F840" s="14">
        <v>510.82</v>
      </c>
      <c r="G840" s="14">
        <v>0</v>
      </c>
      <c r="H840" s="94">
        <f t="shared" si="347"/>
        <v>510.82</v>
      </c>
      <c r="I840" s="22">
        <v>12455</v>
      </c>
      <c r="J840" s="22"/>
      <c r="K840" s="117">
        <f t="shared" si="343"/>
        <v>12455</v>
      </c>
      <c r="L840" s="89">
        <v>12545</v>
      </c>
      <c r="M840" s="89"/>
      <c r="N840" s="103">
        <f t="shared" si="344"/>
        <v>12545</v>
      </c>
      <c r="O840" s="89">
        <v>132</v>
      </c>
      <c r="P840" s="89"/>
      <c r="Q840" s="103">
        <f t="shared" si="345"/>
        <v>132</v>
      </c>
      <c r="R840" s="89">
        <v>858.8</v>
      </c>
      <c r="S840" s="89"/>
      <c r="T840" s="103">
        <f t="shared" si="346"/>
        <v>858.8</v>
      </c>
    </row>
    <row r="841" spans="1:20" ht="18.75">
      <c r="A841" s="25">
        <v>30</v>
      </c>
      <c r="B841" s="17" t="s">
        <v>743</v>
      </c>
      <c r="C841" s="20">
        <v>7000</v>
      </c>
      <c r="D841" s="20"/>
      <c r="E841" s="88">
        <f t="shared" si="342"/>
        <v>7000</v>
      </c>
      <c r="F841" s="14">
        <v>0.01</v>
      </c>
      <c r="G841" s="14">
        <v>0</v>
      </c>
      <c r="H841" s="94">
        <f t="shared" si="347"/>
        <v>0.01</v>
      </c>
      <c r="I841" s="22">
        <v>0.01</v>
      </c>
      <c r="J841" s="22"/>
      <c r="K841" s="117">
        <f t="shared" si="343"/>
        <v>0.01</v>
      </c>
      <c r="L841" s="89">
        <v>10110</v>
      </c>
      <c r="M841" s="89"/>
      <c r="N841" s="103">
        <f t="shared" si="344"/>
        <v>10110</v>
      </c>
      <c r="O841" s="89">
        <v>1610</v>
      </c>
      <c r="P841" s="89"/>
      <c r="Q841" s="103">
        <f t="shared" si="345"/>
        <v>1610</v>
      </c>
      <c r="R841" s="89">
        <v>12250</v>
      </c>
      <c r="S841" s="89"/>
      <c r="T841" s="103">
        <f t="shared" si="346"/>
        <v>12250</v>
      </c>
    </row>
    <row r="842" spans="1:20" ht="18.75">
      <c r="A842" s="25">
        <v>31</v>
      </c>
      <c r="B842" s="17" t="s">
        <v>744</v>
      </c>
      <c r="C842" s="20">
        <v>112.21</v>
      </c>
      <c r="D842" s="20"/>
      <c r="E842" s="88">
        <f t="shared" si="342"/>
        <v>112.21</v>
      </c>
      <c r="F842" s="14">
        <v>591.47</v>
      </c>
      <c r="G842" s="14">
        <v>0</v>
      </c>
      <c r="H842" s="94">
        <f t="shared" si="347"/>
        <v>591.47</v>
      </c>
      <c r="I842" s="22">
        <v>30</v>
      </c>
      <c r="J842" s="22"/>
      <c r="K842" s="117">
        <f t="shared" si="343"/>
        <v>30</v>
      </c>
      <c r="L842" s="89">
        <v>361.1</v>
      </c>
      <c r="M842" s="89"/>
      <c r="N842" s="103">
        <f t="shared" si="344"/>
        <v>361.1</v>
      </c>
      <c r="O842" s="89">
        <v>47.4</v>
      </c>
      <c r="P842" s="89"/>
      <c r="Q842" s="103">
        <f t="shared" si="345"/>
        <v>47.4</v>
      </c>
      <c r="R842" s="89">
        <v>47.4</v>
      </c>
      <c r="S842" s="89"/>
      <c r="T842" s="103">
        <f t="shared" si="346"/>
        <v>47.4</v>
      </c>
    </row>
    <row r="843" spans="1:20" ht="18.75">
      <c r="A843" s="25">
        <v>32</v>
      </c>
      <c r="B843" s="17" t="s">
        <v>1463</v>
      </c>
      <c r="C843" s="20">
        <v>2000</v>
      </c>
      <c r="D843" s="20">
        <v>1000</v>
      </c>
      <c r="E843" s="88">
        <f t="shared" si="342"/>
        <v>3000</v>
      </c>
      <c r="F843" s="14">
        <v>102.7</v>
      </c>
      <c r="G843" s="14">
        <v>0</v>
      </c>
      <c r="H843" s="94">
        <f t="shared" si="347"/>
        <v>102.7</v>
      </c>
      <c r="I843" s="22">
        <v>100.42</v>
      </c>
      <c r="J843" s="22"/>
      <c r="K843" s="117">
        <f t="shared" si="343"/>
        <v>100.42</v>
      </c>
      <c r="L843" s="89">
        <v>576.41</v>
      </c>
      <c r="M843" s="89"/>
      <c r="N843" s="103">
        <f t="shared" si="344"/>
        <v>576.41</v>
      </c>
      <c r="O843" s="89">
        <v>879.61</v>
      </c>
      <c r="P843" s="89"/>
      <c r="Q843" s="103">
        <f t="shared" si="345"/>
        <v>879.61</v>
      </c>
      <c r="R843" s="89">
        <v>879.61</v>
      </c>
      <c r="S843" s="89"/>
      <c r="T843" s="103">
        <f t="shared" si="346"/>
        <v>879.61</v>
      </c>
    </row>
    <row r="844" spans="1:20" ht="18.75">
      <c r="A844" s="25">
        <v>33</v>
      </c>
      <c r="B844" s="17" t="s">
        <v>2278</v>
      </c>
      <c r="C844" s="20"/>
      <c r="D844" s="20"/>
      <c r="E844" s="88"/>
      <c r="F844" s="14"/>
      <c r="G844" s="14"/>
      <c r="H844" s="94"/>
      <c r="I844" s="22"/>
      <c r="J844" s="22"/>
      <c r="L844" s="89"/>
      <c r="M844" s="89"/>
      <c r="O844" s="89">
        <v>5530</v>
      </c>
      <c r="P844" s="89"/>
      <c r="Q844" s="103">
        <v>55.3</v>
      </c>
      <c r="R844" s="89">
        <v>5530</v>
      </c>
      <c r="S844" s="89"/>
      <c r="T844" s="103">
        <f t="shared" si="346"/>
        <v>5530</v>
      </c>
    </row>
    <row r="845" spans="1:20" ht="18.75">
      <c r="A845" s="25">
        <v>34</v>
      </c>
      <c r="B845" s="17" t="s">
        <v>745</v>
      </c>
      <c r="C845" s="20">
        <v>20</v>
      </c>
      <c r="D845" s="20"/>
      <c r="E845" s="88">
        <f t="shared" si="342"/>
        <v>20</v>
      </c>
      <c r="F845" s="14">
        <v>3900</v>
      </c>
      <c r="G845" s="14">
        <v>0</v>
      </c>
      <c r="H845" s="94">
        <f t="shared" si="347"/>
        <v>3900</v>
      </c>
      <c r="I845" s="22">
        <v>7613</v>
      </c>
      <c r="J845" s="22"/>
      <c r="K845" s="117">
        <f t="shared" si="343"/>
        <v>7613</v>
      </c>
      <c r="L845" s="89">
        <v>4669.91</v>
      </c>
      <c r="M845" s="89"/>
      <c r="N845" s="103">
        <f t="shared" si="344"/>
        <v>4669.91</v>
      </c>
      <c r="O845" s="89">
        <v>3733.97</v>
      </c>
      <c r="P845" s="89"/>
      <c r="Q845" s="103">
        <f t="shared" si="345"/>
        <v>3733.97</v>
      </c>
      <c r="R845" s="89">
        <v>3733.97</v>
      </c>
      <c r="S845" s="89"/>
      <c r="T845" s="103">
        <f t="shared" si="346"/>
        <v>3733.97</v>
      </c>
    </row>
    <row r="846" spans="1:20" ht="18.75">
      <c r="A846" s="25">
        <v>35</v>
      </c>
      <c r="B846" s="17" t="s">
        <v>746</v>
      </c>
      <c r="C846" s="20">
        <v>30</v>
      </c>
      <c r="D846" s="20"/>
      <c r="E846" s="88">
        <f t="shared" si="342"/>
        <v>30</v>
      </c>
      <c r="F846" s="14">
        <v>110.21</v>
      </c>
      <c r="G846" s="14">
        <v>0</v>
      </c>
      <c r="H846" s="94">
        <f t="shared" si="347"/>
        <v>110.21</v>
      </c>
      <c r="I846" s="22">
        <v>526.22</v>
      </c>
      <c r="J846" s="22"/>
      <c r="K846" s="117">
        <f t="shared" si="343"/>
        <v>526.22</v>
      </c>
      <c r="L846" s="89">
        <v>309.22000000000003</v>
      </c>
      <c r="M846" s="89"/>
      <c r="N846" s="103">
        <f t="shared" si="344"/>
        <v>309.22000000000003</v>
      </c>
      <c r="O846" s="89">
        <v>166.22</v>
      </c>
      <c r="P846" s="89"/>
      <c r="Q846" s="103">
        <f t="shared" si="345"/>
        <v>166.22</v>
      </c>
      <c r="R846" s="89">
        <v>166.22</v>
      </c>
      <c r="S846" s="89"/>
      <c r="T846" s="103">
        <f t="shared" si="346"/>
        <v>166.22</v>
      </c>
    </row>
    <row r="847" spans="1:20" ht="18.75">
      <c r="A847" s="25">
        <v>36</v>
      </c>
      <c r="B847" s="17" t="s">
        <v>747</v>
      </c>
      <c r="C847" s="20">
        <v>4800</v>
      </c>
      <c r="D847" s="20"/>
      <c r="E847" s="88">
        <f t="shared" si="342"/>
        <v>4800</v>
      </c>
      <c r="F847" s="14">
        <v>6000</v>
      </c>
      <c r="G847" s="14">
        <v>0.01</v>
      </c>
      <c r="H847" s="94">
        <f t="shared" si="347"/>
        <v>6000.01</v>
      </c>
      <c r="I847" s="22">
        <v>6000</v>
      </c>
      <c r="J847" s="22">
        <v>0.01</v>
      </c>
      <c r="K847" s="117">
        <f t="shared" si="343"/>
        <v>6000.01</v>
      </c>
      <c r="L847" s="89">
        <v>9000</v>
      </c>
      <c r="M847" s="89">
        <v>0.01</v>
      </c>
      <c r="N847" s="103">
        <f t="shared" si="344"/>
        <v>9000.01</v>
      </c>
      <c r="O847" s="89">
        <v>6500</v>
      </c>
      <c r="P847" s="89">
        <v>0.01</v>
      </c>
      <c r="Q847" s="103">
        <f t="shared" si="345"/>
        <v>6500.01</v>
      </c>
      <c r="R847" s="89">
        <v>6500</v>
      </c>
      <c r="S847" s="89">
        <v>0.01</v>
      </c>
      <c r="T847" s="103">
        <f t="shared" si="346"/>
        <v>6500.01</v>
      </c>
    </row>
    <row r="848" spans="1:20" ht="18.75">
      <c r="A848" s="25">
        <v>37</v>
      </c>
      <c r="B848" s="17" t="s">
        <v>2073</v>
      </c>
      <c r="C848" s="20"/>
      <c r="D848" s="20"/>
      <c r="E848" s="88"/>
      <c r="F848" s="14"/>
      <c r="G848" s="14"/>
      <c r="H848" s="94"/>
      <c r="I848" s="22"/>
      <c r="J848" s="22"/>
      <c r="L848" s="89">
        <v>1000</v>
      </c>
      <c r="M848" s="89"/>
      <c r="N848" s="103">
        <f t="shared" si="344"/>
        <v>1000</v>
      </c>
      <c r="O848" s="89">
        <v>0.03</v>
      </c>
      <c r="P848" s="89"/>
      <c r="Q848" s="103">
        <f t="shared" si="345"/>
        <v>0.03</v>
      </c>
      <c r="R848" s="89">
        <v>0.03</v>
      </c>
      <c r="S848" s="89"/>
      <c r="T848" s="103">
        <f t="shared" si="346"/>
        <v>0.03</v>
      </c>
    </row>
    <row r="849" spans="1:20" ht="18.75">
      <c r="A849" s="25">
        <v>38</v>
      </c>
      <c r="B849" s="17" t="s">
        <v>748</v>
      </c>
      <c r="C849" s="20">
        <v>0.01</v>
      </c>
      <c r="D849" s="20"/>
      <c r="E849" s="88">
        <f t="shared" si="342"/>
        <v>0.01</v>
      </c>
      <c r="F849" s="14">
        <v>20</v>
      </c>
      <c r="G849" s="14">
        <v>0</v>
      </c>
      <c r="H849" s="94">
        <f t="shared" si="347"/>
        <v>20</v>
      </c>
      <c r="I849" s="22">
        <v>20</v>
      </c>
      <c r="J849" s="22"/>
      <c r="K849" s="117">
        <f t="shared" si="343"/>
        <v>20</v>
      </c>
      <c r="L849" s="89">
        <v>500</v>
      </c>
      <c r="M849" s="89"/>
      <c r="N849" s="103">
        <f t="shared" si="344"/>
        <v>500</v>
      </c>
      <c r="O849" s="89">
        <v>0.01</v>
      </c>
      <c r="P849" s="89"/>
      <c r="Q849" s="103">
        <f t="shared" si="345"/>
        <v>0.01</v>
      </c>
      <c r="R849" s="89">
        <v>0.01</v>
      </c>
      <c r="S849" s="89"/>
      <c r="T849" s="103">
        <f t="shared" si="346"/>
        <v>0.01</v>
      </c>
    </row>
    <row r="850" spans="1:20" ht="18.75">
      <c r="A850" s="25">
        <v>39</v>
      </c>
      <c r="B850" s="17" t="s">
        <v>749</v>
      </c>
      <c r="C850" s="20">
        <v>100110.1</v>
      </c>
      <c r="D850" s="20">
        <v>63476.05</v>
      </c>
      <c r="E850" s="88">
        <f t="shared" si="342"/>
        <v>163586.15000000002</v>
      </c>
      <c r="F850" s="14">
        <v>30</v>
      </c>
      <c r="G850" s="14">
        <v>0</v>
      </c>
      <c r="H850" s="94">
        <f t="shared" si="347"/>
        <v>30</v>
      </c>
      <c r="I850" s="22">
        <v>40</v>
      </c>
      <c r="J850" s="22"/>
      <c r="K850" s="117">
        <f t="shared" si="343"/>
        <v>40</v>
      </c>
      <c r="L850" s="89">
        <v>60</v>
      </c>
      <c r="M850" s="89"/>
      <c r="N850" s="103">
        <f t="shared" si="344"/>
        <v>60</v>
      </c>
      <c r="O850" s="89">
        <v>80</v>
      </c>
      <c r="P850" s="89"/>
      <c r="Q850" s="103">
        <f t="shared" si="345"/>
        <v>80</v>
      </c>
      <c r="R850" s="89">
        <v>80</v>
      </c>
      <c r="S850" s="89"/>
      <c r="T850" s="103">
        <f t="shared" si="346"/>
        <v>80</v>
      </c>
    </row>
    <row r="851" spans="1:20" ht="18.75">
      <c r="A851" s="25">
        <v>40</v>
      </c>
      <c r="B851" s="17" t="s">
        <v>750</v>
      </c>
      <c r="C851" s="20">
        <v>5000</v>
      </c>
      <c r="D851" s="20"/>
      <c r="E851" s="88">
        <f t="shared" si="342"/>
        <v>5000</v>
      </c>
      <c r="F851" s="14">
        <v>12000</v>
      </c>
      <c r="G851" s="14">
        <v>0</v>
      </c>
      <c r="H851" s="94">
        <f t="shared" si="347"/>
        <v>12000</v>
      </c>
      <c r="I851" s="22">
        <v>0.03</v>
      </c>
      <c r="J851" s="22"/>
      <c r="K851" s="117">
        <f t="shared" si="343"/>
        <v>0.03</v>
      </c>
      <c r="L851" s="89">
        <v>0.03</v>
      </c>
      <c r="M851" s="89"/>
      <c r="N851" s="103">
        <f t="shared" si="344"/>
        <v>0.03</v>
      </c>
      <c r="O851" s="89">
        <v>0.03</v>
      </c>
      <c r="P851" s="89"/>
      <c r="Q851" s="103">
        <f t="shared" si="345"/>
        <v>0.03</v>
      </c>
      <c r="R851" s="89">
        <v>0.03</v>
      </c>
      <c r="S851" s="89"/>
      <c r="T851" s="103">
        <f t="shared" si="346"/>
        <v>0.03</v>
      </c>
    </row>
    <row r="852" spans="1:20" ht="18.75">
      <c r="A852" s="25">
        <v>41</v>
      </c>
      <c r="B852" s="17" t="s">
        <v>751</v>
      </c>
      <c r="C852" s="20">
        <v>25</v>
      </c>
      <c r="D852" s="20"/>
      <c r="E852" s="88">
        <f t="shared" si="342"/>
        <v>25</v>
      </c>
      <c r="F852" s="14">
        <v>0.01</v>
      </c>
      <c r="G852" s="14">
        <v>0</v>
      </c>
      <c r="H852" s="94">
        <f t="shared" si="347"/>
        <v>0.01</v>
      </c>
      <c r="I852" s="22">
        <v>0.01</v>
      </c>
      <c r="J852" s="22"/>
      <c r="K852" s="117">
        <f t="shared" si="343"/>
        <v>0.01</v>
      </c>
      <c r="L852" s="89">
        <v>0.01</v>
      </c>
      <c r="M852" s="89"/>
      <c r="N852" s="103">
        <f t="shared" si="344"/>
        <v>0.01</v>
      </c>
      <c r="O852" s="89"/>
      <c r="P852" s="89"/>
      <c r="Q852" s="103">
        <f t="shared" si="345"/>
        <v>0</v>
      </c>
      <c r="R852" s="89"/>
      <c r="S852" s="89"/>
      <c r="T852" s="103">
        <f t="shared" si="346"/>
        <v>0</v>
      </c>
    </row>
    <row r="853" spans="1:20" ht="18.75">
      <c r="A853" s="25">
        <v>42</v>
      </c>
      <c r="B853" s="17" t="s">
        <v>1464</v>
      </c>
      <c r="C853" s="20"/>
      <c r="D853" s="20"/>
      <c r="E853" s="88"/>
      <c r="F853" s="14"/>
      <c r="G853" s="14"/>
      <c r="H853" s="94"/>
      <c r="I853" s="22">
        <v>500</v>
      </c>
      <c r="J853" s="22"/>
      <c r="K853" s="117">
        <f t="shared" si="343"/>
        <v>500</v>
      </c>
      <c r="L853" s="89">
        <v>500</v>
      </c>
      <c r="M853" s="89"/>
      <c r="N853" s="103">
        <f t="shared" si="344"/>
        <v>500</v>
      </c>
      <c r="O853" s="89">
        <v>500</v>
      </c>
      <c r="P853" s="89"/>
      <c r="Q853" s="103">
        <f t="shared" si="345"/>
        <v>500</v>
      </c>
      <c r="R853" s="89">
        <v>500</v>
      </c>
      <c r="S853" s="89"/>
      <c r="T853" s="103">
        <f t="shared" si="346"/>
        <v>500</v>
      </c>
    </row>
    <row r="854" spans="1:20" ht="18.75">
      <c r="A854" s="25">
        <v>43</v>
      </c>
      <c r="B854" s="17" t="s">
        <v>752</v>
      </c>
      <c r="C854" s="20">
        <v>450</v>
      </c>
      <c r="D854" s="20"/>
      <c r="E854" s="88">
        <f t="shared" si="342"/>
        <v>450</v>
      </c>
      <c r="F854" s="14">
        <v>113223.15</v>
      </c>
      <c r="G854" s="14">
        <v>66746.11</v>
      </c>
      <c r="H854" s="94">
        <f t="shared" si="347"/>
        <v>179969.26</v>
      </c>
      <c r="I854" s="22">
        <v>114058.71</v>
      </c>
      <c r="J854" s="22">
        <v>79787.42</v>
      </c>
      <c r="K854" s="117">
        <f t="shared" si="343"/>
        <v>193846.13</v>
      </c>
      <c r="L854" s="89">
        <v>120886.15</v>
      </c>
      <c r="M854" s="89">
        <v>105287.42</v>
      </c>
      <c r="N854" s="103">
        <f t="shared" si="344"/>
        <v>226173.57</v>
      </c>
      <c r="O854" s="89">
        <v>139177.93</v>
      </c>
      <c r="P854" s="89">
        <v>104381.42</v>
      </c>
      <c r="Q854" s="103">
        <f t="shared" si="345"/>
        <v>243559.34999999998</v>
      </c>
      <c r="R854" s="89">
        <v>145005.93</v>
      </c>
      <c r="S854" s="89">
        <v>113121.42</v>
      </c>
      <c r="T854" s="103">
        <f t="shared" si="346"/>
        <v>258127.34999999998</v>
      </c>
    </row>
    <row r="855" spans="1:20" ht="18.75">
      <c r="A855" s="25">
        <v>44</v>
      </c>
      <c r="B855" s="17" t="s">
        <v>753</v>
      </c>
      <c r="C855" s="20">
        <v>3600</v>
      </c>
      <c r="D855" s="20"/>
      <c r="E855" s="88">
        <f t="shared" si="342"/>
        <v>3600</v>
      </c>
      <c r="F855" s="14">
        <v>14000</v>
      </c>
      <c r="G855" s="14">
        <v>0</v>
      </c>
      <c r="H855" s="94">
        <f t="shared" si="347"/>
        <v>14000</v>
      </c>
      <c r="I855" s="22">
        <v>14000</v>
      </c>
      <c r="J855" s="22"/>
      <c r="K855" s="117">
        <f t="shared" si="343"/>
        <v>14000</v>
      </c>
      <c r="L855" s="89">
        <v>10000</v>
      </c>
      <c r="M855" s="89"/>
      <c r="N855" s="103">
        <f t="shared" si="344"/>
        <v>10000</v>
      </c>
      <c r="O855" s="89">
        <v>9000</v>
      </c>
      <c r="P855" s="89"/>
      <c r="Q855" s="103">
        <f t="shared" si="345"/>
        <v>9000</v>
      </c>
      <c r="R855" s="89">
        <v>9000</v>
      </c>
      <c r="S855" s="89"/>
      <c r="T855" s="103">
        <f t="shared" si="346"/>
        <v>9000</v>
      </c>
    </row>
    <row r="856" spans="1:20" ht="18.75">
      <c r="A856" s="25">
        <v>45</v>
      </c>
      <c r="B856" s="17" t="s">
        <v>1465</v>
      </c>
      <c r="C856" s="20"/>
      <c r="D856" s="20"/>
      <c r="E856" s="88"/>
      <c r="F856" s="14"/>
      <c r="G856" s="14"/>
      <c r="H856" s="94"/>
      <c r="I856" s="22">
        <v>175</v>
      </c>
      <c r="J856" s="22"/>
      <c r="K856" s="117">
        <f t="shared" si="343"/>
        <v>175</v>
      </c>
      <c r="L856" s="89">
        <v>140</v>
      </c>
      <c r="M856" s="89"/>
      <c r="N856" s="103">
        <f t="shared" si="344"/>
        <v>140</v>
      </c>
      <c r="O856" s="89">
        <v>140</v>
      </c>
      <c r="P856" s="89"/>
      <c r="Q856" s="103">
        <f t="shared" si="345"/>
        <v>140</v>
      </c>
      <c r="R856" s="89">
        <v>140</v>
      </c>
      <c r="S856" s="89"/>
      <c r="T856" s="103">
        <f t="shared" si="346"/>
        <v>140</v>
      </c>
    </row>
    <row r="857" spans="1:20" ht="18.75">
      <c r="A857" s="25">
        <v>46</v>
      </c>
      <c r="B857" s="17" t="s">
        <v>754</v>
      </c>
      <c r="C857" s="20">
        <v>213.93</v>
      </c>
      <c r="D857" s="20"/>
      <c r="E857" s="88">
        <f t="shared" si="342"/>
        <v>213.93</v>
      </c>
      <c r="F857" s="14">
        <v>25</v>
      </c>
      <c r="G857" s="14">
        <v>0</v>
      </c>
      <c r="H857" s="94">
        <f t="shared" si="347"/>
        <v>25</v>
      </c>
      <c r="I857" s="22">
        <v>25</v>
      </c>
      <c r="J857" s="22"/>
      <c r="K857" s="117">
        <f t="shared" si="343"/>
        <v>25</v>
      </c>
      <c r="L857" s="89">
        <v>0.03</v>
      </c>
      <c r="M857" s="89"/>
      <c r="N857" s="103">
        <f t="shared" si="344"/>
        <v>0.03</v>
      </c>
      <c r="O857" s="89">
        <v>0.02</v>
      </c>
      <c r="P857" s="89"/>
      <c r="Q857" s="103">
        <f t="shared" si="345"/>
        <v>0.02</v>
      </c>
      <c r="R857" s="89">
        <v>0.02</v>
      </c>
      <c r="S857" s="89"/>
      <c r="T857" s="103">
        <f t="shared" si="346"/>
        <v>0.02</v>
      </c>
    </row>
    <row r="858" spans="1:20" ht="18.75">
      <c r="A858" s="25">
        <v>47</v>
      </c>
      <c r="B858" s="17" t="s">
        <v>1466</v>
      </c>
      <c r="C858" s="20"/>
      <c r="D858" s="20"/>
      <c r="E858" s="88"/>
      <c r="F858" s="14"/>
      <c r="G858" s="14"/>
      <c r="H858" s="94"/>
      <c r="I858" s="22">
        <v>600</v>
      </c>
      <c r="J858" s="22"/>
      <c r="K858" s="117">
        <f t="shared" si="343"/>
        <v>600</v>
      </c>
      <c r="L858" s="89">
        <v>693.5</v>
      </c>
      <c r="M858" s="89"/>
      <c r="N858" s="103">
        <f t="shared" si="344"/>
        <v>693.5</v>
      </c>
      <c r="O858" s="89">
        <v>316</v>
      </c>
      <c r="P858" s="89"/>
      <c r="Q858" s="103">
        <f t="shared" si="345"/>
        <v>316</v>
      </c>
      <c r="R858" s="89">
        <v>0</v>
      </c>
      <c r="S858" s="89"/>
      <c r="T858" s="103">
        <f t="shared" si="346"/>
        <v>0</v>
      </c>
    </row>
    <row r="859" spans="1:20" ht="18.75">
      <c r="A859" s="25">
        <v>48</v>
      </c>
      <c r="B859" s="17" t="s">
        <v>755</v>
      </c>
      <c r="C859" s="21"/>
      <c r="D859" s="21"/>
      <c r="E859" s="88"/>
      <c r="F859" s="14">
        <v>1275</v>
      </c>
      <c r="G859" s="14">
        <v>0</v>
      </c>
      <c r="H859" s="94">
        <f t="shared" si="347"/>
        <v>1275</v>
      </c>
      <c r="I859" s="22">
        <v>311</v>
      </c>
      <c r="J859" s="22"/>
      <c r="K859" s="117">
        <f t="shared" si="343"/>
        <v>311</v>
      </c>
      <c r="L859" s="89">
        <v>350</v>
      </c>
      <c r="M859" s="89"/>
      <c r="N859" s="103">
        <f t="shared" si="344"/>
        <v>350</v>
      </c>
      <c r="O859" s="89">
        <v>350</v>
      </c>
      <c r="P859" s="89"/>
      <c r="Q859" s="103">
        <f t="shared" si="345"/>
        <v>350</v>
      </c>
      <c r="R859" s="89">
        <v>666</v>
      </c>
      <c r="S859" s="89"/>
      <c r="T859" s="103">
        <f t="shared" si="346"/>
        <v>666</v>
      </c>
    </row>
    <row r="860" spans="1:20" ht="18.75">
      <c r="A860" s="25">
        <v>49</v>
      </c>
      <c r="B860" s="17" t="s">
        <v>756</v>
      </c>
      <c r="C860" s="20"/>
      <c r="D860" s="20"/>
      <c r="F860" s="14">
        <v>0.01</v>
      </c>
      <c r="G860" s="14">
        <v>0</v>
      </c>
      <c r="H860" s="94">
        <f t="shared" si="347"/>
        <v>0.01</v>
      </c>
      <c r="I860" s="22">
        <v>360</v>
      </c>
      <c r="J860" s="22"/>
      <c r="K860" s="117">
        <f t="shared" si="343"/>
        <v>360</v>
      </c>
      <c r="L860" s="89">
        <v>0.01</v>
      </c>
      <c r="M860" s="89"/>
      <c r="N860" s="103">
        <f t="shared" si="344"/>
        <v>0.01</v>
      </c>
      <c r="O860" s="89">
        <v>360</v>
      </c>
      <c r="P860" s="89"/>
      <c r="Q860" s="103">
        <f t="shared" si="345"/>
        <v>360</v>
      </c>
      <c r="R860" s="89">
        <v>360</v>
      </c>
      <c r="S860" s="89"/>
      <c r="T860" s="103">
        <f t="shared" si="346"/>
        <v>360</v>
      </c>
    </row>
    <row r="861" spans="1:20" ht="18.75">
      <c r="A861" s="25">
        <v>50</v>
      </c>
      <c r="B861" s="17" t="s">
        <v>1467</v>
      </c>
      <c r="C861" s="20"/>
      <c r="D861" s="20"/>
      <c r="F861" s="14"/>
      <c r="G861" s="14"/>
      <c r="H861" s="94"/>
      <c r="I861" s="22">
        <v>600</v>
      </c>
      <c r="J861" s="22"/>
      <c r="K861" s="117">
        <f t="shared" si="343"/>
        <v>600</v>
      </c>
      <c r="L861" s="89">
        <v>600</v>
      </c>
      <c r="M861" s="89"/>
      <c r="N861" s="103">
        <f t="shared" si="344"/>
        <v>600</v>
      </c>
      <c r="O861" s="89">
        <v>600</v>
      </c>
      <c r="P861" s="89"/>
      <c r="Q861" s="103">
        <f t="shared" si="345"/>
        <v>600</v>
      </c>
      <c r="R861" s="89">
        <v>0</v>
      </c>
      <c r="S861" s="89"/>
      <c r="T861" s="103">
        <f t="shared" si="346"/>
        <v>0</v>
      </c>
    </row>
    <row r="862" spans="1:20" ht="18.75">
      <c r="A862" s="25">
        <v>51</v>
      </c>
      <c r="B862" s="17" t="s">
        <v>1963</v>
      </c>
      <c r="C862" s="20"/>
      <c r="D862" s="20"/>
      <c r="F862" s="14">
        <v>3550</v>
      </c>
      <c r="G862" s="14">
        <v>0</v>
      </c>
      <c r="H862" s="94">
        <f t="shared" si="347"/>
        <v>3550</v>
      </c>
      <c r="I862" s="22">
        <v>150</v>
      </c>
      <c r="J862" s="22"/>
      <c r="K862" s="117">
        <f t="shared" si="343"/>
        <v>150</v>
      </c>
      <c r="L862" s="89">
        <v>175</v>
      </c>
      <c r="M862" s="90"/>
      <c r="N862" s="103">
        <f t="shared" si="344"/>
        <v>175</v>
      </c>
      <c r="O862" s="89">
        <v>380</v>
      </c>
      <c r="P862" s="90"/>
      <c r="Q862" s="103">
        <f t="shared" si="345"/>
        <v>380</v>
      </c>
      <c r="R862" s="89">
        <v>980</v>
      </c>
      <c r="S862" s="90"/>
      <c r="T862" s="103">
        <f t="shared" si="346"/>
        <v>980</v>
      </c>
    </row>
    <row r="863" spans="1:20" ht="18.75">
      <c r="A863" s="25">
        <v>52</v>
      </c>
      <c r="B863" s="17" t="s">
        <v>2279</v>
      </c>
      <c r="C863" s="20"/>
      <c r="D863" s="20"/>
      <c r="F863" s="14">
        <v>213.93</v>
      </c>
      <c r="G863" s="14">
        <v>0</v>
      </c>
      <c r="H863" s="94">
        <f t="shared" si="347"/>
        <v>213.93</v>
      </c>
      <c r="I863" s="22">
        <v>210</v>
      </c>
      <c r="J863" s="22"/>
      <c r="K863" s="117">
        <f t="shared" si="343"/>
        <v>210</v>
      </c>
      <c r="L863" s="89">
        <v>250.3</v>
      </c>
      <c r="M863" s="90"/>
      <c r="N863" s="103">
        <f t="shared" si="344"/>
        <v>250.3</v>
      </c>
      <c r="O863" s="89">
        <v>232</v>
      </c>
      <c r="P863" s="90"/>
      <c r="Q863" s="103">
        <f t="shared" si="345"/>
        <v>232</v>
      </c>
      <c r="R863" s="89">
        <v>232</v>
      </c>
      <c r="S863" s="90"/>
      <c r="T863" s="103">
        <f t="shared" si="346"/>
        <v>232</v>
      </c>
    </row>
    <row r="864" spans="1:20" ht="18.75">
      <c r="A864" s="25">
        <v>53</v>
      </c>
      <c r="B864" s="17" t="s">
        <v>757</v>
      </c>
      <c r="C864" s="20"/>
      <c r="D864" s="20"/>
      <c r="F864" s="14">
        <v>100</v>
      </c>
      <c r="G864" s="14">
        <v>0</v>
      </c>
      <c r="H864" s="94">
        <f t="shared" si="347"/>
        <v>100</v>
      </c>
      <c r="I864" s="22">
        <v>0.01</v>
      </c>
      <c r="J864" s="22"/>
      <c r="K864" s="117">
        <f t="shared" si="343"/>
        <v>0.01</v>
      </c>
      <c r="L864" s="89">
        <v>0.01</v>
      </c>
      <c r="M864" s="89"/>
      <c r="N864" s="103">
        <f t="shared" si="344"/>
        <v>0.01</v>
      </c>
      <c r="O864" s="89">
        <v>0.01</v>
      </c>
      <c r="P864" s="89"/>
      <c r="Q864" s="103">
        <f t="shared" si="345"/>
        <v>0.01</v>
      </c>
      <c r="R864" s="89">
        <v>50</v>
      </c>
      <c r="S864" s="89"/>
      <c r="T864" s="103">
        <f t="shared" si="346"/>
        <v>50</v>
      </c>
    </row>
    <row r="865" spans="1:20" ht="18.75">
      <c r="A865" s="25"/>
      <c r="B865" s="19" t="s">
        <v>49</v>
      </c>
      <c r="C865" s="21">
        <f t="shared" ref="C865:Q865" si="348">SUM(C812:C864)</f>
        <v>828621.55</v>
      </c>
      <c r="D865" s="21">
        <f t="shared" si="348"/>
        <v>70864.7</v>
      </c>
      <c r="E865" s="88">
        <f t="shared" si="348"/>
        <v>899486.25000000012</v>
      </c>
      <c r="F865" s="18">
        <f t="shared" si="348"/>
        <v>978015.95999999985</v>
      </c>
      <c r="G865" s="18">
        <f t="shared" si="348"/>
        <v>77686.12</v>
      </c>
      <c r="H865" s="94">
        <f t="shared" si="348"/>
        <v>1055702.0799999996</v>
      </c>
      <c r="I865" s="15">
        <f t="shared" si="348"/>
        <v>1093097.33</v>
      </c>
      <c r="J865" s="15">
        <f t="shared" si="348"/>
        <v>91387.43</v>
      </c>
      <c r="K865" s="94">
        <f t="shared" si="348"/>
        <v>1184484.76</v>
      </c>
      <c r="L865" s="35">
        <f t="shared" si="348"/>
        <v>1144592.9000000001</v>
      </c>
      <c r="M865" s="35">
        <f t="shared" si="348"/>
        <v>126657.43</v>
      </c>
      <c r="N865" s="103">
        <f t="shared" si="348"/>
        <v>1271250.3300000003</v>
      </c>
      <c r="O865" s="90">
        <f t="shared" si="348"/>
        <v>1379469.25</v>
      </c>
      <c r="P865" s="90">
        <f t="shared" si="348"/>
        <v>113318.01</v>
      </c>
      <c r="Q865" s="103">
        <f t="shared" si="348"/>
        <v>1486876.9402000003</v>
      </c>
      <c r="R865" s="90">
        <f t="shared" ref="R865:T865" si="349">SUM(R812:R864)</f>
        <v>1407946.67</v>
      </c>
      <c r="S865" s="90">
        <f t="shared" si="349"/>
        <v>122058.01</v>
      </c>
      <c r="T865" s="90">
        <f t="shared" si="349"/>
        <v>1530004.6800000002</v>
      </c>
    </row>
    <row r="866" spans="1:20" s="43" customFormat="1" ht="18.75">
      <c r="A866" s="35">
        <v>39</v>
      </c>
      <c r="B866" s="19" t="s">
        <v>758</v>
      </c>
      <c r="C866" s="21"/>
      <c r="D866" s="21"/>
      <c r="E866" s="88"/>
      <c r="F866" s="18"/>
      <c r="G866" s="18"/>
      <c r="H866" s="94"/>
      <c r="I866" s="36"/>
      <c r="J866" s="36"/>
      <c r="K866" s="117"/>
      <c r="L866" s="35"/>
      <c r="M866" s="35"/>
      <c r="N866" s="103"/>
      <c r="O866" s="90"/>
      <c r="P866" s="90"/>
      <c r="Q866" s="103"/>
      <c r="R866" s="90"/>
      <c r="S866" s="90"/>
      <c r="T866" s="103"/>
    </row>
    <row r="867" spans="1:20" ht="18.75">
      <c r="A867" s="25">
        <v>1</v>
      </c>
      <c r="B867" s="17" t="s">
        <v>759</v>
      </c>
      <c r="C867" s="20">
        <v>72600</v>
      </c>
      <c r="D867" s="20"/>
      <c r="E867" s="88">
        <f>SUM(C867:D867)</f>
        <v>72600</v>
      </c>
      <c r="F867" s="14">
        <v>0.03</v>
      </c>
      <c r="G867" s="14">
        <v>0</v>
      </c>
      <c r="H867" s="94">
        <f>SUM(F867:G867)</f>
        <v>0.03</v>
      </c>
      <c r="I867" s="22">
        <v>0.03</v>
      </c>
      <c r="J867" s="22"/>
      <c r="K867" s="117">
        <f>SUM(I867:J867)</f>
        <v>0.03</v>
      </c>
      <c r="L867" s="89"/>
      <c r="M867" s="89"/>
      <c r="N867" s="103">
        <f>SUM(L867:M867)</f>
        <v>0</v>
      </c>
      <c r="O867" s="89"/>
      <c r="P867" s="89"/>
      <c r="Q867" s="103">
        <f>SUM(O867:P867)</f>
        <v>0</v>
      </c>
      <c r="R867" s="89"/>
      <c r="S867" s="89"/>
      <c r="T867" s="103">
        <f>SUM(R867:S867)</f>
        <v>0</v>
      </c>
    </row>
    <row r="868" spans="1:20" ht="18.75">
      <c r="A868" s="25">
        <v>2</v>
      </c>
      <c r="B868" s="17" t="s">
        <v>760</v>
      </c>
      <c r="C868" s="20">
        <v>30300</v>
      </c>
      <c r="D868" s="20">
        <v>51190.2</v>
      </c>
      <c r="E868" s="88">
        <f>SUM(C868:D868)</f>
        <v>81490.2</v>
      </c>
      <c r="F868" s="14">
        <v>54000</v>
      </c>
      <c r="G868" s="14">
        <v>52195.5</v>
      </c>
      <c r="H868" s="94">
        <f>SUM(F868:G868)</f>
        <v>106195.5</v>
      </c>
      <c r="I868" s="22">
        <v>56784.13</v>
      </c>
      <c r="J868" s="22">
        <v>88220.73</v>
      </c>
      <c r="K868" s="117">
        <f>SUM(I868:J868)</f>
        <v>145004.85999999999</v>
      </c>
      <c r="L868" s="89">
        <v>57820</v>
      </c>
      <c r="M868" s="89">
        <v>76148.509999999995</v>
      </c>
      <c r="N868" s="103">
        <f>SUM(L868:M868)</f>
        <v>133968.51</v>
      </c>
      <c r="O868" s="89">
        <v>52200</v>
      </c>
      <c r="P868" s="89">
        <v>66335.91</v>
      </c>
      <c r="Q868" s="103">
        <f>SUM(O868:P868)</f>
        <v>118535.91</v>
      </c>
      <c r="R868" s="89">
        <v>66030</v>
      </c>
      <c r="S868" s="89">
        <v>82157.91</v>
      </c>
      <c r="T868" s="103">
        <f>SUM(R868:S868)</f>
        <v>148187.91</v>
      </c>
    </row>
    <row r="869" spans="1:20" ht="18.75">
      <c r="A869" s="25"/>
      <c r="B869" s="19" t="s">
        <v>95</v>
      </c>
      <c r="C869" s="21">
        <f>SUM(C867:C868)</f>
        <v>102900</v>
      </c>
      <c r="D869" s="21">
        <f>SUM(D867:D868)</f>
        <v>51190.2</v>
      </c>
      <c r="E869" s="88">
        <f>SUM(C869:D869)</f>
        <v>154090.20000000001</v>
      </c>
      <c r="F869" s="18">
        <f t="shared" ref="F869:K869" si="350">SUM(F867:F868)</f>
        <v>54000.03</v>
      </c>
      <c r="G869" s="18">
        <f t="shared" si="350"/>
        <v>52195.5</v>
      </c>
      <c r="H869" s="94">
        <f t="shared" si="350"/>
        <v>106195.53</v>
      </c>
      <c r="I869" s="15">
        <f t="shared" si="350"/>
        <v>56784.159999999996</v>
      </c>
      <c r="J869" s="15">
        <f t="shared" si="350"/>
        <v>88220.73</v>
      </c>
      <c r="K869" s="94">
        <f t="shared" si="350"/>
        <v>145004.88999999998</v>
      </c>
      <c r="L869" s="90">
        <f t="shared" ref="L869:N869" si="351">SUM(L867:L868)</f>
        <v>57820</v>
      </c>
      <c r="M869" s="90">
        <f t="shared" si="351"/>
        <v>76148.509999999995</v>
      </c>
      <c r="N869" s="103">
        <f t="shared" si="351"/>
        <v>133968.51</v>
      </c>
      <c r="O869" s="89">
        <f>SUM(O868)</f>
        <v>52200</v>
      </c>
      <c r="P869" s="89">
        <f t="shared" ref="P869:Q869" si="352">SUM(P868)</f>
        <v>66335.91</v>
      </c>
      <c r="Q869" s="89">
        <f t="shared" si="352"/>
        <v>118535.91</v>
      </c>
      <c r="R869" s="89">
        <f>SUM(R868)</f>
        <v>66030</v>
      </c>
      <c r="S869" s="89">
        <f t="shared" ref="S869:T869" si="353">SUM(S868)</f>
        <v>82157.91</v>
      </c>
      <c r="T869" s="89">
        <f t="shared" si="353"/>
        <v>148187.91</v>
      </c>
    </row>
    <row r="870" spans="1:20" s="43" customFormat="1" ht="18.75">
      <c r="A870" s="35">
        <v>40</v>
      </c>
      <c r="B870" s="19" t="s">
        <v>761</v>
      </c>
      <c r="C870" s="21"/>
      <c r="D870" s="21"/>
      <c r="E870" s="88"/>
      <c r="F870" s="18"/>
      <c r="G870" s="18"/>
      <c r="H870" s="94"/>
      <c r="I870" s="36"/>
      <c r="J870" s="36"/>
      <c r="K870" s="117"/>
      <c r="L870" s="90"/>
      <c r="M870" s="90"/>
      <c r="N870" s="103"/>
      <c r="O870" s="90"/>
      <c r="P870" s="90"/>
      <c r="Q870" s="103"/>
      <c r="R870" s="90"/>
      <c r="S870" s="90"/>
      <c r="T870" s="103"/>
    </row>
    <row r="871" spans="1:20" ht="18.75">
      <c r="A871" s="25">
        <v>1</v>
      </c>
      <c r="B871" s="17" t="s">
        <v>668</v>
      </c>
      <c r="C871" s="20">
        <v>9102.8799999999992</v>
      </c>
      <c r="D871" s="20"/>
      <c r="E871" s="88">
        <f>SUM(C871:D871)</f>
        <v>9102.8799999999992</v>
      </c>
      <c r="F871" s="14">
        <v>5000</v>
      </c>
      <c r="G871" s="14">
        <v>0</v>
      </c>
      <c r="H871" s="94">
        <f>SUM(F871:G871)</f>
        <v>5000</v>
      </c>
      <c r="I871" s="22">
        <v>5725</v>
      </c>
      <c r="J871" s="22"/>
      <c r="K871" s="117">
        <f>SUM(I871:J871)</f>
        <v>5725</v>
      </c>
      <c r="L871" s="89">
        <v>6100</v>
      </c>
      <c r="M871" s="89"/>
      <c r="N871" s="103">
        <f>SUM(L871:M871)</f>
        <v>6100</v>
      </c>
      <c r="O871" s="89">
        <v>5760</v>
      </c>
      <c r="P871" s="89"/>
      <c r="Q871" s="103">
        <f>SUM(O871:P871)</f>
        <v>5760</v>
      </c>
      <c r="R871" s="89">
        <v>5760</v>
      </c>
      <c r="S871" s="89"/>
      <c r="T871" s="103">
        <f>SUM(R871:S871)</f>
        <v>5760</v>
      </c>
    </row>
    <row r="872" spans="1:20" ht="18.75">
      <c r="A872" s="25"/>
      <c r="B872" s="19" t="s">
        <v>96</v>
      </c>
      <c r="C872" s="21">
        <f>SUM(C871)</f>
        <v>9102.8799999999992</v>
      </c>
      <c r="D872" s="20"/>
      <c r="E872" s="88">
        <f>SUM(C872:D872)</f>
        <v>9102.8799999999992</v>
      </c>
      <c r="F872" s="18">
        <f>SUM(F871)</f>
        <v>5000</v>
      </c>
      <c r="G872" s="18">
        <f>SUM(G871)</f>
        <v>0</v>
      </c>
      <c r="H872" s="94">
        <f>SUM(H871)</f>
        <v>5000</v>
      </c>
      <c r="I872" s="22">
        <f>SUM(I871)</f>
        <v>5725</v>
      </c>
      <c r="J872" s="22"/>
      <c r="K872" s="117">
        <f>SUM(I872:J872)</f>
        <v>5725</v>
      </c>
      <c r="L872" s="90">
        <f>SUM(L871)</f>
        <v>6100</v>
      </c>
      <c r="M872" s="89"/>
      <c r="N872" s="103">
        <f>SUM(L872:M872)</f>
        <v>6100</v>
      </c>
      <c r="O872" s="89">
        <v>5760</v>
      </c>
      <c r="P872" s="89"/>
      <c r="Q872" s="103">
        <f>SUM(O872:P872)</f>
        <v>5760</v>
      </c>
      <c r="R872" s="89">
        <v>5760</v>
      </c>
      <c r="S872" s="89"/>
      <c r="T872" s="103">
        <f>SUM(R872:S872)</f>
        <v>5760</v>
      </c>
    </row>
    <row r="873" spans="1:20" s="43" customFormat="1" ht="18.75">
      <c r="A873" s="35">
        <v>41</v>
      </c>
      <c r="B873" s="19" t="s">
        <v>762</v>
      </c>
      <c r="C873" s="21"/>
      <c r="D873" s="21"/>
      <c r="E873" s="88"/>
      <c r="F873" s="18"/>
      <c r="G873" s="18"/>
      <c r="H873" s="94"/>
      <c r="I873" s="36"/>
      <c r="J873" s="36"/>
      <c r="K873" s="117"/>
      <c r="L873" s="90"/>
      <c r="M873" s="90"/>
      <c r="N873" s="103"/>
      <c r="O873" s="90"/>
      <c r="P873" s="90"/>
      <c r="Q873" s="103"/>
      <c r="R873" s="90"/>
      <c r="S873" s="90"/>
      <c r="T873" s="103"/>
    </row>
    <row r="874" spans="1:20" ht="18.75">
      <c r="A874" s="25">
        <v>1</v>
      </c>
      <c r="B874" s="17" t="s">
        <v>1964</v>
      </c>
      <c r="C874" s="20"/>
      <c r="D874" s="20"/>
      <c r="F874" s="14">
        <v>9100</v>
      </c>
      <c r="G874" s="14">
        <v>0</v>
      </c>
      <c r="H874" s="94">
        <f>SUM(F874:G874)</f>
        <v>9100</v>
      </c>
      <c r="I874" s="22">
        <v>13125.03</v>
      </c>
      <c r="J874" s="22"/>
      <c r="K874" s="117">
        <f>SUM(I874:J874)</f>
        <v>13125.03</v>
      </c>
      <c r="L874" s="89">
        <v>16980.04</v>
      </c>
      <c r="M874" s="89"/>
      <c r="N874" s="103">
        <f>SUM(L874:M874)</f>
        <v>16980.04</v>
      </c>
      <c r="O874" s="89">
        <v>14920</v>
      </c>
      <c r="P874" s="89"/>
      <c r="Q874" s="103">
        <f>SUM(O874:P874)</f>
        <v>14920</v>
      </c>
      <c r="R874" s="89">
        <v>15180</v>
      </c>
      <c r="S874" s="89"/>
      <c r="T874" s="103">
        <f>SUM(R874:S874)</f>
        <v>15180</v>
      </c>
    </row>
    <row r="875" spans="1:20" ht="18.75">
      <c r="A875" s="25"/>
      <c r="B875" s="19" t="s">
        <v>97</v>
      </c>
      <c r="C875" s="21"/>
      <c r="D875" s="21"/>
      <c r="E875" s="88"/>
      <c r="F875" s="18">
        <f>SUM(F874)</f>
        <v>9100</v>
      </c>
      <c r="G875" s="18">
        <f>SUM(G874)</f>
        <v>0</v>
      </c>
      <c r="H875" s="94">
        <f>SUM(H874)</f>
        <v>9100</v>
      </c>
      <c r="I875" s="22">
        <f>SUM(I874)</f>
        <v>13125.03</v>
      </c>
      <c r="J875" s="22"/>
      <c r="K875" s="117">
        <f>SUM(I875:J875)</f>
        <v>13125.03</v>
      </c>
      <c r="L875" s="90">
        <f>SUM(L874)</f>
        <v>16980.04</v>
      </c>
      <c r="M875" s="90"/>
      <c r="N875" s="103">
        <f>SUM(L875:M875)</f>
        <v>16980.04</v>
      </c>
      <c r="O875" s="89">
        <f>SUM(O874)</f>
        <v>14920</v>
      </c>
      <c r="P875" s="90"/>
      <c r="Q875" s="103">
        <f>SUM(O875:P875)</f>
        <v>14920</v>
      </c>
      <c r="R875" s="89">
        <f>SUM(R874)</f>
        <v>15180</v>
      </c>
      <c r="S875" s="90"/>
      <c r="T875" s="103">
        <f>SUM(R875:S875)</f>
        <v>15180</v>
      </c>
    </row>
    <row r="876" spans="1:20" s="43" customFormat="1" ht="18.75">
      <c r="A876" s="35">
        <v>42</v>
      </c>
      <c r="B876" s="19" t="s">
        <v>763</v>
      </c>
      <c r="C876" s="21"/>
      <c r="D876" s="21"/>
      <c r="E876" s="88"/>
      <c r="F876" s="18"/>
      <c r="G876" s="18"/>
      <c r="H876" s="94"/>
      <c r="I876" s="36"/>
      <c r="J876" s="36"/>
      <c r="K876" s="117"/>
      <c r="L876" s="90"/>
      <c r="M876" s="90"/>
      <c r="N876" s="103"/>
      <c r="O876" s="90"/>
      <c r="P876" s="90"/>
      <c r="Q876" s="103"/>
      <c r="R876" s="90"/>
      <c r="S876" s="90"/>
      <c r="T876" s="103"/>
    </row>
    <row r="877" spans="1:20" ht="18.75">
      <c r="A877" s="25">
        <v>1</v>
      </c>
      <c r="B877" s="17" t="s">
        <v>764</v>
      </c>
      <c r="C877" s="20">
        <v>203</v>
      </c>
      <c r="D877" s="20"/>
      <c r="E877" s="88">
        <f>SUM(C877:D877)</f>
        <v>203</v>
      </c>
      <c r="F877" s="14">
        <v>205</v>
      </c>
      <c r="G877" s="14">
        <v>0</v>
      </c>
      <c r="H877" s="94">
        <f>SUM(F877:G877)</f>
        <v>205</v>
      </c>
      <c r="I877" s="22">
        <v>240</v>
      </c>
      <c r="J877" s="22"/>
      <c r="K877" s="117">
        <f>SUM(I877:J877)</f>
        <v>240</v>
      </c>
      <c r="L877" s="89">
        <v>240</v>
      </c>
      <c r="M877" s="89"/>
      <c r="N877" s="103">
        <f>SUM(L877:M877)</f>
        <v>240</v>
      </c>
      <c r="O877" s="89">
        <v>220</v>
      </c>
      <c r="P877" s="89"/>
      <c r="Q877" s="103">
        <f>SUM(O877:P877)</f>
        <v>220</v>
      </c>
      <c r="R877" s="89">
        <v>220</v>
      </c>
      <c r="S877" s="89"/>
      <c r="T877" s="103">
        <f>SUM(R877:S877)</f>
        <v>220</v>
      </c>
    </row>
    <row r="878" spans="1:20" ht="18.75">
      <c r="A878" s="25">
        <v>2</v>
      </c>
      <c r="B878" s="17" t="s">
        <v>765</v>
      </c>
      <c r="C878" s="20">
        <v>6274</v>
      </c>
      <c r="D878" s="20"/>
      <c r="E878" s="88">
        <f>SUM(C878:D878)</f>
        <v>6274</v>
      </c>
      <c r="F878" s="14">
        <v>6830</v>
      </c>
      <c r="G878" s="14">
        <v>0</v>
      </c>
      <c r="H878" s="94">
        <f>SUM(F878:G878)</f>
        <v>6830</v>
      </c>
      <c r="I878" s="22">
        <v>7000.01</v>
      </c>
      <c r="J878" s="22"/>
      <c r="K878" s="117">
        <f>SUM(I878:J878)</f>
        <v>7000.01</v>
      </c>
      <c r="L878" s="89">
        <v>9000</v>
      </c>
      <c r="M878" s="89">
        <v>0.01</v>
      </c>
      <c r="N878" s="103">
        <f>SUM(L878:M878)</f>
        <v>9000.01</v>
      </c>
      <c r="O878" s="89">
        <v>11800</v>
      </c>
      <c r="P878" s="89">
        <v>0.01</v>
      </c>
      <c r="Q878" s="103">
        <f>SUM(O878:P878)</f>
        <v>11800.01</v>
      </c>
      <c r="R878" s="89">
        <v>11800</v>
      </c>
      <c r="S878" s="89">
        <v>0.01</v>
      </c>
      <c r="T878" s="103">
        <f>SUM(R878:S878)</f>
        <v>11800.01</v>
      </c>
    </row>
    <row r="879" spans="1:20" ht="18.75">
      <c r="A879" s="25">
        <v>3</v>
      </c>
      <c r="B879" s="17" t="s">
        <v>1468</v>
      </c>
      <c r="C879" s="20"/>
      <c r="D879" s="20"/>
      <c r="E879" s="88"/>
      <c r="F879" s="14"/>
      <c r="G879" s="14"/>
      <c r="H879" s="94"/>
      <c r="I879" s="22">
        <v>0.01</v>
      </c>
      <c r="J879" s="22"/>
      <c r="K879" s="117">
        <f>SUM(I879:J879)</f>
        <v>0.01</v>
      </c>
      <c r="L879" s="89">
        <v>2800</v>
      </c>
      <c r="M879" s="89"/>
      <c r="N879" s="103">
        <f>SUM(L879:M879)</f>
        <v>2800</v>
      </c>
      <c r="O879" s="89">
        <v>0.01</v>
      </c>
      <c r="P879" s="89"/>
      <c r="Q879" s="103">
        <f>SUM(O879:P879)</f>
        <v>0.01</v>
      </c>
      <c r="R879" s="89">
        <v>0.01</v>
      </c>
      <c r="S879" s="89"/>
      <c r="T879" s="103">
        <f>SUM(R879:S879)</f>
        <v>0.01</v>
      </c>
    </row>
    <row r="880" spans="1:20" ht="18.75">
      <c r="A880" s="25"/>
      <c r="B880" s="19" t="s">
        <v>98</v>
      </c>
      <c r="C880" s="21">
        <f>SUM(C877:C878)</f>
        <v>6477</v>
      </c>
      <c r="D880" s="20"/>
      <c r="E880" s="88">
        <f>SUM(C880:D880)</f>
        <v>6477</v>
      </c>
      <c r="F880" s="18">
        <f>SUM(F877:F878)</f>
        <v>7035</v>
      </c>
      <c r="G880" s="18">
        <f>SUM(G877:G878)</f>
        <v>0</v>
      </c>
      <c r="H880" s="94">
        <f>SUM(H877:H878)</f>
        <v>7035</v>
      </c>
      <c r="I880" s="22">
        <f>SUM(I877:I879)</f>
        <v>7240.02</v>
      </c>
      <c r="J880" s="22"/>
      <c r="K880" s="117">
        <f>SUM(I880:J880)</f>
        <v>7240.02</v>
      </c>
      <c r="L880" s="90">
        <f>SUM(L877:L879)</f>
        <v>12040</v>
      </c>
      <c r="M880" s="90">
        <f>SUM(M877:M879)</f>
        <v>0.01</v>
      </c>
      <c r="N880" s="103">
        <f>SUM(L880:M880)</f>
        <v>12040.01</v>
      </c>
      <c r="O880" s="90">
        <f>SUM(O877:O879)</f>
        <v>12020.01</v>
      </c>
      <c r="P880" s="90">
        <f t="shared" ref="P880:Q880" si="354">SUM(P877:P879)</f>
        <v>0.01</v>
      </c>
      <c r="Q880" s="90">
        <f t="shared" si="354"/>
        <v>12020.02</v>
      </c>
      <c r="R880" s="90">
        <f>SUM(R877:R879)</f>
        <v>12020.01</v>
      </c>
      <c r="S880" s="90">
        <f t="shared" ref="S880:T880" si="355">SUM(S877:S879)</f>
        <v>0.01</v>
      </c>
      <c r="T880" s="90">
        <f t="shared" si="355"/>
        <v>12020.02</v>
      </c>
    </row>
    <row r="881" spans="1:20" s="43" customFormat="1" ht="18.75">
      <c r="A881" s="35">
        <v>43</v>
      </c>
      <c r="B881" s="19" t="s">
        <v>766</v>
      </c>
      <c r="C881" s="21"/>
      <c r="D881" s="21"/>
      <c r="E881" s="88"/>
      <c r="F881" s="18"/>
      <c r="G881" s="18"/>
      <c r="H881" s="94"/>
      <c r="I881" s="36"/>
      <c r="J881" s="36"/>
      <c r="K881" s="117"/>
      <c r="L881" s="90"/>
      <c r="M881" s="90"/>
      <c r="N881" s="103"/>
      <c r="O881" s="90"/>
      <c r="P881" s="90"/>
      <c r="Q881" s="103"/>
      <c r="R881" s="90"/>
      <c r="S881" s="90"/>
      <c r="T881" s="103"/>
    </row>
    <row r="882" spans="1:20" ht="18.75">
      <c r="A882" s="25">
        <v>1</v>
      </c>
      <c r="B882" s="17" t="s">
        <v>668</v>
      </c>
      <c r="C882" s="20">
        <v>341.17</v>
      </c>
      <c r="D882" s="20"/>
      <c r="E882" s="88">
        <f>SUM(C882:D882)</f>
        <v>341.17</v>
      </c>
      <c r="F882" s="14">
        <v>12500</v>
      </c>
      <c r="G882" s="14">
        <v>0</v>
      </c>
      <c r="H882" s="94">
        <f>SUM(F882:G882)</f>
        <v>12500</v>
      </c>
      <c r="I882" s="22">
        <v>12800</v>
      </c>
      <c r="J882" s="22"/>
      <c r="K882" s="117">
        <f>SUM(I882:J882)</f>
        <v>12800</v>
      </c>
      <c r="L882" s="89">
        <v>13200</v>
      </c>
      <c r="M882" s="89"/>
      <c r="N882" s="103">
        <f>SUM(L882:M882)</f>
        <v>13200</v>
      </c>
      <c r="O882" s="89">
        <v>13200</v>
      </c>
      <c r="P882" s="89"/>
      <c r="Q882" s="103">
        <f>SUM(O882:P882)</f>
        <v>13200</v>
      </c>
      <c r="R882" s="89">
        <v>13200</v>
      </c>
      <c r="S882" s="89"/>
      <c r="T882" s="103">
        <f>SUM(R882:S882)</f>
        <v>13200</v>
      </c>
    </row>
    <row r="883" spans="1:20" ht="18.75">
      <c r="A883" s="25"/>
      <c r="B883" s="19" t="s">
        <v>99</v>
      </c>
      <c r="C883" s="21">
        <f>SUM(C882)</f>
        <v>341.17</v>
      </c>
      <c r="D883" s="20"/>
      <c r="E883" s="88">
        <f>SUM(C883:D883)</f>
        <v>341.17</v>
      </c>
      <c r="F883" s="18">
        <f>SUM(F882)</f>
        <v>12500</v>
      </c>
      <c r="G883" s="18">
        <f>SUM(G882)</f>
        <v>0</v>
      </c>
      <c r="H883" s="94">
        <f>SUM(H882)</f>
        <v>12500</v>
      </c>
      <c r="I883" s="22">
        <f>SUM(I882)</f>
        <v>12800</v>
      </c>
      <c r="J883" s="22"/>
      <c r="K883" s="117">
        <f>SUM(I883:J883)</f>
        <v>12800</v>
      </c>
      <c r="L883" s="90">
        <f>SUM(L882)</f>
        <v>13200</v>
      </c>
      <c r="M883" s="89"/>
      <c r="N883" s="103">
        <f>SUM(L883:M883)</f>
        <v>13200</v>
      </c>
      <c r="O883" s="89">
        <f>SUM(O882)</f>
        <v>13200</v>
      </c>
      <c r="P883" s="89"/>
      <c r="Q883" s="103">
        <f>SUM(O883:P883)</f>
        <v>13200</v>
      </c>
      <c r="R883" s="89">
        <f>SUM(R882)</f>
        <v>13200</v>
      </c>
      <c r="S883" s="89"/>
      <c r="T883" s="103">
        <f>SUM(R883:S883)</f>
        <v>13200</v>
      </c>
    </row>
    <row r="884" spans="1:20" s="43" customFormat="1" ht="18.75">
      <c r="A884" s="35">
        <v>44</v>
      </c>
      <c r="B884" s="19" t="s">
        <v>767</v>
      </c>
      <c r="C884" s="21"/>
      <c r="D884" s="21"/>
      <c r="E884" s="88"/>
      <c r="F884" s="18"/>
      <c r="G884" s="18"/>
      <c r="H884" s="94"/>
      <c r="I884" s="36"/>
      <c r="J884" s="36"/>
      <c r="K884" s="117"/>
      <c r="L884" s="90"/>
      <c r="M884" s="90"/>
      <c r="N884" s="103"/>
      <c r="O884" s="90"/>
      <c r="P884" s="90"/>
      <c r="Q884" s="103"/>
      <c r="R884" s="90"/>
      <c r="S884" s="90"/>
      <c r="T884" s="103"/>
    </row>
    <row r="885" spans="1:20" ht="18.75">
      <c r="A885" s="25">
        <v>1</v>
      </c>
      <c r="B885" s="17" t="s">
        <v>768</v>
      </c>
      <c r="C885" s="20">
        <v>0.01</v>
      </c>
      <c r="D885" s="20"/>
      <c r="E885" s="88">
        <f>SUM(C885:D885)</f>
        <v>0.01</v>
      </c>
      <c r="F885" s="14">
        <v>628</v>
      </c>
      <c r="G885" s="14">
        <v>0</v>
      </c>
      <c r="H885" s="94">
        <f>SUM(F885:G885)</f>
        <v>628</v>
      </c>
      <c r="I885" s="22">
        <v>680.01</v>
      </c>
      <c r="J885" s="22"/>
      <c r="K885" s="117">
        <f>SUM(I885:J885)</f>
        <v>680.01</v>
      </c>
      <c r="L885" s="89">
        <v>810.01</v>
      </c>
      <c r="M885" s="89"/>
      <c r="N885" s="103">
        <f>SUM(L885:M885)</f>
        <v>810.01</v>
      </c>
      <c r="O885" s="89">
        <v>900.01</v>
      </c>
      <c r="P885" s="89"/>
      <c r="Q885" s="103">
        <f>SUM(O885:P885)</f>
        <v>900.01</v>
      </c>
      <c r="R885" s="89">
        <v>900.01</v>
      </c>
      <c r="S885" s="89"/>
      <c r="T885" s="103">
        <f>SUM(R885:S885)</f>
        <v>900.01</v>
      </c>
    </row>
    <row r="886" spans="1:20" ht="18.75">
      <c r="A886" s="25"/>
      <c r="B886" s="19" t="s">
        <v>100</v>
      </c>
      <c r="C886" s="21">
        <f>SUM(C885)</f>
        <v>0.01</v>
      </c>
      <c r="D886" s="20"/>
      <c r="E886" s="88">
        <f>SUM(C886:D886)</f>
        <v>0.01</v>
      </c>
      <c r="F886" s="18">
        <f>SUM(F885)</f>
        <v>628</v>
      </c>
      <c r="G886" s="18">
        <f>SUM(G885)</f>
        <v>0</v>
      </c>
      <c r="H886" s="94">
        <f>SUM(H885)</f>
        <v>628</v>
      </c>
      <c r="I886" s="22">
        <f>SUM(I885)</f>
        <v>680.01</v>
      </c>
      <c r="J886" s="22"/>
      <c r="K886" s="117">
        <f>SUM(I886:J886)</f>
        <v>680.01</v>
      </c>
      <c r="L886" s="90">
        <f>SUM(L885)</f>
        <v>810.01</v>
      </c>
      <c r="M886" s="90">
        <f>SUM(M885)</f>
        <v>0</v>
      </c>
      <c r="N886" s="103">
        <f>SUM(L886:M886)</f>
        <v>810.01</v>
      </c>
      <c r="O886" s="89">
        <f>SUM(O885)</f>
        <v>900.01</v>
      </c>
      <c r="P886" s="90"/>
      <c r="Q886" s="103">
        <f>SUM(O886:P886)</f>
        <v>900.01</v>
      </c>
      <c r="R886" s="89">
        <f>SUM(R885)</f>
        <v>900.01</v>
      </c>
      <c r="S886" s="90"/>
      <c r="T886" s="103">
        <f>SUM(R886:S886)</f>
        <v>900.01</v>
      </c>
    </row>
    <row r="887" spans="1:20" s="43" customFormat="1" ht="18.75">
      <c r="A887" s="35">
        <v>45</v>
      </c>
      <c r="B887" s="19" t="s">
        <v>769</v>
      </c>
      <c r="C887" s="21"/>
      <c r="D887" s="21"/>
      <c r="E887" s="88"/>
      <c r="F887" s="18"/>
      <c r="G887" s="18"/>
      <c r="H887" s="94"/>
      <c r="I887" s="36"/>
      <c r="J887" s="36"/>
      <c r="K887" s="117"/>
      <c r="L887" s="90"/>
      <c r="M887" s="90"/>
      <c r="N887" s="103"/>
      <c r="O887" s="90"/>
      <c r="P887" s="90"/>
      <c r="Q887" s="103"/>
      <c r="R887" s="90"/>
      <c r="S887" s="90"/>
      <c r="T887" s="103"/>
    </row>
    <row r="888" spans="1:20" ht="18.75">
      <c r="A888" s="25">
        <v>1</v>
      </c>
      <c r="B888" s="17" t="s">
        <v>770</v>
      </c>
      <c r="C888" s="20">
        <v>230</v>
      </c>
      <c r="D888" s="20"/>
      <c r="E888" s="88">
        <f>SUM(C888:D888)</f>
        <v>230</v>
      </c>
      <c r="F888" s="14">
        <v>0.01</v>
      </c>
      <c r="G888" s="14">
        <v>0</v>
      </c>
      <c r="H888" s="94">
        <f>SUM(F888:G888)</f>
        <v>0.01</v>
      </c>
      <c r="I888" s="22">
        <v>0.01</v>
      </c>
      <c r="J888" s="22"/>
      <c r="K888" s="117">
        <f>SUM(I888:J888)</f>
        <v>0.01</v>
      </c>
      <c r="L888" s="89">
        <v>150</v>
      </c>
      <c r="M888" s="89"/>
      <c r="N888" s="103">
        <f>SUM(L888:M888)</f>
        <v>150</v>
      </c>
      <c r="O888" s="89">
        <v>600</v>
      </c>
      <c r="P888" s="89"/>
      <c r="Q888" s="103">
        <f>SUM(O888:P888)</f>
        <v>600</v>
      </c>
      <c r="R888" s="89">
        <v>600</v>
      </c>
      <c r="S888" s="89"/>
      <c r="T888" s="103">
        <f>SUM(R888:S888)</f>
        <v>600</v>
      </c>
    </row>
    <row r="889" spans="1:20" ht="18.75">
      <c r="A889" s="25"/>
      <c r="B889" s="19" t="s">
        <v>101</v>
      </c>
      <c r="C889" s="21">
        <f>SUM(C888)</f>
        <v>230</v>
      </c>
      <c r="D889" s="20"/>
      <c r="E889" s="88">
        <f>SUM(C889:D889)</f>
        <v>230</v>
      </c>
      <c r="F889" s="18">
        <f>SUM(F888)</f>
        <v>0.01</v>
      </c>
      <c r="G889" s="18">
        <f>SUM(G888)</f>
        <v>0</v>
      </c>
      <c r="H889" s="94">
        <f>SUM(H888)</f>
        <v>0.01</v>
      </c>
      <c r="I889" s="22">
        <f>SUM(I888)</f>
        <v>0.01</v>
      </c>
      <c r="J889" s="22"/>
      <c r="K889" s="117">
        <f>SUM(I889:J889)</f>
        <v>0.01</v>
      </c>
      <c r="L889" s="90">
        <f>SUM(L888)</f>
        <v>150</v>
      </c>
      <c r="M889" s="90">
        <f>SUM(M888)</f>
        <v>0</v>
      </c>
      <c r="N889" s="103">
        <f>SUM(L889:M889)</f>
        <v>150</v>
      </c>
      <c r="O889" s="89">
        <f>SUM(O888)</f>
        <v>600</v>
      </c>
      <c r="P889" s="90"/>
      <c r="Q889" s="103">
        <f>SUM(O889:P889)</f>
        <v>600</v>
      </c>
      <c r="R889" s="89">
        <f>SUM(R888)</f>
        <v>600</v>
      </c>
      <c r="S889" s="90"/>
      <c r="T889" s="103">
        <f>SUM(R889:S889)</f>
        <v>600</v>
      </c>
    </row>
    <row r="890" spans="1:20" s="43" customFormat="1" ht="18.75">
      <c r="A890" s="35">
        <v>46</v>
      </c>
      <c r="B890" s="19" t="s">
        <v>771</v>
      </c>
      <c r="C890" s="21"/>
      <c r="D890" s="21"/>
      <c r="E890" s="88"/>
      <c r="F890" s="18"/>
      <c r="G890" s="18"/>
      <c r="H890" s="94"/>
      <c r="I890" s="36"/>
      <c r="J890" s="36"/>
      <c r="K890" s="117"/>
      <c r="L890" s="90"/>
      <c r="M890" s="90"/>
      <c r="N890" s="103"/>
      <c r="O890" s="90"/>
      <c r="P890" s="90"/>
      <c r="Q890" s="103"/>
      <c r="R890" s="90"/>
      <c r="S890" s="90"/>
      <c r="T890" s="103"/>
    </row>
    <row r="891" spans="1:20" s="43" customFormat="1" ht="18.75">
      <c r="A891" s="25">
        <v>1</v>
      </c>
      <c r="B891" s="17" t="s">
        <v>668</v>
      </c>
      <c r="C891" s="21"/>
      <c r="D891" s="21"/>
      <c r="E891" s="88"/>
      <c r="F891" s="14">
        <v>0.01</v>
      </c>
      <c r="G891" s="14">
        <v>0</v>
      </c>
      <c r="H891" s="94">
        <f>SUM(F891:G891)</f>
        <v>0.01</v>
      </c>
      <c r="I891" s="22">
        <v>900</v>
      </c>
      <c r="J891" s="36"/>
      <c r="K891" s="117">
        <f>SUM(I891:J891)</f>
        <v>900</v>
      </c>
      <c r="L891" s="89">
        <v>900</v>
      </c>
      <c r="M891" s="90"/>
      <c r="N891" s="103">
        <f>SUM(L891:M891)</f>
        <v>900</v>
      </c>
      <c r="O891" s="89">
        <v>1000</v>
      </c>
      <c r="P891" s="90"/>
      <c r="Q891" s="103">
        <f>SUM(O891:P891)</f>
        <v>1000</v>
      </c>
      <c r="R891" s="89">
        <v>1000</v>
      </c>
      <c r="S891" s="90"/>
      <c r="T891" s="103">
        <f>SUM(R891:S891)</f>
        <v>1000</v>
      </c>
    </row>
    <row r="892" spans="1:20" ht="18.75">
      <c r="A892" s="25"/>
      <c r="B892" s="19" t="s">
        <v>102</v>
      </c>
      <c r="C892" s="20"/>
      <c r="D892" s="20"/>
      <c r="F892" s="18">
        <f>SUM(F891)</f>
        <v>0.01</v>
      </c>
      <c r="G892" s="18">
        <f>SUM(G891)</f>
        <v>0</v>
      </c>
      <c r="H892" s="94">
        <f>SUM(H891)</f>
        <v>0.01</v>
      </c>
      <c r="I892" s="22">
        <f>SUM(I891)</f>
        <v>900</v>
      </c>
      <c r="J892" s="22"/>
      <c r="K892" s="117">
        <f>SUM(I892:J892)</f>
        <v>900</v>
      </c>
      <c r="L892" s="90">
        <f>SUM(L891)</f>
        <v>900</v>
      </c>
      <c r="M892" s="90">
        <f>SUM(M891)</f>
        <v>0</v>
      </c>
      <c r="N892" s="103">
        <f>SUM(L892:M892)</f>
        <v>900</v>
      </c>
      <c r="O892" s="89">
        <f>SUM(O891)</f>
        <v>1000</v>
      </c>
      <c r="P892" s="90"/>
      <c r="Q892" s="103">
        <f>SUM(O892:P892)</f>
        <v>1000</v>
      </c>
      <c r="R892" s="89">
        <f>SUM(R891)</f>
        <v>1000</v>
      </c>
      <c r="S892" s="90"/>
      <c r="T892" s="103">
        <f>SUM(R892:S892)</f>
        <v>1000</v>
      </c>
    </row>
    <row r="893" spans="1:20" ht="18.75">
      <c r="A893" s="35">
        <v>47</v>
      </c>
      <c r="B893" s="48" t="s">
        <v>1469</v>
      </c>
      <c r="C893" s="20"/>
      <c r="D893" s="20"/>
      <c r="F893" s="18"/>
      <c r="G893" s="18"/>
      <c r="H893" s="94"/>
      <c r="I893" s="22"/>
      <c r="J893" s="22"/>
      <c r="L893" s="89"/>
      <c r="M893" s="89"/>
      <c r="O893" s="89"/>
      <c r="P893" s="89"/>
      <c r="R893" s="89"/>
      <c r="S893" s="89"/>
    </row>
    <row r="894" spans="1:20" ht="18.75">
      <c r="A894" s="25">
        <v>1</v>
      </c>
      <c r="B894" s="17" t="s">
        <v>2074</v>
      </c>
      <c r="C894" s="20"/>
      <c r="D894" s="20"/>
      <c r="F894" s="18"/>
      <c r="G894" s="18"/>
      <c r="H894" s="94"/>
      <c r="I894" s="22"/>
      <c r="J894" s="22"/>
      <c r="L894" s="89">
        <v>500</v>
      </c>
      <c r="M894" s="89"/>
      <c r="N894" s="103">
        <f>SUM(L894:M894)</f>
        <v>500</v>
      </c>
      <c r="O894" s="89">
        <v>0.01</v>
      </c>
      <c r="P894" s="89"/>
      <c r="Q894" s="103">
        <f>SUM(O894:P894)</f>
        <v>0.01</v>
      </c>
      <c r="R894" s="89">
        <v>0.01</v>
      </c>
      <c r="S894" s="89"/>
      <c r="T894" s="103">
        <f>SUM(R894:S894)</f>
        <v>0.01</v>
      </c>
    </row>
    <row r="895" spans="1:20" ht="18.75">
      <c r="A895" s="25">
        <v>2</v>
      </c>
      <c r="B895" s="41" t="s">
        <v>1472</v>
      </c>
      <c r="C895" s="20"/>
      <c r="D895" s="20"/>
      <c r="F895" s="18"/>
      <c r="G895" s="18"/>
      <c r="H895" s="94"/>
      <c r="I895" s="22">
        <v>267.11</v>
      </c>
      <c r="J895" s="22"/>
      <c r="K895" s="117">
        <f>SUM(I895:J895)</f>
        <v>267.11</v>
      </c>
      <c r="L895" s="89">
        <v>3444.04</v>
      </c>
      <c r="M895" s="89"/>
      <c r="N895" s="103">
        <f>SUM(L895:M895)</f>
        <v>3444.04</v>
      </c>
      <c r="O895" s="89">
        <v>498.29</v>
      </c>
      <c r="P895" s="89"/>
      <c r="Q895" s="103">
        <f>SUM(O895:P895)</f>
        <v>498.29</v>
      </c>
      <c r="R895" s="89">
        <v>498.29</v>
      </c>
      <c r="S895" s="89"/>
      <c r="T895" s="103">
        <f>SUM(R895:S895)</f>
        <v>498.29</v>
      </c>
    </row>
    <row r="896" spans="1:20" ht="18.75">
      <c r="A896" s="25"/>
      <c r="B896" s="48" t="s">
        <v>1473</v>
      </c>
      <c r="C896" s="20"/>
      <c r="D896" s="20"/>
      <c r="F896" s="18"/>
      <c r="G896" s="18"/>
      <c r="H896" s="94"/>
      <c r="I896" s="22">
        <f>SUM(I895)</f>
        <v>267.11</v>
      </c>
      <c r="J896" s="22"/>
      <c r="K896" s="117">
        <f>SUM(I896:J896)</f>
        <v>267.11</v>
      </c>
      <c r="L896" s="90">
        <f>SUM(L894:L895)</f>
        <v>3944.04</v>
      </c>
      <c r="M896" s="90">
        <f>SUM(M894:M895)</f>
        <v>0</v>
      </c>
      <c r="N896" s="103">
        <f>SUM(L896:M896)</f>
        <v>3944.04</v>
      </c>
      <c r="O896" s="90">
        <f>SUM(O894:O895)</f>
        <v>498.3</v>
      </c>
      <c r="P896" s="90"/>
      <c r="Q896" s="103">
        <f>SUM(O896:P896)</f>
        <v>498.3</v>
      </c>
      <c r="R896" s="90">
        <f>SUM(R894:R895)</f>
        <v>498.3</v>
      </c>
      <c r="S896" s="90"/>
      <c r="T896" s="103">
        <f>SUM(R896:S896)</f>
        <v>498.3</v>
      </c>
    </row>
    <row r="897" spans="1:20" s="43" customFormat="1" ht="18.75">
      <c r="A897" s="35">
        <v>48</v>
      </c>
      <c r="B897" s="48" t="s">
        <v>1470</v>
      </c>
      <c r="C897" s="21"/>
      <c r="D897" s="21"/>
      <c r="E897" s="88"/>
      <c r="F897" s="18"/>
      <c r="G897" s="18"/>
      <c r="H897" s="94"/>
      <c r="I897" s="36"/>
      <c r="J897" s="36"/>
      <c r="K897" s="117"/>
      <c r="L897" s="90"/>
      <c r="M897" s="90"/>
      <c r="N897" s="103"/>
      <c r="O897" s="90"/>
      <c r="P897" s="90"/>
      <c r="Q897" s="103"/>
      <c r="R897" s="90"/>
      <c r="S897" s="90"/>
      <c r="T897" s="103"/>
    </row>
    <row r="898" spans="1:20" s="43" customFormat="1" ht="18.75">
      <c r="A898" s="35">
        <v>1</v>
      </c>
      <c r="B898" s="41" t="s">
        <v>1471</v>
      </c>
      <c r="C898" s="21"/>
      <c r="D898" s="21"/>
      <c r="E898" s="88"/>
      <c r="F898" s="14">
        <v>0.03</v>
      </c>
      <c r="G898" s="14">
        <v>0</v>
      </c>
      <c r="H898" s="94">
        <f>SUM(F898:G898)</f>
        <v>0.03</v>
      </c>
      <c r="I898" s="49">
        <v>0.02</v>
      </c>
      <c r="J898" s="36"/>
      <c r="K898" s="117">
        <f>SUM(I898:J898)</f>
        <v>0.02</v>
      </c>
      <c r="L898" s="89">
        <v>0.02</v>
      </c>
      <c r="M898" s="90"/>
      <c r="N898" s="103">
        <f>SUM(L898:M898)</f>
        <v>0.02</v>
      </c>
      <c r="O898" s="89">
        <v>0.02</v>
      </c>
      <c r="P898" s="90"/>
      <c r="Q898" s="103">
        <f>SUM(O898:P898)</f>
        <v>0.02</v>
      </c>
      <c r="R898" s="89">
        <v>0.02</v>
      </c>
      <c r="S898" s="90"/>
      <c r="T898" s="103">
        <f>SUM(R898:S898)</f>
        <v>0.02</v>
      </c>
    </row>
    <row r="899" spans="1:20" ht="18.75">
      <c r="A899" s="25"/>
      <c r="B899" s="19" t="s">
        <v>103</v>
      </c>
      <c r="C899" s="20"/>
      <c r="D899" s="20"/>
      <c r="F899" s="18">
        <f>SUM(F898)</f>
        <v>0.03</v>
      </c>
      <c r="G899" s="18">
        <f>SUM(G898)</f>
        <v>0</v>
      </c>
      <c r="H899" s="94">
        <f>SUM(H898)</f>
        <v>0.03</v>
      </c>
      <c r="I899" s="22">
        <f>SUM(I898)</f>
        <v>0.02</v>
      </c>
      <c r="J899" s="22"/>
      <c r="K899" s="117">
        <f>SUM(I899:J899)</f>
        <v>0.02</v>
      </c>
      <c r="L899" s="90">
        <f>SUM(L898)</f>
        <v>0.02</v>
      </c>
      <c r="M899" s="90">
        <f>SUM(M898)</f>
        <v>0</v>
      </c>
      <c r="N899" s="103">
        <f>SUM(L899:M899)</f>
        <v>0.02</v>
      </c>
      <c r="O899" s="89">
        <f>SUM(O898)</f>
        <v>0.02</v>
      </c>
      <c r="P899" s="90"/>
      <c r="Q899" s="103">
        <f>SUM(O899:P899)</f>
        <v>0.02</v>
      </c>
      <c r="R899" s="89">
        <f>SUM(R898)</f>
        <v>0.02</v>
      </c>
      <c r="S899" s="90"/>
      <c r="T899" s="103">
        <f>SUM(R899:S899)</f>
        <v>0.02</v>
      </c>
    </row>
    <row r="900" spans="1:20" ht="18.75">
      <c r="A900" s="25"/>
      <c r="B900" s="19" t="s">
        <v>1474</v>
      </c>
      <c r="C900" s="20"/>
      <c r="D900" s="20"/>
      <c r="F900" s="18"/>
      <c r="G900" s="18"/>
      <c r="H900" s="94"/>
      <c r="I900" s="22"/>
      <c r="J900" s="22"/>
      <c r="L900" s="89"/>
      <c r="M900" s="89"/>
      <c r="O900" s="89"/>
      <c r="P900" s="89"/>
      <c r="R900" s="89"/>
      <c r="S900" s="89"/>
    </row>
    <row r="901" spans="1:20" ht="18.75">
      <c r="A901" s="25">
        <v>1</v>
      </c>
      <c r="B901" s="17" t="s">
        <v>1476</v>
      </c>
      <c r="C901" s="20"/>
      <c r="D901" s="20"/>
      <c r="F901" s="18"/>
      <c r="G901" s="18"/>
      <c r="H901" s="94"/>
      <c r="I901" s="22">
        <v>8984.01</v>
      </c>
      <c r="J901" s="22"/>
      <c r="K901" s="117">
        <f>SUM(I901:J901)</f>
        <v>8984.01</v>
      </c>
      <c r="L901" s="89">
        <v>14678.01</v>
      </c>
      <c r="M901" s="89"/>
      <c r="N901" s="103">
        <f>SUM(L901:M901)</f>
        <v>14678.01</v>
      </c>
      <c r="O901" s="89">
        <v>10220</v>
      </c>
      <c r="P901" s="89"/>
      <c r="Q901" s="103">
        <f>SUM(O901:P901)</f>
        <v>10220</v>
      </c>
      <c r="R901" s="89">
        <v>10962</v>
      </c>
      <c r="S901" s="89"/>
      <c r="T901" s="103">
        <f>SUM(R901:S901)</f>
        <v>10962</v>
      </c>
    </row>
    <row r="902" spans="1:20" ht="18.75">
      <c r="A902" s="25">
        <v>2</v>
      </c>
      <c r="B902" s="17" t="s">
        <v>2280</v>
      </c>
      <c r="C902" s="20"/>
      <c r="D902" s="20"/>
      <c r="F902" s="18"/>
      <c r="G902" s="18"/>
      <c r="H902" s="94"/>
      <c r="I902" s="22">
        <v>534</v>
      </c>
      <c r="J902" s="22"/>
      <c r="K902" s="117">
        <f>SUM(I902:J902)</f>
        <v>534</v>
      </c>
      <c r="L902" s="89">
        <v>360</v>
      </c>
      <c r="M902" s="89"/>
      <c r="N902" s="103">
        <f>SUM(L902:M902)</f>
        <v>360</v>
      </c>
      <c r="O902" s="89">
        <v>383</v>
      </c>
      <c r="P902" s="89"/>
      <c r="Q902" s="103">
        <f>SUM(O902:P902)</f>
        <v>383</v>
      </c>
      <c r="R902" s="89">
        <v>383</v>
      </c>
      <c r="S902" s="89"/>
      <c r="T902" s="103">
        <f>SUM(R902:S902)</f>
        <v>383</v>
      </c>
    </row>
    <row r="903" spans="1:20" ht="18.75">
      <c r="A903" s="25"/>
      <c r="B903" s="19" t="s">
        <v>1475</v>
      </c>
      <c r="C903" s="20"/>
      <c r="D903" s="20"/>
      <c r="F903" s="18"/>
      <c r="G903" s="18"/>
      <c r="H903" s="94"/>
      <c r="I903" s="22">
        <f>SUM(I901:I902)</f>
        <v>9518.01</v>
      </c>
      <c r="J903" s="22"/>
      <c r="K903" s="117">
        <f>SUM(I903:J903)</f>
        <v>9518.01</v>
      </c>
      <c r="L903" s="90">
        <f>SUM(L901:L902)</f>
        <v>15038.01</v>
      </c>
      <c r="M903" s="90">
        <f>SUM(M901:M902)</f>
        <v>0</v>
      </c>
      <c r="N903" s="103">
        <f>SUM(L903:M903)</f>
        <v>15038.01</v>
      </c>
      <c r="O903" s="90">
        <f>SUM(O901:O902)</f>
        <v>10603</v>
      </c>
      <c r="P903" s="90"/>
      <c r="Q903" s="103">
        <f>SUM(O903:P903)</f>
        <v>10603</v>
      </c>
      <c r="R903" s="90">
        <f>SUM(R901:R902)</f>
        <v>11345</v>
      </c>
      <c r="S903" s="90"/>
      <c r="T903" s="103">
        <f>SUM(R903:S903)</f>
        <v>11345</v>
      </c>
    </row>
    <row r="904" spans="1:20" s="43" customFormat="1" ht="18.75">
      <c r="A904" s="35">
        <v>49</v>
      </c>
      <c r="B904" s="19" t="s">
        <v>566</v>
      </c>
      <c r="C904" s="21"/>
      <c r="D904" s="21"/>
      <c r="E904" s="88"/>
      <c r="F904" s="18"/>
      <c r="G904" s="18"/>
      <c r="H904" s="94"/>
      <c r="I904" s="36"/>
      <c r="J904" s="36"/>
      <c r="K904" s="117"/>
      <c r="L904" s="90"/>
      <c r="M904" s="90"/>
      <c r="N904" s="103"/>
      <c r="O904" s="90"/>
      <c r="P904" s="90"/>
      <c r="Q904" s="103"/>
      <c r="R904" s="90"/>
      <c r="S904" s="90"/>
      <c r="T904" s="103"/>
    </row>
    <row r="905" spans="1:20" s="43" customFormat="1" ht="18.75">
      <c r="A905" s="25">
        <v>1</v>
      </c>
      <c r="B905" s="17" t="s">
        <v>772</v>
      </c>
      <c r="C905" s="21"/>
      <c r="D905" s="21"/>
      <c r="E905" s="88"/>
      <c r="F905" s="14">
        <v>0.01</v>
      </c>
      <c r="G905" s="14">
        <v>0</v>
      </c>
      <c r="H905" s="94">
        <f>SUM(F905:G905)</f>
        <v>0.01</v>
      </c>
      <c r="I905" s="22">
        <v>0.01</v>
      </c>
      <c r="J905" s="36"/>
      <c r="K905" s="117">
        <f t="shared" ref="K905:K914" si="356">SUM(I905:J905)</f>
        <v>0.01</v>
      </c>
      <c r="L905" s="89">
        <v>0.01</v>
      </c>
      <c r="M905" s="89"/>
      <c r="N905" s="103">
        <f t="shared" ref="N905:N914" si="357">SUM(L905:M905)</f>
        <v>0.01</v>
      </c>
      <c r="O905" s="89">
        <v>0.01</v>
      </c>
      <c r="P905" s="89"/>
      <c r="Q905" s="103">
        <f t="shared" ref="Q905:Q914" si="358">SUM(O905:P905)</f>
        <v>0.01</v>
      </c>
      <c r="R905" s="89">
        <v>0.01</v>
      </c>
      <c r="S905" s="89"/>
      <c r="T905" s="103">
        <f t="shared" ref="T905:T914" si="359">SUM(R905:S905)</f>
        <v>0.01</v>
      </c>
    </row>
    <row r="906" spans="1:20" ht="18.75">
      <c r="A906" s="25">
        <v>2</v>
      </c>
      <c r="B906" s="17" t="s">
        <v>773</v>
      </c>
      <c r="C906" s="20">
        <v>71.13</v>
      </c>
      <c r="D906" s="20"/>
      <c r="E906" s="88">
        <f t="shared" ref="E906:E914" si="360">SUM(C906:D906)</f>
        <v>71.13</v>
      </c>
      <c r="F906" s="14">
        <v>66.36</v>
      </c>
      <c r="G906" s="14">
        <v>0</v>
      </c>
      <c r="H906" s="94">
        <f t="shared" ref="H906:H913" si="361">SUM(F906:G906)</f>
        <v>66.36</v>
      </c>
      <c r="I906" s="22">
        <v>139.75</v>
      </c>
      <c r="J906" s="22"/>
      <c r="K906" s="117">
        <f t="shared" si="356"/>
        <v>139.75</v>
      </c>
      <c r="L906" s="89">
        <v>240.35</v>
      </c>
      <c r="M906" s="89"/>
      <c r="N906" s="103">
        <f t="shared" si="357"/>
        <v>240.35</v>
      </c>
      <c r="O906" s="89">
        <v>248.88</v>
      </c>
      <c r="P906" s="89"/>
      <c r="Q906" s="103">
        <f t="shared" si="358"/>
        <v>248.88</v>
      </c>
      <c r="R906" s="89">
        <v>248.88</v>
      </c>
      <c r="S906" s="89"/>
      <c r="T906" s="103">
        <f t="shared" si="359"/>
        <v>248.88</v>
      </c>
    </row>
    <row r="907" spans="1:20" ht="18.75">
      <c r="A907" s="25">
        <v>3</v>
      </c>
      <c r="B907" s="17" t="s">
        <v>774</v>
      </c>
      <c r="C907" s="20">
        <v>182.09</v>
      </c>
      <c r="D907" s="20"/>
      <c r="E907" s="88">
        <f t="shared" si="360"/>
        <v>182.09</v>
      </c>
      <c r="F907" s="14">
        <v>196.25</v>
      </c>
      <c r="G907" s="14">
        <v>0</v>
      </c>
      <c r="H907" s="94">
        <f t="shared" si="361"/>
        <v>196.25</v>
      </c>
      <c r="I907" s="22">
        <v>451.26</v>
      </c>
      <c r="J907" s="22"/>
      <c r="K907" s="117">
        <f t="shared" si="356"/>
        <v>451.26</v>
      </c>
      <c r="L907" s="89">
        <v>321.2</v>
      </c>
      <c r="M907" s="89"/>
      <c r="N907" s="103">
        <f t="shared" si="357"/>
        <v>321.2</v>
      </c>
      <c r="O907" s="89">
        <v>458.55</v>
      </c>
      <c r="P907" s="89"/>
      <c r="Q907" s="103">
        <f t="shared" si="358"/>
        <v>458.55</v>
      </c>
      <c r="R907" s="89">
        <v>458.55</v>
      </c>
      <c r="S907" s="89"/>
      <c r="T907" s="103">
        <f t="shared" si="359"/>
        <v>458.55</v>
      </c>
    </row>
    <row r="908" spans="1:20" ht="18.75">
      <c r="A908" s="25">
        <v>4</v>
      </c>
      <c r="B908" s="17" t="s">
        <v>775</v>
      </c>
      <c r="C908" s="20">
        <v>1</v>
      </c>
      <c r="D908" s="20"/>
      <c r="E908" s="88">
        <f t="shared" si="360"/>
        <v>1</v>
      </c>
      <c r="F908" s="14">
        <v>1</v>
      </c>
      <c r="G908" s="14">
        <v>0</v>
      </c>
      <c r="H908" s="94">
        <f t="shared" si="361"/>
        <v>1</v>
      </c>
      <c r="I908" s="22">
        <v>1</v>
      </c>
      <c r="J908" s="22"/>
      <c r="K908" s="117">
        <f t="shared" si="356"/>
        <v>1</v>
      </c>
      <c r="L908" s="89">
        <v>3.5</v>
      </c>
      <c r="M908" s="89"/>
      <c r="N908" s="103">
        <f t="shared" si="357"/>
        <v>3.5</v>
      </c>
      <c r="O908" s="89">
        <v>3</v>
      </c>
      <c r="P908" s="89"/>
      <c r="Q908" s="103">
        <f t="shared" si="358"/>
        <v>3</v>
      </c>
      <c r="R908" s="89">
        <v>3</v>
      </c>
      <c r="S908" s="89"/>
      <c r="T908" s="103">
        <f t="shared" si="359"/>
        <v>3</v>
      </c>
    </row>
    <row r="909" spans="1:20" s="43" customFormat="1" ht="18.75">
      <c r="A909" s="25">
        <v>5</v>
      </c>
      <c r="B909" s="17" t="s">
        <v>776</v>
      </c>
      <c r="C909" s="20">
        <v>180</v>
      </c>
      <c r="D909" s="20"/>
      <c r="E909" s="88">
        <f t="shared" si="360"/>
        <v>180</v>
      </c>
      <c r="F909" s="14">
        <v>153</v>
      </c>
      <c r="G909" s="14">
        <v>0</v>
      </c>
      <c r="H909" s="94">
        <f t="shared" si="361"/>
        <v>153</v>
      </c>
      <c r="I909" s="22">
        <v>153</v>
      </c>
      <c r="J909" s="36"/>
      <c r="K909" s="117">
        <f t="shared" si="356"/>
        <v>153</v>
      </c>
      <c r="L909" s="89">
        <v>303</v>
      </c>
      <c r="M909" s="89"/>
      <c r="N909" s="103">
        <f t="shared" si="357"/>
        <v>303</v>
      </c>
      <c r="O909" s="89">
        <v>303</v>
      </c>
      <c r="P909" s="89"/>
      <c r="Q909" s="103">
        <f t="shared" si="358"/>
        <v>303</v>
      </c>
      <c r="R909" s="89">
        <v>303</v>
      </c>
      <c r="S909" s="89"/>
      <c r="T909" s="103">
        <f t="shared" si="359"/>
        <v>303</v>
      </c>
    </row>
    <row r="910" spans="1:20" ht="18.75">
      <c r="A910" s="25">
        <v>6</v>
      </c>
      <c r="B910" s="17" t="s">
        <v>777</v>
      </c>
      <c r="C910" s="20">
        <v>102.09</v>
      </c>
      <c r="D910" s="20"/>
      <c r="E910" s="88">
        <f t="shared" si="360"/>
        <v>102.09</v>
      </c>
      <c r="F910" s="14">
        <v>129.22999999999999</v>
      </c>
      <c r="G910" s="14">
        <v>0</v>
      </c>
      <c r="H910" s="94">
        <f t="shared" si="361"/>
        <v>129.22999999999999</v>
      </c>
      <c r="I910" s="22">
        <v>260.24</v>
      </c>
      <c r="J910" s="22"/>
      <c r="K910" s="117">
        <f t="shared" si="356"/>
        <v>260.24</v>
      </c>
      <c r="L910" s="89">
        <v>284.22000000000003</v>
      </c>
      <c r="M910" s="89"/>
      <c r="N910" s="103">
        <f t="shared" si="357"/>
        <v>284.22000000000003</v>
      </c>
      <c r="O910" s="89">
        <v>464.89</v>
      </c>
      <c r="P910" s="89"/>
      <c r="Q910" s="103">
        <f t="shared" si="358"/>
        <v>464.89</v>
      </c>
      <c r="R910" s="89">
        <v>464.89</v>
      </c>
      <c r="S910" s="89"/>
      <c r="T910" s="103">
        <f t="shared" si="359"/>
        <v>464.89</v>
      </c>
    </row>
    <row r="911" spans="1:20" ht="18.75">
      <c r="A911" s="25">
        <v>7</v>
      </c>
      <c r="B911" s="17" t="s">
        <v>778</v>
      </c>
      <c r="C911" s="20">
        <v>515.91</v>
      </c>
      <c r="D911" s="20"/>
      <c r="E911" s="88">
        <f t="shared" si="360"/>
        <v>515.91</v>
      </c>
      <c r="F911" s="14">
        <v>400.01</v>
      </c>
      <c r="G911" s="14">
        <v>0</v>
      </c>
      <c r="H911" s="94">
        <f t="shared" si="361"/>
        <v>400.01</v>
      </c>
      <c r="I911" s="22">
        <v>800.35</v>
      </c>
      <c r="J911" s="22"/>
      <c r="K911" s="117">
        <f t="shared" si="356"/>
        <v>800.35</v>
      </c>
      <c r="L911" s="89">
        <v>202.47</v>
      </c>
      <c r="M911" s="89"/>
      <c r="N911" s="103">
        <f t="shared" si="357"/>
        <v>202.47</v>
      </c>
      <c r="O911" s="89">
        <v>110.01</v>
      </c>
      <c r="P911" s="89"/>
      <c r="Q911" s="103">
        <f t="shared" si="358"/>
        <v>110.01</v>
      </c>
      <c r="R911" s="89">
        <v>110.01</v>
      </c>
      <c r="S911" s="89"/>
      <c r="T911" s="103">
        <f t="shared" si="359"/>
        <v>110.01</v>
      </c>
    </row>
    <row r="912" spans="1:20" s="43" customFormat="1" ht="18.75">
      <c r="A912" s="25">
        <v>8</v>
      </c>
      <c r="B912" s="17" t="s">
        <v>779</v>
      </c>
      <c r="C912" s="20">
        <v>0.5</v>
      </c>
      <c r="D912" s="20"/>
      <c r="E912" s="88">
        <f t="shared" si="360"/>
        <v>0.5</v>
      </c>
      <c r="F912" s="14">
        <v>0.5</v>
      </c>
      <c r="G912" s="14">
        <v>0</v>
      </c>
      <c r="H912" s="94">
        <f t="shared" si="361"/>
        <v>0.5</v>
      </c>
      <c r="I912" s="22">
        <v>0.5</v>
      </c>
      <c r="J912" s="36"/>
      <c r="K912" s="117">
        <f t="shared" si="356"/>
        <v>0.5</v>
      </c>
      <c r="L912" s="89">
        <v>0.5</v>
      </c>
      <c r="M912" s="89"/>
      <c r="N912" s="103">
        <f t="shared" si="357"/>
        <v>0.5</v>
      </c>
      <c r="O912" s="89">
        <v>0.5</v>
      </c>
      <c r="P912" s="89"/>
      <c r="Q912" s="103">
        <f t="shared" si="358"/>
        <v>0.5</v>
      </c>
      <c r="R912" s="89">
        <v>0.5</v>
      </c>
      <c r="S912" s="89"/>
      <c r="T912" s="103">
        <f t="shared" si="359"/>
        <v>0.5</v>
      </c>
    </row>
    <row r="913" spans="1:20" ht="18.75">
      <c r="A913" s="25">
        <v>9</v>
      </c>
      <c r="B913" s="17" t="s">
        <v>780</v>
      </c>
      <c r="C913" s="20">
        <v>9575.5499999999993</v>
      </c>
      <c r="D913" s="20"/>
      <c r="E913" s="88">
        <f t="shared" si="360"/>
        <v>9575.5499999999993</v>
      </c>
      <c r="F913" s="14">
        <v>11355.55</v>
      </c>
      <c r="G913" s="14">
        <v>0</v>
      </c>
      <c r="H913" s="94">
        <f t="shared" si="361"/>
        <v>11355.55</v>
      </c>
      <c r="I913" s="22">
        <v>14235.5</v>
      </c>
      <c r="J913" s="22"/>
      <c r="K913" s="117">
        <f t="shared" si="356"/>
        <v>14235.5</v>
      </c>
      <c r="L913" s="89">
        <v>16031.82</v>
      </c>
      <c r="M913" s="89"/>
      <c r="N913" s="103">
        <f t="shared" si="357"/>
        <v>16031.82</v>
      </c>
      <c r="O913" s="89">
        <v>19418.02</v>
      </c>
      <c r="P913" s="89"/>
      <c r="Q913" s="103">
        <f t="shared" si="358"/>
        <v>19418.02</v>
      </c>
      <c r="R913" s="89">
        <v>19418.02</v>
      </c>
      <c r="S913" s="89"/>
      <c r="T913" s="103">
        <f t="shared" si="359"/>
        <v>19418.02</v>
      </c>
    </row>
    <row r="914" spans="1:20" ht="18.75">
      <c r="A914" s="25"/>
      <c r="B914" s="19" t="s">
        <v>56</v>
      </c>
      <c r="C914" s="21">
        <f>SUM(C906:C913)</f>
        <v>10628.269999999999</v>
      </c>
      <c r="D914" s="20"/>
      <c r="E914" s="88">
        <f t="shared" si="360"/>
        <v>10628.269999999999</v>
      </c>
      <c r="F914" s="18">
        <f>SUM(F905:F913)</f>
        <v>12301.91</v>
      </c>
      <c r="G914" s="18">
        <f>SUM(G905:G913)</f>
        <v>0</v>
      </c>
      <c r="H914" s="94">
        <f>SUM(H905:H913)</f>
        <v>12301.91</v>
      </c>
      <c r="I914" s="22">
        <f>SUM(I905:I913)</f>
        <v>16041.61</v>
      </c>
      <c r="J914" s="22"/>
      <c r="K914" s="117">
        <f t="shared" si="356"/>
        <v>16041.61</v>
      </c>
      <c r="L914" s="90">
        <f>SUM(L905:L913)</f>
        <v>17387.07</v>
      </c>
      <c r="M914" s="90">
        <f>SUM(M905:M913)</f>
        <v>0</v>
      </c>
      <c r="N914" s="103">
        <f t="shared" si="357"/>
        <v>17387.07</v>
      </c>
      <c r="O914" s="90">
        <f>SUM(O905:O913)</f>
        <v>21006.86</v>
      </c>
      <c r="P914" s="90"/>
      <c r="Q914" s="103">
        <f t="shared" si="358"/>
        <v>21006.86</v>
      </c>
      <c r="R914" s="90">
        <f>SUM(R905:R913)</f>
        <v>21006.86</v>
      </c>
      <c r="S914" s="90"/>
      <c r="T914" s="103">
        <f t="shared" si="359"/>
        <v>21006.86</v>
      </c>
    </row>
    <row r="915" spans="1:20" ht="18.75">
      <c r="A915" s="25"/>
      <c r="B915" s="19" t="s">
        <v>2422</v>
      </c>
      <c r="C915" s="21"/>
      <c r="D915" s="20"/>
      <c r="E915" s="88"/>
      <c r="F915" s="18"/>
      <c r="G915" s="18"/>
      <c r="H915" s="94"/>
      <c r="I915" s="22"/>
      <c r="J915" s="22"/>
      <c r="L915" s="90"/>
      <c r="M915" s="90"/>
      <c r="O915" s="90"/>
      <c r="P915" s="90"/>
      <c r="R915" s="90"/>
      <c r="S915" s="90"/>
    </row>
    <row r="916" spans="1:20" ht="18.75">
      <c r="A916" s="25"/>
      <c r="B916" s="17" t="s">
        <v>2423</v>
      </c>
      <c r="C916" s="20"/>
      <c r="D916" s="20"/>
      <c r="F916" s="14"/>
      <c r="G916" s="14"/>
      <c r="H916" s="97"/>
      <c r="I916" s="22"/>
      <c r="J916" s="22"/>
      <c r="K916" s="212"/>
      <c r="L916" s="89"/>
      <c r="M916" s="89"/>
      <c r="N916" s="211"/>
      <c r="O916" s="89"/>
      <c r="P916" s="89"/>
      <c r="Q916" s="211"/>
      <c r="R916" s="89">
        <v>500</v>
      </c>
      <c r="S916" s="89">
        <v>0</v>
      </c>
      <c r="T916" s="211">
        <f>SUM(R916:S916)</f>
        <v>500</v>
      </c>
    </row>
    <row r="917" spans="1:20" ht="18.75">
      <c r="A917" s="25"/>
      <c r="B917" s="19" t="s">
        <v>2424</v>
      </c>
      <c r="C917" s="21"/>
      <c r="D917" s="20"/>
      <c r="E917" s="88"/>
      <c r="F917" s="18"/>
      <c r="G917" s="18"/>
      <c r="H917" s="94"/>
      <c r="I917" s="22"/>
      <c r="J917" s="22"/>
      <c r="L917" s="90"/>
      <c r="M917" s="90"/>
      <c r="O917" s="90"/>
      <c r="P917" s="90"/>
      <c r="R917" s="90">
        <v>500</v>
      </c>
      <c r="S917" s="90">
        <v>0</v>
      </c>
      <c r="T917" s="103">
        <f>SUM(R917:S917)</f>
        <v>500</v>
      </c>
    </row>
    <row r="918" spans="1:20" s="43" customFormat="1" ht="18.75">
      <c r="A918" s="35">
        <v>50</v>
      </c>
      <c r="B918" s="19" t="s">
        <v>781</v>
      </c>
      <c r="C918" s="21"/>
      <c r="D918" s="21"/>
      <c r="E918" s="88"/>
      <c r="F918" s="18"/>
      <c r="G918" s="18"/>
      <c r="H918" s="94"/>
      <c r="I918" s="36"/>
      <c r="J918" s="36"/>
      <c r="K918" s="117"/>
      <c r="L918" s="90"/>
      <c r="M918" s="90"/>
      <c r="N918" s="103"/>
      <c r="O918" s="90"/>
      <c r="P918" s="90"/>
      <c r="Q918" s="103"/>
      <c r="R918" s="90"/>
      <c r="S918" s="90"/>
      <c r="T918" s="103"/>
    </row>
    <row r="919" spans="1:20" ht="18.75">
      <c r="A919" s="25">
        <v>1</v>
      </c>
      <c r="B919" s="17" t="s">
        <v>782</v>
      </c>
      <c r="C919" s="20">
        <v>500.01</v>
      </c>
      <c r="D919" s="20"/>
      <c r="E919" s="88">
        <f>SUM(C919:D919)</f>
        <v>500.01</v>
      </c>
      <c r="F919" s="14">
        <v>760</v>
      </c>
      <c r="G919" s="14">
        <v>0</v>
      </c>
      <c r="H919" s="94">
        <f>SUM(F919:G919)</f>
        <v>760</v>
      </c>
      <c r="I919" s="22">
        <v>977</v>
      </c>
      <c r="J919" s="22"/>
      <c r="K919" s="117">
        <f>SUM(I919:J919)</f>
        <v>977</v>
      </c>
      <c r="L919" s="89">
        <v>918</v>
      </c>
      <c r="M919" s="89"/>
      <c r="N919" s="103">
        <f>SUM(L919:M919)</f>
        <v>918</v>
      </c>
      <c r="O919" s="89">
        <v>720.01</v>
      </c>
      <c r="P919" s="89"/>
      <c r="Q919" s="103">
        <f>SUM(O919:P919)</f>
        <v>720.01</v>
      </c>
      <c r="R919" s="89">
        <v>720.01</v>
      </c>
      <c r="S919" s="89"/>
      <c r="T919" s="103">
        <f>SUM(R919:S919)</f>
        <v>720.01</v>
      </c>
    </row>
    <row r="920" spans="1:20" ht="18.75">
      <c r="A920" s="25"/>
      <c r="B920" s="19" t="s">
        <v>104</v>
      </c>
      <c r="C920" s="21">
        <f>SUM(C919)</f>
        <v>500.01</v>
      </c>
      <c r="D920" s="20"/>
      <c r="E920" s="88">
        <f>SUM(C920:D920)</f>
        <v>500.01</v>
      </c>
      <c r="F920" s="18">
        <f>SUM(F919)</f>
        <v>760</v>
      </c>
      <c r="G920" s="18">
        <f>SUM(G919)</f>
        <v>0</v>
      </c>
      <c r="H920" s="94">
        <f>SUM(H919)</f>
        <v>760</v>
      </c>
      <c r="I920" s="22">
        <f>SUM(I919)</f>
        <v>977</v>
      </c>
      <c r="J920" s="22"/>
      <c r="K920" s="117">
        <f>SUM(I920:J920)</f>
        <v>977</v>
      </c>
      <c r="L920" s="90">
        <f>SUM(L919)</f>
        <v>918</v>
      </c>
      <c r="M920" s="90">
        <f>SUM(M919)</f>
        <v>0</v>
      </c>
      <c r="N920" s="103">
        <f>SUM(L920:M920)</f>
        <v>918</v>
      </c>
      <c r="O920" s="89">
        <f>SUM(O919)</f>
        <v>720.01</v>
      </c>
      <c r="P920" s="90"/>
      <c r="Q920" s="103">
        <f>SUM(O920:P920)</f>
        <v>720.01</v>
      </c>
      <c r="R920" s="89">
        <f>SUM(R919)</f>
        <v>720.01</v>
      </c>
      <c r="S920" s="90"/>
      <c r="T920" s="103">
        <f>SUM(R920:S920)</f>
        <v>720.01</v>
      </c>
    </row>
    <row r="921" spans="1:20" s="43" customFormat="1" ht="18.75">
      <c r="A921" s="35">
        <v>51</v>
      </c>
      <c r="B921" s="19" t="s">
        <v>783</v>
      </c>
      <c r="C921" s="21"/>
      <c r="D921" s="21"/>
      <c r="E921" s="88"/>
      <c r="F921" s="18"/>
      <c r="G921" s="18"/>
      <c r="H921" s="94"/>
      <c r="I921" s="36"/>
      <c r="J921" s="36"/>
      <c r="K921" s="117"/>
      <c r="L921" s="90"/>
      <c r="M921" s="90"/>
      <c r="N921" s="103"/>
      <c r="O921" s="90"/>
      <c r="P921" s="90"/>
      <c r="Q921" s="103"/>
      <c r="R921" s="90"/>
      <c r="S921" s="90"/>
      <c r="T921" s="103"/>
    </row>
    <row r="922" spans="1:20" s="43" customFormat="1" ht="18.75">
      <c r="A922" s="25">
        <v>1</v>
      </c>
      <c r="B922" s="17" t="s">
        <v>2075</v>
      </c>
      <c r="C922" s="21"/>
      <c r="D922" s="21"/>
      <c r="E922" s="88"/>
      <c r="F922" s="18"/>
      <c r="G922" s="18"/>
      <c r="H922" s="94"/>
      <c r="I922" s="36"/>
      <c r="J922" s="36"/>
      <c r="K922" s="117"/>
      <c r="L922" s="89">
        <v>448.91</v>
      </c>
      <c r="M922" s="89">
        <v>673.38</v>
      </c>
      <c r="N922" s="103">
        <f t="shared" ref="N922:N928" si="362">SUM(L922:M922)</f>
        <v>1122.29</v>
      </c>
      <c r="O922" s="89">
        <v>379.6</v>
      </c>
      <c r="P922" s="89">
        <v>569.4</v>
      </c>
      <c r="Q922" s="103">
        <f t="shared" ref="Q922:Q928" si="363">SUM(O922:P922)</f>
        <v>949</v>
      </c>
      <c r="R922" s="89">
        <v>687.45</v>
      </c>
      <c r="S922" s="89">
        <v>1031.17</v>
      </c>
      <c r="T922" s="103">
        <f t="shared" ref="T922:T928" si="364">SUM(R922:S922)</f>
        <v>1718.6200000000001</v>
      </c>
    </row>
    <row r="923" spans="1:20" ht="18.75">
      <c r="A923" s="25">
        <v>2</v>
      </c>
      <c r="B923" s="17" t="s">
        <v>784</v>
      </c>
      <c r="C923" s="20">
        <v>0.03</v>
      </c>
      <c r="D923" s="20"/>
      <c r="E923" s="88">
        <f>SUM(C923:D923)</f>
        <v>0.03</v>
      </c>
      <c r="F923" s="14">
        <v>800</v>
      </c>
      <c r="G923" s="14">
        <v>1200</v>
      </c>
      <c r="H923" s="94">
        <f>SUM(F923:G923)</f>
        <v>2000</v>
      </c>
      <c r="I923" s="22">
        <v>0</v>
      </c>
      <c r="J923" s="22">
        <v>0.01</v>
      </c>
      <c r="K923" s="117">
        <f t="shared" ref="K923:K928" si="365">SUM(I923:J923)</f>
        <v>0.01</v>
      </c>
      <c r="L923" s="89">
        <v>0</v>
      </c>
      <c r="M923" s="89">
        <v>0.03</v>
      </c>
      <c r="N923" s="103">
        <f t="shared" si="362"/>
        <v>0.03</v>
      </c>
      <c r="O923" s="89">
        <v>0</v>
      </c>
      <c r="P923" s="89">
        <v>0.03</v>
      </c>
      <c r="Q923" s="103">
        <f t="shared" si="363"/>
        <v>0.03</v>
      </c>
      <c r="R923" s="89">
        <v>0</v>
      </c>
      <c r="S923" s="89">
        <v>0.03</v>
      </c>
      <c r="T923" s="103">
        <f t="shared" si="364"/>
        <v>0.03</v>
      </c>
    </row>
    <row r="924" spans="1:20" ht="18.75">
      <c r="A924" s="25">
        <v>3</v>
      </c>
      <c r="B924" s="17" t="s">
        <v>785</v>
      </c>
      <c r="C924" s="20">
        <v>33.01</v>
      </c>
      <c r="D924" s="20"/>
      <c r="E924" s="88">
        <f>SUM(C924:D924)</f>
        <v>33.01</v>
      </c>
      <c r="F924" s="14">
        <v>0.03</v>
      </c>
      <c r="G924" s="14">
        <v>0</v>
      </c>
      <c r="H924" s="94">
        <f>SUM(F924:G924)</f>
        <v>0.03</v>
      </c>
      <c r="I924" s="22">
        <v>0.03</v>
      </c>
      <c r="J924" s="22"/>
      <c r="K924" s="117">
        <f t="shared" si="365"/>
        <v>0.03</v>
      </c>
      <c r="L924" s="89">
        <v>898.2</v>
      </c>
      <c r="M924" s="89"/>
      <c r="N924" s="103">
        <f t="shared" si="362"/>
        <v>898.2</v>
      </c>
      <c r="O924" s="89">
        <v>0.03</v>
      </c>
      <c r="P924" s="89"/>
      <c r="Q924" s="103">
        <f t="shared" si="363"/>
        <v>0.03</v>
      </c>
      <c r="R924" s="89">
        <v>0.03</v>
      </c>
      <c r="S924" s="89"/>
      <c r="T924" s="103">
        <f t="shared" si="364"/>
        <v>0.03</v>
      </c>
    </row>
    <row r="925" spans="1:20" s="43" customFormat="1" ht="18.75">
      <c r="A925" s="25">
        <v>4</v>
      </c>
      <c r="B925" s="17" t="s">
        <v>786</v>
      </c>
      <c r="C925" s="20">
        <v>201.47</v>
      </c>
      <c r="D925" s="20"/>
      <c r="E925" s="88">
        <f>SUM(C925:D925)</f>
        <v>201.47</v>
      </c>
      <c r="F925" s="14">
        <v>29.03</v>
      </c>
      <c r="G925" s="14">
        <v>0</v>
      </c>
      <c r="H925" s="94">
        <f>SUM(F925:G925)</f>
        <v>29.03</v>
      </c>
      <c r="I925" s="22">
        <v>29.03</v>
      </c>
      <c r="J925" s="36"/>
      <c r="K925" s="117">
        <f t="shared" si="365"/>
        <v>29.03</v>
      </c>
      <c r="L925" s="89">
        <v>62.23</v>
      </c>
      <c r="M925" s="89"/>
      <c r="N925" s="103">
        <f t="shared" si="362"/>
        <v>62.23</v>
      </c>
      <c r="O925" s="89">
        <v>53.04</v>
      </c>
      <c r="P925" s="89"/>
      <c r="Q925" s="103">
        <f t="shared" si="363"/>
        <v>53.04</v>
      </c>
      <c r="R925" s="89">
        <v>53.04</v>
      </c>
      <c r="S925" s="89"/>
      <c r="T925" s="103">
        <f t="shared" si="364"/>
        <v>53.04</v>
      </c>
    </row>
    <row r="926" spans="1:20" ht="18.75">
      <c r="A926" s="25">
        <v>5</v>
      </c>
      <c r="B926" s="17" t="s">
        <v>787</v>
      </c>
      <c r="C926" s="21"/>
      <c r="D926" s="20"/>
      <c r="E926" s="88"/>
      <c r="F926" s="14">
        <v>294.56</v>
      </c>
      <c r="G926" s="14">
        <v>0</v>
      </c>
      <c r="H926" s="94">
        <f>SUM(F926:G926)</f>
        <v>294.56</v>
      </c>
      <c r="I926" s="22">
        <v>252.53</v>
      </c>
      <c r="J926" s="22"/>
      <c r="K926" s="117">
        <f t="shared" si="365"/>
        <v>252.53</v>
      </c>
      <c r="L926" s="89">
        <v>268.68</v>
      </c>
      <c r="M926" s="89"/>
      <c r="N926" s="103">
        <f t="shared" si="362"/>
        <v>268.68</v>
      </c>
      <c r="O926" s="89">
        <v>262.75</v>
      </c>
      <c r="P926" s="89"/>
      <c r="Q926" s="103">
        <f t="shared" si="363"/>
        <v>262.75</v>
      </c>
      <c r="R926" s="89">
        <v>262.75</v>
      </c>
      <c r="S926" s="89"/>
      <c r="T926" s="103">
        <f t="shared" si="364"/>
        <v>262.75</v>
      </c>
    </row>
    <row r="927" spans="1:20" ht="18.75">
      <c r="A927" s="25">
        <v>6</v>
      </c>
      <c r="B927" s="17" t="s">
        <v>788</v>
      </c>
      <c r="C927" s="20"/>
      <c r="D927" s="20"/>
      <c r="F927" s="14">
        <v>0</v>
      </c>
      <c r="G927" s="14">
        <v>0.03</v>
      </c>
      <c r="H927" s="94">
        <f>SUM(F927:G927)</f>
        <v>0.03</v>
      </c>
      <c r="I927" s="22"/>
      <c r="J927" s="22">
        <v>0.03</v>
      </c>
      <c r="K927" s="117">
        <f t="shared" si="365"/>
        <v>0.03</v>
      </c>
      <c r="L927" s="89">
        <v>0.03</v>
      </c>
      <c r="M927" s="89">
        <v>0.03</v>
      </c>
      <c r="N927" s="103">
        <f t="shared" si="362"/>
        <v>0.06</v>
      </c>
      <c r="O927" s="89">
        <v>0.03</v>
      </c>
      <c r="P927" s="89">
        <v>0.03</v>
      </c>
      <c r="Q927" s="103">
        <f t="shared" si="363"/>
        <v>0.06</v>
      </c>
      <c r="R927" s="89">
        <v>0.03</v>
      </c>
      <c r="S927" s="89">
        <v>0.03</v>
      </c>
      <c r="T927" s="103">
        <f t="shared" si="364"/>
        <v>0.06</v>
      </c>
    </row>
    <row r="928" spans="1:20" s="43" customFormat="1" ht="18.75">
      <c r="A928" s="35"/>
      <c r="B928" s="19" t="s">
        <v>105</v>
      </c>
      <c r="C928" s="21">
        <f t="shared" ref="C928:J928" si="366">SUM(C923:C927)</f>
        <v>234.51</v>
      </c>
      <c r="D928" s="21">
        <f t="shared" si="366"/>
        <v>0</v>
      </c>
      <c r="E928" s="88">
        <f t="shared" si="366"/>
        <v>234.51</v>
      </c>
      <c r="F928" s="18">
        <f t="shared" si="366"/>
        <v>1123.6199999999999</v>
      </c>
      <c r="G928" s="18">
        <f t="shared" si="366"/>
        <v>1200.03</v>
      </c>
      <c r="H928" s="94">
        <f t="shared" si="366"/>
        <v>2323.65</v>
      </c>
      <c r="I928" s="36">
        <f t="shared" si="366"/>
        <v>281.59000000000003</v>
      </c>
      <c r="J928" s="36">
        <f t="shared" si="366"/>
        <v>0.04</v>
      </c>
      <c r="K928" s="117">
        <f t="shared" si="365"/>
        <v>281.63000000000005</v>
      </c>
      <c r="L928" s="90">
        <f>SUM(L922:L927)</f>
        <v>1678.0500000000002</v>
      </c>
      <c r="M928" s="90">
        <f t="shared" ref="M928" si="367">SUM(M922:M927)</f>
        <v>673.43999999999994</v>
      </c>
      <c r="N928" s="103">
        <f t="shared" si="362"/>
        <v>2351.4900000000002</v>
      </c>
      <c r="O928" s="90">
        <f>SUM(O922:O927)</f>
        <v>695.45</v>
      </c>
      <c r="P928" s="90">
        <f>SUM(P922:P927)</f>
        <v>569.45999999999992</v>
      </c>
      <c r="Q928" s="103">
        <f t="shared" si="363"/>
        <v>1264.9099999999999</v>
      </c>
      <c r="R928" s="90">
        <f>SUM(R922:R927)</f>
        <v>1003.3</v>
      </c>
      <c r="S928" s="90">
        <f>SUM(S922:S927)</f>
        <v>1031.23</v>
      </c>
      <c r="T928" s="103">
        <f t="shared" si="364"/>
        <v>2034.53</v>
      </c>
    </row>
    <row r="929" spans="1:20" s="43" customFormat="1" ht="18.75">
      <c r="A929" s="35">
        <v>52</v>
      </c>
      <c r="B929" s="19" t="s">
        <v>599</v>
      </c>
      <c r="C929" s="21"/>
      <c r="D929" s="21"/>
      <c r="E929" s="88"/>
      <c r="F929" s="18"/>
      <c r="G929" s="18"/>
      <c r="H929" s="94"/>
      <c r="I929" s="36"/>
      <c r="J929" s="36"/>
      <c r="K929" s="117"/>
      <c r="L929" s="90"/>
      <c r="M929" s="90"/>
      <c r="N929" s="103"/>
      <c r="O929" s="90"/>
      <c r="P929" s="90"/>
      <c r="Q929" s="103"/>
      <c r="R929" s="90"/>
      <c r="S929" s="90"/>
      <c r="T929" s="103"/>
    </row>
    <row r="930" spans="1:20" ht="18.75">
      <c r="A930" s="25">
        <v>1</v>
      </c>
      <c r="B930" s="17" t="s">
        <v>789</v>
      </c>
      <c r="C930" s="20">
        <v>110</v>
      </c>
      <c r="D930" s="20"/>
      <c r="E930" s="88">
        <f t="shared" ref="E930:E945" si="368">SUM(C930:D930)</f>
        <v>110</v>
      </c>
      <c r="F930" s="14">
        <v>110</v>
      </c>
      <c r="G930" s="14">
        <v>0</v>
      </c>
      <c r="H930" s="94">
        <f>SUM(F930:G930)</f>
        <v>110</v>
      </c>
      <c r="I930" s="22">
        <v>60</v>
      </c>
      <c r="J930" s="22"/>
      <c r="K930" s="117">
        <f t="shared" ref="K930:K960" si="369">SUM(I930:J930)</f>
        <v>60</v>
      </c>
      <c r="L930" s="89">
        <v>100</v>
      </c>
      <c r="M930" s="89">
        <v>0</v>
      </c>
      <c r="N930" s="103">
        <f>SUM(L930:M930)</f>
        <v>100</v>
      </c>
      <c r="O930" s="89">
        <v>100</v>
      </c>
      <c r="P930" s="89">
        <v>0</v>
      </c>
      <c r="Q930" s="103">
        <f>SUM(O930:P930)</f>
        <v>100</v>
      </c>
      <c r="R930" s="89">
        <v>100</v>
      </c>
      <c r="S930" s="89">
        <v>0</v>
      </c>
      <c r="T930" s="103">
        <f>SUM(R930:S930)</f>
        <v>100</v>
      </c>
    </row>
    <row r="931" spans="1:20" ht="18.75">
      <c r="A931" s="25">
        <v>2</v>
      </c>
      <c r="B931" s="17" t="s">
        <v>1478</v>
      </c>
      <c r="C931" s="20"/>
      <c r="D931" s="20"/>
      <c r="E931" s="88"/>
      <c r="F931" s="14"/>
      <c r="G931" s="14"/>
      <c r="H931" s="94"/>
      <c r="I931" s="22">
        <v>0.01</v>
      </c>
      <c r="J931" s="22">
        <v>0.01</v>
      </c>
      <c r="K931" s="117">
        <f t="shared" si="369"/>
        <v>0.02</v>
      </c>
      <c r="L931" s="89">
        <v>0.01</v>
      </c>
      <c r="M931" s="89">
        <v>0.01</v>
      </c>
      <c r="N931" s="103">
        <f t="shared" ref="N931:N961" si="370">SUM(L931:M931)</f>
        <v>0.02</v>
      </c>
      <c r="O931" s="89">
        <v>4</v>
      </c>
      <c r="P931" s="89"/>
      <c r="Q931" s="103">
        <f t="shared" ref="Q931:Q961" si="371">SUM(O931:P931)</f>
        <v>4</v>
      </c>
      <c r="R931" s="89">
        <v>4</v>
      </c>
      <c r="S931" s="89"/>
      <c r="T931" s="103">
        <f t="shared" ref="T931:T943" si="372">SUM(R931:S931)</f>
        <v>4</v>
      </c>
    </row>
    <row r="932" spans="1:20" ht="18.75">
      <c r="A932" s="25">
        <v>3</v>
      </c>
      <c r="B932" s="17" t="s">
        <v>790</v>
      </c>
      <c r="C932" s="20">
        <v>8500</v>
      </c>
      <c r="D932" s="20">
        <v>20000</v>
      </c>
      <c r="E932" s="88">
        <f t="shared" si="368"/>
        <v>28500</v>
      </c>
      <c r="F932" s="14">
        <v>8500</v>
      </c>
      <c r="G932" s="14">
        <v>22000</v>
      </c>
      <c r="H932" s="94">
        <f t="shared" ref="H932:H960" si="373">SUM(F932:G932)</f>
        <v>30500</v>
      </c>
      <c r="I932" s="22">
        <v>7625</v>
      </c>
      <c r="J932" s="22">
        <v>22875</v>
      </c>
      <c r="K932" s="117">
        <f t="shared" si="369"/>
        <v>30500</v>
      </c>
      <c r="L932" s="89">
        <v>7625</v>
      </c>
      <c r="M932" s="89">
        <v>22875</v>
      </c>
      <c r="N932" s="103">
        <f t="shared" si="370"/>
        <v>30500</v>
      </c>
      <c r="O932" s="89">
        <v>7625</v>
      </c>
      <c r="P932" s="89">
        <v>22875</v>
      </c>
      <c r="Q932" s="103">
        <f t="shared" si="371"/>
        <v>30500</v>
      </c>
      <c r="R932" s="89">
        <v>7625</v>
      </c>
      <c r="S932" s="89">
        <v>22875</v>
      </c>
      <c r="T932" s="103">
        <f t="shared" si="372"/>
        <v>30500</v>
      </c>
    </row>
    <row r="933" spans="1:20" ht="18.75">
      <c r="A933" s="25">
        <v>4</v>
      </c>
      <c r="B933" s="17" t="s">
        <v>1479</v>
      </c>
      <c r="C933" s="20"/>
      <c r="D933" s="20"/>
      <c r="E933" s="88"/>
      <c r="F933" s="14"/>
      <c r="G933" s="14"/>
      <c r="H933" s="94"/>
      <c r="I933" s="22">
        <v>0.01</v>
      </c>
      <c r="J933" s="22">
        <v>0.01</v>
      </c>
      <c r="K933" s="117">
        <f t="shared" si="369"/>
        <v>0.02</v>
      </c>
      <c r="L933" s="89">
        <v>0.01</v>
      </c>
      <c r="M933" s="89">
        <v>0.01</v>
      </c>
      <c r="N933" s="103">
        <f t="shared" si="370"/>
        <v>0.02</v>
      </c>
      <c r="O933" s="89">
        <v>150</v>
      </c>
      <c r="P933" s="89">
        <v>0</v>
      </c>
      <c r="Q933" s="103">
        <f t="shared" si="371"/>
        <v>150</v>
      </c>
      <c r="R933" s="89">
        <v>150</v>
      </c>
      <c r="S933" s="89">
        <v>0</v>
      </c>
      <c r="T933" s="103">
        <f t="shared" si="372"/>
        <v>150</v>
      </c>
    </row>
    <row r="934" spans="1:20" ht="18.75">
      <c r="A934" s="25">
        <v>5</v>
      </c>
      <c r="B934" s="17" t="s">
        <v>1480</v>
      </c>
      <c r="C934" s="20"/>
      <c r="D934" s="20"/>
      <c r="E934" s="88"/>
      <c r="F934" s="14"/>
      <c r="G934" s="14"/>
      <c r="H934" s="94"/>
      <c r="I934" s="22">
        <v>0.01</v>
      </c>
      <c r="J934" s="22">
        <v>0.01</v>
      </c>
      <c r="K934" s="117">
        <f t="shared" si="369"/>
        <v>0.02</v>
      </c>
      <c r="L934" s="89">
        <v>0.01</v>
      </c>
      <c r="M934" s="89">
        <v>0.01</v>
      </c>
      <c r="N934" s="103">
        <f t="shared" si="370"/>
        <v>0.02</v>
      </c>
      <c r="O934" s="89">
        <v>0.01</v>
      </c>
      <c r="P934" s="89"/>
      <c r="Q934" s="103">
        <f t="shared" si="371"/>
        <v>0.01</v>
      </c>
      <c r="R934" s="89">
        <v>0.01</v>
      </c>
      <c r="S934" s="89"/>
      <c r="T934" s="103">
        <f t="shared" si="372"/>
        <v>0.01</v>
      </c>
    </row>
    <row r="935" spans="1:20" ht="18.75">
      <c r="A935" s="25">
        <v>6</v>
      </c>
      <c r="B935" s="17" t="s">
        <v>791</v>
      </c>
      <c r="C935" s="20">
        <v>71</v>
      </c>
      <c r="D935" s="20"/>
      <c r="E935" s="88">
        <f t="shared" si="368"/>
        <v>71</v>
      </c>
      <c r="F935" s="14">
        <v>71</v>
      </c>
      <c r="G935" s="14">
        <v>0</v>
      </c>
      <c r="H935" s="94">
        <f t="shared" si="373"/>
        <v>71</v>
      </c>
      <c r="I935" s="22">
        <v>78</v>
      </c>
      <c r="J935" s="22"/>
      <c r="K935" s="117">
        <f t="shared" si="369"/>
        <v>78</v>
      </c>
      <c r="L935" s="89">
        <v>62</v>
      </c>
      <c r="M935" s="89">
        <v>0</v>
      </c>
      <c r="N935" s="103">
        <f t="shared" si="370"/>
        <v>62</v>
      </c>
      <c r="O935" s="89">
        <v>82</v>
      </c>
      <c r="P935" s="89"/>
      <c r="Q935" s="103">
        <f t="shared" si="371"/>
        <v>82</v>
      </c>
      <c r="R935" s="89">
        <v>82</v>
      </c>
      <c r="S935" s="89"/>
      <c r="T935" s="103">
        <f t="shared" si="372"/>
        <v>82</v>
      </c>
    </row>
    <row r="936" spans="1:20" ht="18.75">
      <c r="A936" s="25">
        <v>7</v>
      </c>
      <c r="B936" s="17" t="s">
        <v>1481</v>
      </c>
      <c r="C936" s="20"/>
      <c r="D936" s="20"/>
      <c r="E936" s="88"/>
      <c r="F936" s="14"/>
      <c r="G936" s="14"/>
      <c r="H936" s="94"/>
      <c r="I936" s="22">
        <v>0.01</v>
      </c>
      <c r="J936" s="22">
        <v>0.01</v>
      </c>
      <c r="K936" s="117">
        <f t="shared" si="369"/>
        <v>0.02</v>
      </c>
      <c r="L936" s="89">
        <v>0.01</v>
      </c>
      <c r="M936" s="89">
        <v>0.01</v>
      </c>
      <c r="N936" s="103">
        <f t="shared" si="370"/>
        <v>0.02</v>
      </c>
      <c r="O936" s="89">
        <v>0.01</v>
      </c>
      <c r="P936" s="89"/>
      <c r="Q936" s="103">
        <f t="shared" si="371"/>
        <v>0.01</v>
      </c>
      <c r="R936" s="89">
        <v>0.01</v>
      </c>
      <c r="S936" s="89"/>
      <c r="T936" s="103">
        <f t="shared" si="372"/>
        <v>0.01</v>
      </c>
    </row>
    <row r="937" spans="1:20" ht="18.75">
      <c r="A937" s="25">
        <v>8</v>
      </c>
      <c r="B937" s="17" t="s">
        <v>792</v>
      </c>
      <c r="C937" s="20">
        <v>24732</v>
      </c>
      <c r="D937" s="20">
        <v>20000</v>
      </c>
      <c r="E937" s="88">
        <f t="shared" si="368"/>
        <v>44732</v>
      </c>
      <c r="F937" s="14">
        <v>24732</v>
      </c>
      <c r="G937" s="14">
        <v>22000</v>
      </c>
      <c r="H937" s="94">
        <f t="shared" si="373"/>
        <v>46732</v>
      </c>
      <c r="I937" s="22">
        <v>20000</v>
      </c>
      <c r="J937" s="22">
        <v>30000</v>
      </c>
      <c r="K937" s="117">
        <f t="shared" si="369"/>
        <v>50000</v>
      </c>
      <c r="L937" s="89">
        <v>20000</v>
      </c>
      <c r="M937" s="89">
        <v>0.02</v>
      </c>
      <c r="N937" s="103">
        <f t="shared" si="370"/>
        <v>20000.02</v>
      </c>
      <c r="O937" s="89">
        <v>20000</v>
      </c>
      <c r="P937" s="89">
        <v>270.01</v>
      </c>
      <c r="Q937" s="103">
        <f t="shared" si="371"/>
        <v>20270.009999999998</v>
      </c>
      <c r="R937" s="89">
        <v>20000</v>
      </c>
      <c r="S937" s="89">
        <v>270.01</v>
      </c>
      <c r="T937" s="103">
        <f t="shared" si="372"/>
        <v>20270.009999999998</v>
      </c>
    </row>
    <row r="938" spans="1:20" ht="18.75">
      <c r="A938" s="25">
        <v>9</v>
      </c>
      <c r="B938" s="17" t="s">
        <v>1482</v>
      </c>
      <c r="C938" s="20"/>
      <c r="D938" s="20"/>
      <c r="E938" s="88"/>
      <c r="F938" s="14"/>
      <c r="G938" s="14"/>
      <c r="H938" s="94"/>
      <c r="I938" s="22">
        <v>0.03</v>
      </c>
      <c r="J938" s="22">
        <v>0.03</v>
      </c>
      <c r="K938" s="117">
        <f t="shared" si="369"/>
        <v>0.06</v>
      </c>
      <c r="L938" s="89">
        <v>0.03</v>
      </c>
      <c r="M938" s="89">
        <v>0.03</v>
      </c>
      <c r="N938" s="103">
        <f t="shared" si="370"/>
        <v>0.06</v>
      </c>
      <c r="O938" s="89">
        <v>1725</v>
      </c>
      <c r="P938" s="89">
        <v>0.03</v>
      </c>
      <c r="Q938" s="103">
        <f t="shared" si="371"/>
        <v>1725.03</v>
      </c>
      <c r="R938" s="89">
        <v>1725</v>
      </c>
      <c r="S938" s="89">
        <v>0.03</v>
      </c>
      <c r="T938" s="103">
        <f t="shared" si="372"/>
        <v>1725.03</v>
      </c>
    </row>
    <row r="939" spans="1:20" ht="18.75">
      <c r="A939" s="25">
        <v>10</v>
      </c>
      <c r="B939" s="17" t="s">
        <v>1483</v>
      </c>
      <c r="C939" s="20"/>
      <c r="D939" s="20"/>
      <c r="E939" s="88"/>
      <c r="F939" s="14"/>
      <c r="G939" s="14"/>
      <c r="H939" s="94"/>
      <c r="I939" s="22">
        <v>0.01</v>
      </c>
      <c r="J939" s="22">
        <v>0.01</v>
      </c>
      <c r="K939" s="117">
        <f t="shared" si="369"/>
        <v>0.02</v>
      </c>
      <c r="L939" s="89">
        <v>0.01</v>
      </c>
      <c r="M939" s="89">
        <v>0.01</v>
      </c>
      <c r="N939" s="103">
        <f t="shared" si="370"/>
        <v>0.02</v>
      </c>
      <c r="O939" s="89">
        <v>2000</v>
      </c>
      <c r="P939" s="89"/>
      <c r="Q939" s="103">
        <f t="shared" si="371"/>
        <v>2000</v>
      </c>
      <c r="R939" s="89">
        <v>2000</v>
      </c>
      <c r="S939" s="89"/>
      <c r="T939" s="103">
        <f t="shared" si="372"/>
        <v>2000</v>
      </c>
    </row>
    <row r="940" spans="1:20" ht="18.75">
      <c r="A940" s="25">
        <v>11</v>
      </c>
      <c r="B940" s="17" t="s">
        <v>793</v>
      </c>
      <c r="C940" s="20">
        <v>9605</v>
      </c>
      <c r="D940" s="20"/>
      <c r="E940" s="88">
        <f t="shared" si="368"/>
        <v>9605</v>
      </c>
      <c r="F940" s="14">
        <v>11500</v>
      </c>
      <c r="G940" s="14">
        <v>0</v>
      </c>
      <c r="H940" s="94">
        <f t="shared" si="373"/>
        <v>11500</v>
      </c>
      <c r="I940" s="22">
        <v>14200</v>
      </c>
      <c r="J940" s="22"/>
      <c r="K940" s="117">
        <f t="shared" si="369"/>
        <v>14200</v>
      </c>
      <c r="L940" s="89">
        <v>15600</v>
      </c>
      <c r="M940" s="89">
        <v>0</v>
      </c>
      <c r="N940" s="103">
        <f t="shared" si="370"/>
        <v>15600</v>
      </c>
      <c r="O940" s="89">
        <v>19800</v>
      </c>
      <c r="P940" s="89"/>
      <c r="Q940" s="103">
        <f t="shared" si="371"/>
        <v>19800</v>
      </c>
      <c r="R940" s="89">
        <v>19800</v>
      </c>
      <c r="S940" s="89"/>
      <c r="T940" s="103">
        <f t="shared" si="372"/>
        <v>19800</v>
      </c>
    </row>
    <row r="941" spans="1:20" ht="18.75">
      <c r="A941" s="25">
        <v>12</v>
      </c>
      <c r="B941" s="17" t="s">
        <v>1484</v>
      </c>
      <c r="C941" s="20"/>
      <c r="D941" s="20"/>
      <c r="E941" s="88"/>
      <c r="F941" s="14"/>
      <c r="G941" s="14"/>
      <c r="H941" s="94"/>
      <c r="I941" s="22">
        <v>0.01</v>
      </c>
      <c r="J941" s="22">
        <v>0.01</v>
      </c>
      <c r="K941" s="117">
        <f t="shared" si="369"/>
        <v>0.02</v>
      </c>
      <c r="L941" s="89">
        <v>0.01</v>
      </c>
      <c r="M941" s="89">
        <v>0.01</v>
      </c>
      <c r="N941" s="103">
        <f t="shared" si="370"/>
        <v>0.02</v>
      </c>
      <c r="O941" s="89">
        <v>200</v>
      </c>
      <c r="P941" s="89"/>
      <c r="Q941" s="103">
        <f t="shared" si="371"/>
        <v>200</v>
      </c>
      <c r="R941" s="89">
        <v>200</v>
      </c>
      <c r="S941" s="89"/>
      <c r="T941" s="103">
        <f t="shared" si="372"/>
        <v>200</v>
      </c>
    </row>
    <row r="942" spans="1:20" ht="18.75">
      <c r="A942" s="25">
        <v>13</v>
      </c>
      <c r="B942" s="17" t="s">
        <v>1485</v>
      </c>
      <c r="C942" s="20"/>
      <c r="D942" s="20"/>
      <c r="E942" s="88"/>
      <c r="F942" s="14"/>
      <c r="G942" s="14"/>
      <c r="H942" s="94"/>
      <c r="I942" s="22">
        <v>660</v>
      </c>
      <c r="J942" s="22"/>
      <c r="K942" s="117">
        <f t="shared" si="369"/>
        <v>660</v>
      </c>
      <c r="L942" s="89">
        <v>1100</v>
      </c>
      <c r="M942" s="89">
        <v>0</v>
      </c>
      <c r="N942" s="103">
        <f t="shared" si="370"/>
        <v>1100</v>
      </c>
      <c r="O942" s="89">
        <v>550</v>
      </c>
      <c r="P942" s="89"/>
      <c r="Q942" s="103">
        <f t="shared" si="371"/>
        <v>550</v>
      </c>
      <c r="R942" s="89">
        <v>550</v>
      </c>
      <c r="S942" s="89"/>
      <c r="T942" s="103">
        <f t="shared" si="372"/>
        <v>550</v>
      </c>
    </row>
    <row r="943" spans="1:20" ht="18.75">
      <c r="A943" s="25">
        <v>14</v>
      </c>
      <c r="B943" s="17" t="s">
        <v>2282</v>
      </c>
      <c r="C943" s="20">
        <v>5</v>
      </c>
      <c r="D943" s="20"/>
      <c r="E943" s="88">
        <f t="shared" si="368"/>
        <v>5</v>
      </c>
      <c r="F943" s="14">
        <v>0.01</v>
      </c>
      <c r="G943" s="14">
        <v>0</v>
      </c>
      <c r="H943" s="94">
        <f t="shared" si="373"/>
        <v>0.01</v>
      </c>
      <c r="I943" s="22">
        <v>0.01</v>
      </c>
      <c r="J943" s="22"/>
      <c r="K943" s="117">
        <f t="shared" si="369"/>
        <v>0.01</v>
      </c>
      <c r="L943" s="89">
        <v>0.01</v>
      </c>
      <c r="M943" s="89">
        <v>0</v>
      </c>
      <c r="N943" s="103">
        <f t="shared" si="370"/>
        <v>0.01</v>
      </c>
      <c r="O943" s="89">
        <v>220</v>
      </c>
      <c r="P943" s="89">
        <v>330</v>
      </c>
      <c r="Q943" s="103">
        <f t="shared" si="371"/>
        <v>550</v>
      </c>
      <c r="R943" s="89">
        <v>220</v>
      </c>
      <c r="S943" s="89">
        <v>330</v>
      </c>
      <c r="T943" s="103">
        <f t="shared" si="372"/>
        <v>550</v>
      </c>
    </row>
    <row r="944" spans="1:20" ht="18.75">
      <c r="A944" s="25">
        <v>15</v>
      </c>
      <c r="B944" s="17" t="s">
        <v>2281</v>
      </c>
      <c r="C944" s="20"/>
      <c r="D944" s="20"/>
      <c r="E944" s="88"/>
      <c r="F944" s="14"/>
      <c r="G944" s="14"/>
      <c r="H944" s="94"/>
      <c r="I944" s="22"/>
      <c r="J944" s="22"/>
      <c r="L944" s="89"/>
      <c r="M944" s="89"/>
      <c r="O944" s="89">
        <v>0.01</v>
      </c>
      <c r="P944" s="89"/>
      <c r="Q944" s="103">
        <v>1E-4</v>
      </c>
      <c r="R944" s="89">
        <v>0.01</v>
      </c>
      <c r="S944" s="89"/>
      <c r="T944" s="103">
        <v>1E-4</v>
      </c>
    </row>
    <row r="945" spans="1:20" ht="18.75">
      <c r="A945" s="25">
        <v>16</v>
      </c>
      <c r="B945" s="17" t="s">
        <v>1486</v>
      </c>
      <c r="C945" s="20">
        <v>3203.05</v>
      </c>
      <c r="D945" s="20"/>
      <c r="E945" s="88">
        <f t="shared" si="368"/>
        <v>3203.05</v>
      </c>
      <c r="F945" s="14">
        <v>3506.05</v>
      </c>
      <c r="G945" s="14">
        <v>0</v>
      </c>
      <c r="H945" s="94">
        <f t="shared" si="373"/>
        <v>3506.05</v>
      </c>
      <c r="I945" s="22">
        <v>0.01</v>
      </c>
      <c r="J945" s="22">
        <v>0.01</v>
      </c>
      <c r="K945" s="117">
        <f t="shared" si="369"/>
        <v>0.02</v>
      </c>
      <c r="L945" s="89">
        <v>0.01</v>
      </c>
      <c r="M945" s="89">
        <v>0.01</v>
      </c>
      <c r="N945" s="103">
        <f t="shared" si="370"/>
        <v>0.02</v>
      </c>
      <c r="O945" s="89">
        <v>4739.29</v>
      </c>
      <c r="P945" s="89"/>
      <c r="Q945" s="103">
        <f t="shared" si="371"/>
        <v>4739.29</v>
      </c>
      <c r="R945" s="89">
        <v>4739.29</v>
      </c>
      <c r="S945" s="89"/>
      <c r="T945" s="103">
        <f t="shared" ref="T945:T961" si="374">SUM(R945:S945)</f>
        <v>4739.29</v>
      </c>
    </row>
    <row r="946" spans="1:20" ht="18.75">
      <c r="A946" s="25">
        <v>17</v>
      </c>
      <c r="B946" s="17" t="s">
        <v>1487</v>
      </c>
      <c r="C946" s="20"/>
      <c r="D946" s="20"/>
      <c r="F946" s="14">
        <v>0.01</v>
      </c>
      <c r="G946" s="14">
        <v>0</v>
      </c>
      <c r="H946" s="94">
        <f t="shared" si="373"/>
        <v>0.01</v>
      </c>
      <c r="I946" s="22">
        <v>4234.0600000000004</v>
      </c>
      <c r="J946" s="22"/>
      <c r="K946" s="117">
        <f t="shared" si="369"/>
        <v>4234.0600000000004</v>
      </c>
      <c r="L946" s="89">
        <v>4773.28</v>
      </c>
      <c r="M946" s="89">
        <v>0</v>
      </c>
      <c r="N946" s="103">
        <f t="shared" si="370"/>
        <v>4773.28</v>
      </c>
      <c r="O946" s="89">
        <v>0.01</v>
      </c>
      <c r="P946" s="89"/>
      <c r="Q946" s="103">
        <f t="shared" si="371"/>
        <v>0.01</v>
      </c>
      <c r="R946" s="89">
        <v>0.01</v>
      </c>
      <c r="S946" s="89"/>
      <c r="T946" s="103">
        <f t="shared" si="374"/>
        <v>0.01</v>
      </c>
    </row>
    <row r="947" spans="1:20" ht="18.75">
      <c r="A947" s="25">
        <v>18</v>
      </c>
      <c r="B947" s="17" t="s">
        <v>1488</v>
      </c>
      <c r="C947" s="20">
        <v>100.01</v>
      </c>
      <c r="D947" s="20"/>
      <c r="E947" s="88">
        <f>SUM(C947:D947)</f>
        <v>100.01</v>
      </c>
      <c r="F947" s="14">
        <v>115</v>
      </c>
      <c r="G947" s="14">
        <v>0</v>
      </c>
      <c r="H947" s="94">
        <f t="shared" si="373"/>
        <v>115</v>
      </c>
      <c r="I947" s="22">
        <v>0.01</v>
      </c>
      <c r="J947" s="22"/>
      <c r="K947" s="117">
        <f t="shared" si="369"/>
        <v>0.01</v>
      </c>
      <c r="L947" s="89">
        <v>0.01</v>
      </c>
      <c r="M947" s="89">
        <v>0</v>
      </c>
      <c r="N947" s="103">
        <f t="shared" si="370"/>
        <v>0.01</v>
      </c>
      <c r="O947" s="89">
        <v>274.02</v>
      </c>
      <c r="P947" s="89"/>
      <c r="Q947" s="103">
        <f t="shared" si="371"/>
        <v>274.02</v>
      </c>
      <c r="R947" s="89">
        <v>274.02</v>
      </c>
      <c r="S947" s="89"/>
      <c r="T947" s="103">
        <f t="shared" si="374"/>
        <v>274.02</v>
      </c>
    </row>
    <row r="948" spans="1:20" s="43" customFormat="1" ht="18.75">
      <c r="A948" s="25">
        <v>19</v>
      </c>
      <c r="B948" s="17" t="s">
        <v>1489</v>
      </c>
      <c r="C948" s="20">
        <v>10697.02</v>
      </c>
      <c r="D948" s="20"/>
      <c r="E948" s="88">
        <f>SUM(C948:D948)</f>
        <v>10697.02</v>
      </c>
      <c r="F948" s="14">
        <v>11872.13</v>
      </c>
      <c r="G948" s="14">
        <v>0</v>
      </c>
      <c r="H948" s="94">
        <f t="shared" si="373"/>
        <v>11872.13</v>
      </c>
      <c r="I948" s="49">
        <v>180</v>
      </c>
      <c r="J948" s="50"/>
      <c r="K948" s="101">
        <f t="shared" si="369"/>
        <v>180</v>
      </c>
      <c r="L948" s="89">
        <v>50</v>
      </c>
      <c r="M948" s="89">
        <v>0</v>
      </c>
      <c r="N948" s="103">
        <f t="shared" si="370"/>
        <v>50</v>
      </c>
      <c r="O948" s="89">
        <v>15688.45</v>
      </c>
      <c r="P948" s="89"/>
      <c r="Q948" s="103">
        <f t="shared" si="371"/>
        <v>15688.45</v>
      </c>
      <c r="R948" s="89">
        <v>15688.45</v>
      </c>
      <c r="S948" s="89"/>
      <c r="T948" s="103">
        <f t="shared" si="374"/>
        <v>15688.45</v>
      </c>
    </row>
    <row r="949" spans="1:20" ht="18.75">
      <c r="A949" s="25">
        <v>20</v>
      </c>
      <c r="B949" s="17" t="s">
        <v>794</v>
      </c>
      <c r="C949" s="20"/>
      <c r="D949" s="20"/>
      <c r="F949" s="14">
        <v>0.01</v>
      </c>
      <c r="G949" s="14">
        <v>0</v>
      </c>
      <c r="H949" s="94">
        <f t="shared" si="373"/>
        <v>0.01</v>
      </c>
      <c r="I949" s="22">
        <v>12505.2</v>
      </c>
      <c r="J949" s="22"/>
      <c r="K949" s="117">
        <f t="shared" si="369"/>
        <v>12505.2</v>
      </c>
      <c r="L949" s="89">
        <v>14418.45</v>
      </c>
      <c r="M949" s="89">
        <v>0</v>
      </c>
      <c r="N949" s="103">
        <f t="shared" si="370"/>
        <v>14418.45</v>
      </c>
      <c r="O949" s="89">
        <v>0.01</v>
      </c>
      <c r="P949" s="89"/>
      <c r="Q949" s="103">
        <f t="shared" si="371"/>
        <v>0.01</v>
      </c>
      <c r="R949" s="89">
        <v>0.01</v>
      </c>
      <c r="S949" s="89"/>
      <c r="T949" s="103">
        <f t="shared" si="374"/>
        <v>0.01</v>
      </c>
    </row>
    <row r="950" spans="1:20" ht="18.75">
      <c r="A950" s="25">
        <v>21</v>
      </c>
      <c r="B950" s="17" t="s">
        <v>796</v>
      </c>
      <c r="C950" s="20">
        <v>435.51</v>
      </c>
      <c r="D950" s="20"/>
      <c r="E950" s="88">
        <f t="shared" ref="E950:E960" si="375">SUM(C950:D950)</f>
        <v>435.51</v>
      </c>
      <c r="F950" s="14">
        <v>582.5</v>
      </c>
      <c r="G950" s="14">
        <v>0</v>
      </c>
      <c r="H950" s="94">
        <f t="shared" si="373"/>
        <v>582.5</v>
      </c>
      <c r="I950" s="22">
        <v>0.01</v>
      </c>
      <c r="J950" s="22"/>
      <c r="K950" s="117">
        <f t="shared" si="369"/>
        <v>0.01</v>
      </c>
      <c r="L950" s="89">
        <v>0.01</v>
      </c>
      <c r="M950" s="89">
        <v>0</v>
      </c>
      <c r="N950" s="103">
        <f t="shared" si="370"/>
        <v>0.01</v>
      </c>
      <c r="O950" s="89">
        <v>1000.11</v>
      </c>
      <c r="P950" s="89"/>
      <c r="Q950" s="103">
        <f t="shared" si="371"/>
        <v>1000.11</v>
      </c>
      <c r="R950" s="89">
        <v>1000.11</v>
      </c>
      <c r="S950" s="89"/>
      <c r="T950" s="103">
        <f t="shared" si="374"/>
        <v>1000.11</v>
      </c>
    </row>
    <row r="951" spans="1:20" s="43" customFormat="1" ht="18.75">
      <c r="A951" s="25">
        <v>22</v>
      </c>
      <c r="B951" s="17" t="s">
        <v>795</v>
      </c>
      <c r="C951" s="20">
        <v>6</v>
      </c>
      <c r="D951" s="20">
        <v>6</v>
      </c>
      <c r="E951" s="88">
        <f t="shared" si="375"/>
        <v>12</v>
      </c>
      <c r="F951" s="14">
        <v>6</v>
      </c>
      <c r="G951" s="14">
        <v>3.1</v>
      </c>
      <c r="H951" s="94">
        <f t="shared" si="373"/>
        <v>9.1</v>
      </c>
      <c r="I951" s="22">
        <v>720.61</v>
      </c>
      <c r="J951" s="36"/>
      <c r="K951" s="117">
        <f t="shared" si="369"/>
        <v>720.61</v>
      </c>
      <c r="L951" s="89">
        <v>893.76</v>
      </c>
      <c r="M951" s="89">
        <v>0</v>
      </c>
      <c r="N951" s="103">
        <f t="shared" si="370"/>
        <v>893.76</v>
      </c>
      <c r="O951" s="89">
        <v>6</v>
      </c>
      <c r="P951" s="89">
        <v>6</v>
      </c>
      <c r="Q951" s="103">
        <f t="shared" si="371"/>
        <v>12</v>
      </c>
      <c r="R951" s="89">
        <v>6</v>
      </c>
      <c r="S951" s="89">
        <v>6</v>
      </c>
      <c r="T951" s="103">
        <f t="shared" si="374"/>
        <v>12</v>
      </c>
    </row>
    <row r="952" spans="1:20" ht="18.75">
      <c r="A952" s="25">
        <v>23</v>
      </c>
      <c r="B952" s="17" t="s">
        <v>797</v>
      </c>
      <c r="C952" s="20">
        <v>1425</v>
      </c>
      <c r="D952" s="20">
        <v>50.02</v>
      </c>
      <c r="E952" s="88">
        <f t="shared" si="375"/>
        <v>1475.02</v>
      </c>
      <c r="F952" s="14">
        <v>902.58</v>
      </c>
      <c r="G952" s="14">
        <v>2.52</v>
      </c>
      <c r="H952" s="94">
        <f t="shared" si="373"/>
        <v>905.1</v>
      </c>
      <c r="I952" s="22">
        <v>6</v>
      </c>
      <c r="J952" s="22">
        <v>6</v>
      </c>
      <c r="K952" s="117">
        <f t="shared" si="369"/>
        <v>12</v>
      </c>
      <c r="L952" s="89">
        <v>6</v>
      </c>
      <c r="M952" s="89">
        <v>3.01</v>
      </c>
      <c r="N952" s="103">
        <f t="shared" si="370"/>
        <v>9.01</v>
      </c>
      <c r="O952" s="89">
        <v>0.05</v>
      </c>
      <c r="P952" s="89"/>
      <c r="Q952" s="103">
        <f t="shared" si="371"/>
        <v>0.05</v>
      </c>
      <c r="R952" s="89">
        <v>0.05</v>
      </c>
      <c r="S952" s="89"/>
      <c r="T952" s="103">
        <f t="shared" si="374"/>
        <v>0.05</v>
      </c>
    </row>
    <row r="953" spans="1:20" ht="18.75">
      <c r="A953" s="25">
        <v>24</v>
      </c>
      <c r="B953" s="17" t="s">
        <v>798</v>
      </c>
      <c r="C953" s="20">
        <v>300.01</v>
      </c>
      <c r="D953" s="20">
        <v>0.02</v>
      </c>
      <c r="E953" s="88">
        <f t="shared" si="375"/>
        <v>300.02999999999997</v>
      </c>
      <c r="F953" s="14">
        <v>138.46</v>
      </c>
      <c r="G953" s="14">
        <v>0.02</v>
      </c>
      <c r="H953" s="94">
        <f t="shared" si="373"/>
        <v>138.48000000000002</v>
      </c>
      <c r="I953" s="22">
        <v>480.01</v>
      </c>
      <c r="J953" s="22">
        <v>0.03</v>
      </c>
      <c r="K953" s="117">
        <f t="shared" si="369"/>
        <v>480.03999999999996</v>
      </c>
      <c r="L953" s="89">
        <v>2145</v>
      </c>
      <c r="M953" s="89">
        <v>0.05</v>
      </c>
      <c r="N953" s="103">
        <f t="shared" si="370"/>
        <v>2145.0500000000002</v>
      </c>
      <c r="O953" s="89">
        <v>0.01</v>
      </c>
      <c r="P953" s="89"/>
      <c r="Q953" s="103">
        <f t="shared" si="371"/>
        <v>0.01</v>
      </c>
      <c r="R953" s="89">
        <v>0.01</v>
      </c>
      <c r="S953" s="89"/>
      <c r="T953" s="103">
        <f t="shared" si="374"/>
        <v>0.01</v>
      </c>
    </row>
    <row r="954" spans="1:20" ht="18.75">
      <c r="A954" s="25">
        <v>25</v>
      </c>
      <c r="B954" s="17" t="s">
        <v>799</v>
      </c>
      <c r="C954" s="20">
        <v>15.5</v>
      </c>
      <c r="D954" s="20"/>
      <c r="E954" s="88">
        <f t="shared" si="375"/>
        <v>15.5</v>
      </c>
      <c r="F954" s="14">
        <v>15.5</v>
      </c>
      <c r="G954" s="14">
        <v>0</v>
      </c>
      <c r="H954" s="94">
        <f t="shared" si="373"/>
        <v>15.5</v>
      </c>
      <c r="I954" s="22">
        <v>55.01</v>
      </c>
      <c r="J954" s="22">
        <v>0.02</v>
      </c>
      <c r="K954" s="117">
        <f t="shared" si="369"/>
        <v>55.03</v>
      </c>
      <c r="L954" s="89">
        <v>1200.01</v>
      </c>
      <c r="M954" s="89">
        <v>0.02</v>
      </c>
      <c r="N954" s="103">
        <f t="shared" si="370"/>
        <v>1200.03</v>
      </c>
      <c r="O954" s="89"/>
      <c r="P954" s="89"/>
      <c r="Q954" s="103">
        <f t="shared" si="371"/>
        <v>0</v>
      </c>
      <c r="R954" s="89"/>
      <c r="S954" s="89"/>
      <c r="T954" s="103">
        <f t="shared" si="374"/>
        <v>0</v>
      </c>
    </row>
    <row r="955" spans="1:20" ht="18.75">
      <c r="A955" s="25">
        <v>26</v>
      </c>
      <c r="B955" s="17" t="s">
        <v>800</v>
      </c>
      <c r="C955" s="20">
        <v>115566</v>
      </c>
      <c r="D955" s="20"/>
      <c r="E955" s="88">
        <f t="shared" si="375"/>
        <v>115566</v>
      </c>
      <c r="F955" s="14">
        <v>162000</v>
      </c>
      <c r="G955" s="14">
        <v>0</v>
      </c>
      <c r="H955" s="94">
        <f t="shared" si="373"/>
        <v>162000</v>
      </c>
      <c r="I955" s="22">
        <v>175400</v>
      </c>
      <c r="J955" s="22"/>
      <c r="K955" s="117">
        <f t="shared" si="369"/>
        <v>175400</v>
      </c>
      <c r="L955" s="89">
        <v>158800</v>
      </c>
      <c r="M955" s="89">
        <v>0</v>
      </c>
      <c r="N955" s="103">
        <f t="shared" si="370"/>
        <v>158800</v>
      </c>
      <c r="O955" s="89">
        <v>240750</v>
      </c>
      <c r="P955" s="89"/>
      <c r="Q955" s="103">
        <f t="shared" si="371"/>
        <v>240750</v>
      </c>
      <c r="R955" s="89">
        <v>240750</v>
      </c>
      <c r="S955" s="89"/>
      <c r="T955" s="103">
        <f t="shared" si="374"/>
        <v>240750</v>
      </c>
    </row>
    <row r="956" spans="1:20" ht="18.75">
      <c r="A956" s="25">
        <v>27</v>
      </c>
      <c r="B956" s="17" t="s">
        <v>801</v>
      </c>
      <c r="C956" s="20">
        <v>80</v>
      </c>
      <c r="D956" s="20"/>
      <c r="E956" s="88">
        <f t="shared" si="375"/>
        <v>80</v>
      </c>
      <c r="F956" s="14">
        <v>40</v>
      </c>
      <c r="G956" s="14">
        <v>0</v>
      </c>
      <c r="H956" s="94">
        <f t="shared" si="373"/>
        <v>40</v>
      </c>
      <c r="I956" s="22">
        <v>15</v>
      </c>
      <c r="J956" s="22"/>
      <c r="K956" s="117">
        <f t="shared" si="369"/>
        <v>15</v>
      </c>
      <c r="L956" s="89">
        <v>15</v>
      </c>
      <c r="M956" s="89">
        <v>0</v>
      </c>
      <c r="N956" s="103">
        <f t="shared" si="370"/>
        <v>15</v>
      </c>
      <c r="O956" s="89">
        <v>20</v>
      </c>
      <c r="P956" s="89"/>
      <c r="Q956" s="103">
        <f t="shared" si="371"/>
        <v>20</v>
      </c>
      <c r="R956" s="89">
        <v>20</v>
      </c>
      <c r="S956" s="89"/>
      <c r="T956" s="103">
        <f t="shared" si="374"/>
        <v>20</v>
      </c>
    </row>
    <row r="957" spans="1:20" ht="18.75">
      <c r="A957" s="25">
        <v>28</v>
      </c>
      <c r="B957" s="17" t="s">
        <v>802</v>
      </c>
      <c r="C957" s="20">
        <v>25</v>
      </c>
      <c r="D957" s="20"/>
      <c r="E957" s="88">
        <f t="shared" si="375"/>
        <v>25</v>
      </c>
      <c r="F957" s="14">
        <v>25</v>
      </c>
      <c r="G957" s="14">
        <v>0</v>
      </c>
      <c r="H957" s="94">
        <f t="shared" si="373"/>
        <v>25</v>
      </c>
      <c r="I957" s="22">
        <v>13</v>
      </c>
      <c r="J957" s="22"/>
      <c r="K957" s="117">
        <f t="shared" si="369"/>
        <v>13</v>
      </c>
      <c r="L957" s="89">
        <v>0.02</v>
      </c>
      <c r="M957" s="89">
        <v>0</v>
      </c>
      <c r="N957" s="103">
        <f t="shared" si="370"/>
        <v>0.02</v>
      </c>
      <c r="O957" s="89">
        <v>0.02</v>
      </c>
      <c r="P957" s="89"/>
      <c r="Q957" s="103">
        <f t="shared" si="371"/>
        <v>0.02</v>
      </c>
      <c r="R957" s="89">
        <v>0.02</v>
      </c>
      <c r="S957" s="89"/>
      <c r="T957" s="103">
        <f t="shared" si="374"/>
        <v>0.02</v>
      </c>
    </row>
    <row r="958" spans="1:20" s="43" customFormat="1" ht="18.75">
      <c r="A958" s="25">
        <v>29</v>
      </c>
      <c r="B958" s="17" t="s">
        <v>803</v>
      </c>
      <c r="C958" s="20">
        <v>266.68</v>
      </c>
      <c r="D958" s="20"/>
      <c r="E958" s="88">
        <f t="shared" si="375"/>
        <v>266.68</v>
      </c>
      <c r="F958" s="14">
        <v>300</v>
      </c>
      <c r="G958" s="14">
        <v>0</v>
      </c>
      <c r="H958" s="94">
        <f t="shared" si="373"/>
        <v>300</v>
      </c>
      <c r="I958" s="22">
        <v>121</v>
      </c>
      <c r="J958" s="36"/>
      <c r="K958" s="117">
        <f t="shared" si="369"/>
        <v>121</v>
      </c>
      <c r="L958" s="89">
        <v>45</v>
      </c>
      <c r="M958" s="89">
        <v>0</v>
      </c>
      <c r="N958" s="103">
        <f t="shared" si="370"/>
        <v>45</v>
      </c>
      <c r="O958" s="89">
        <v>100</v>
      </c>
      <c r="P958" s="89"/>
      <c r="Q958" s="103">
        <f t="shared" si="371"/>
        <v>100</v>
      </c>
      <c r="R958" s="89">
        <v>100</v>
      </c>
      <c r="S958" s="89"/>
      <c r="T958" s="103">
        <f t="shared" si="374"/>
        <v>100</v>
      </c>
    </row>
    <row r="959" spans="1:20" ht="18.75">
      <c r="A959" s="25">
        <v>30</v>
      </c>
      <c r="B959" s="17" t="s">
        <v>804</v>
      </c>
      <c r="C959" s="20">
        <v>25</v>
      </c>
      <c r="D959" s="20"/>
      <c r="E959" s="88">
        <f t="shared" si="375"/>
        <v>25</v>
      </c>
      <c r="F959" s="14">
        <v>40</v>
      </c>
      <c r="G959" s="14">
        <v>0</v>
      </c>
      <c r="H959" s="94">
        <f t="shared" si="373"/>
        <v>40</v>
      </c>
      <c r="I959" s="22">
        <v>40</v>
      </c>
      <c r="J959" s="22"/>
      <c r="K959" s="117">
        <f t="shared" si="369"/>
        <v>40</v>
      </c>
      <c r="L959" s="89">
        <v>40</v>
      </c>
      <c r="M959" s="89">
        <v>0</v>
      </c>
      <c r="N959" s="103">
        <f t="shared" si="370"/>
        <v>40</v>
      </c>
      <c r="O959" s="89">
        <v>40</v>
      </c>
      <c r="P959" s="89"/>
      <c r="Q959" s="103">
        <f t="shared" si="371"/>
        <v>40</v>
      </c>
      <c r="R959" s="89">
        <v>40</v>
      </c>
      <c r="S959" s="89"/>
      <c r="T959" s="103">
        <f t="shared" si="374"/>
        <v>40</v>
      </c>
    </row>
    <row r="960" spans="1:20" ht="18.75">
      <c r="A960" s="25">
        <v>31</v>
      </c>
      <c r="B960" s="17" t="s">
        <v>1490</v>
      </c>
      <c r="C960" s="20">
        <v>150</v>
      </c>
      <c r="D960" s="20"/>
      <c r="E960" s="88">
        <f t="shared" si="375"/>
        <v>150</v>
      </c>
      <c r="F960" s="14">
        <v>160</v>
      </c>
      <c r="G960" s="14">
        <v>0</v>
      </c>
      <c r="H960" s="94">
        <f t="shared" si="373"/>
        <v>160</v>
      </c>
      <c r="I960" s="22">
        <v>180</v>
      </c>
      <c r="J960" s="22"/>
      <c r="K960" s="117">
        <f t="shared" si="369"/>
        <v>180</v>
      </c>
      <c r="L960" s="89">
        <v>200</v>
      </c>
      <c r="M960" s="89">
        <v>0</v>
      </c>
      <c r="N960" s="103">
        <f t="shared" si="370"/>
        <v>200</v>
      </c>
      <c r="O960" s="89">
        <v>300</v>
      </c>
      <c r="P960" s="89"/>
      <c r="Q960" s="103">
        <f t="shared" si="371"/>
        <v>300</v>
      </c>
      <c r="R960" s="89">
        <v>300</v>
      </c>
      <c r="S960" s="89"/>
      <c r="T960" s="103">
        <f t="shared" si="374"/>
        <v>300</v>
      </c>
    </row>
    <row r="961" spans="1:20" ht="18.75">
      <c r="A961" s="25"/>
      <c r="B961" s="19" t="s">
        <v>15</v>
      </c>
      <c r="C961" s="21">
        <f t="shared" ref="C961:G961" si="376">SUM(C930:C960)</f>
        <v>175317.78</v>
      </c>
      <c r="D961" s="21">
        <f t="shared" si="376"/>
        <v>40056.039999999994</v>
      </c>
      <c r="E961" s="88">
        <f t="shared" si="376"/>
        <v>215373.82</v>
      </c>
      <c r="F961" s="21">
        <f t="shared" si="376"/>
        <v>224616.25</v>
      </c>
      <c r="G961" s="21">
        <f t="shared" si="376"/>
        <v>44005.639999999992</v>
      </c>
      <c r="H961" s="96">
        <f>SUM(H930:H960)</f>
        <v>268621.89</v>
      </c>
      <c r="I961" s="42">
        <f>SUM(I930:I960)</f>
        <v>236573.02000000002</v>
      </c>
      <c r="J961" s="42">
        <f t="shared" ref="J961:K961" si="377">SUM(J930:J960)</f>
        <v>52881.149999999994</v>
      </c>
      <c r="K961" s="96">
        <f t="shared" si="377"/>
        <v>289454.17</v>
      </c>
      <c r="L961" s="91">
        <f>SUM(L930:L960)</f>
        <v>227073.65</v>
      </c>
      <c r="M961" s="91">
        <f>SUM(M930:M960)</f>
        <v>22878.199999999986</v>
      </c>
      <c r="N961" s="104">
        <f t="shared" si="370"/>
        <v>249951.84999999998</v>
      </c>
      <c r="O961" s="91">
        <f>SUM(O930:O960)</f>
        <v>315374</v>
      </c>
      <c r="P961" s="91">
        <f>SUM(P930:P960)</f>
        <v>23481.039999999997</v>
      </c>
      <c r="Q961" s="104">
        <f t="shared" si="371"/>
        <v>338855.04</v>
      </c>
      <c r="R961" s="91">
        <f>SUM(R930:R960)</f>
        <v>315374</v>
      </c>
      <c r="S961" s="91">
        <f>SUM(S930:S960)</f>
        <v>23481.039999999997</v>
      </c>
      <c r="T961" s="104">
        <f t="shared" si="374"/>
        <v>338855.04</v>
      </c>
    </row>
    <row r="962" spans="1:20" ht="18.75">
      <c r="A962" s="35">
        <v>53</v>
      </c>
      <c r="B962" s="19" t="s">
        <v>1491</v>
      </c>
      <c r="C962" s="21"/>
      <c r="D962" s="21"/>
      <c r="E962" s="88"/>
      <c r="F962" s="21"/>
      <c r="G962" s="21"/>
      <c r="I962" s="42"/>
      <c r="J962" s="42"/>
      <c r="K962" s="96"/>
      <c r="L962" s="89"/>
      <c r="M962" s="89"/>
      <c r="O962" s="89"/>
      <c r="P962" s="89"/>
      <c r="R962" s="89"/>
      <c r="S962" s="89"/>
    </row>
    <row r="963" spans="1:20" ht="18.75">
      <c r="A963" s="35">
        <v>1</v>
      </c>
      <c r="B963" s="17" t="s">
        <v>2076</v>
      </c>
      <c r="C963" s="21"/>
      <c r="D963" s="21"/>
      <c r="E963" s="88"/>
      <c r="F963" s="21"/>
      <c r="G963" s="21"/>
      <c r="I963" s="51">
        <v>0</v>
      </c>
      <c r="J963" s="42"/>
      <c r="K963" s="96">
        <f>SUM(I963:J963)</f>
        <v>0</v>
      </c>
      <c r="L963" s="89">
        <v>827.36</v>
      </c>
      <c r="M963" s="89">
        <v>0</v>
      </c>
      <c r="N963" s="103">
        <f>SUM(L963:M963)</f>
        <v>827.36</v>
      </c>
      <c r="O963" s="89">
        <v>800</v>
      </c>
      <c r="P963" s="89">
        <v>0</v>
      </c>
      <c r="Q963" s="103">
        <f>SUM(O963:P963)</f>
        <v>800</v>
      </c>
      <c r="R963" s="89">
        <v>800</v>
      </c>
      <c r="S963" s="89">
        <v>0</v>
      </c>
      <c r="T963" s="103">
        <f>SUM(R963:S963)</f>
        <v>800</v>
      </c>
    </row>
    <row r="964" spans="1:20" ht="18.75">
      <c r="A964" s="25">
        <v>2</v>
      </c>
      <c r="B964" s="17" t="s">
        <v>1492</v>
      </c>
      <c r="C964" s="21"/>
      <c r="D964" s="21"/>
      <c r="E964" s="88"/>
      <c r="F964" s="21"/>
      <c r="G964" s="21"/>
      <c r="I964" s="51">
        <v>15000.06</v>
      </c>
      <c r="J964" s="42"/>
      <c r="K964" s="96">
        <f>SUM(I964:J964)</f>
        <v>15000.06</v>
      </c>
      <c r="L964" s="89">
        <v>5500.03</v>
      </c>
      <c r="M964" s="89">
        <v>0</v>
      </c>
      <c r="N964" s="103">
        <f t="shared" ref="N964:N969" si="378">SUM(L964:M964)</f>
        <v>5500.03</v>
      </c>
      <c r="O964" s="89">
        <v>0</v>
      </c>
      <c r="P964" s="89"/>
      <c r="Q964" s="103">
        <f t="shared" ref="Q964:Q969" si="379">SUM(O964:P964)</f>
        <v>0</v>
      </c>
      <c r="R964" s="89">
        <v>0</v>
      </c>
      <c r="S964" s="89"/>
      <c r="T964" s="103">
        <f t="shared" ref="T964:T969" si="380">SUM(R964:S964)</f>
        <v>0</v>
      </c>
    </row>
    <row r="965" spans="1:20" ht="18.75">
      <c r="A965" s="35">
        <v>3</v>
      </c>
      <c r="B965" s="17" t="s">
        <v>2283</v>
      </c>
      <c r="C965" s="21"/>
      <c r="D965" s="21"/>
      <c r="E965" s="88"/>
      <c r="F965" s="21"/>
      <c r="G965" s="21"/>
      <c r="I965" s="51">
        <v>0.09</v>
      </c>
      <c r="J965" s="42"/>
      <c r="K965" s="96">
        <f>SUM(I965:J965)</f>
        <v>0.09</v>
      </c>
      <c r="L965" s="89">
        <v>0.06</v>
      </c>
      <c r="M965" s="89">
        <v>0</v>
      </c>
      <c r="N965" s="103">
        <f t="shared" si="378"/>
        <v>0.06</v>
      </c>
      <c r="O965" s="89">
        <v>50.09</v>
      </c>
      <c r="P965" s="89"/>
      <c r="Q965" s="103">
        <f t="shared" si="379"/>
        <v>50.09</v>
      </c>
      <c r="R965" s="89">
        <v>2050.06</v>
      </c>
      <c r="S965" s="89"/>
      <c r="T965" s="103">
        <f t="shared" si="380"/>
        <v>2050.06</v>
      </c>
    </row>
    <row r="966" spans="1:20" ht="18.75">
      <c r="A966" s="35"/>
      <c r="B966" s="17" t="s">
        <v>2421</v>
      </c>
      <c r="C966" s="21"/>
      <c r="D966" s="21"/>
      <c r="E966" s="88"/>
      <c r="F966" s="21"/>
      <c r="G966" s="21"/>
      <c r="I966" s="51"/>
      <c r="J966" s="42"/>
      <c r="K966" s="96"/>
      <c r="L966" s="89"/>
      <c r="M966" s="89"/>
      <c r="O966" s="89"/>
      <c r="P966" s="89"/>
      <c r="R966" s="89">
        <v>3000</v>
      </c>
      <c r="S966" s="89"/>
      <c r="T966" s="103">
        <f t="shared" si="380"/>
        <v>3000</v>
      </c>
    </row>
    <row r="967" spans="1:20" ht="18.75">
      <c r="A967" s="35"/>
      <c r="B967" s="17" t="s">
        <v>2284</v>
      </c>
      <c r="C967" s="21"/>
      <c r="D967" s="21"/>
      <c r="E967" s="88"/>
      <c r="F967" s="21"/>
      <c r="G967" s="21"/>
      <c r="I967" s="51"/>
      <c r="J967" s="42"/>
      <c r="K967" s="96"/>
      <c r="L967" s="89"/>
      <c r="M967" s="89"/>
      <c r="O967" s="89">
        <v>0.06</v>
      </c>
      <c r="P967" s="89"/>
      <c r="Q967" s="103">
        <f t="shared" si="379"/>
        <v>0.06</v>
      </c>
      <c r="R967" s="89">
        <v>0.06</v>
      </c>
      <c r="S967" s="89"/>
      <c r="T967" s="103">
        <f t="shared" si="380"/>
        <v>0.06</v>
      </c>
    </row>
    <row r="968" spans="1:20" ht="18.75">
      <c r="A968" s="25">
        <v>4</v>
      </c>
      <c r="B968" s="17" t="s">
        <v>2077</v>
      </c>
      <c r="C968" s="21"/>
      <c r="D968" s="21"/>
      <c r="E968" s="88"/>
      <c r="F968" s="21"/>
      <c r="G968" s="21"/>
      <c r="I968" s="51"/>
      <c r="J968" s="42"/>
      <c r="K968" s="96">
        <f>SUM(I968:J968)</f>
        <v>0</v>
      </c>
      <c r="L968" s="89">
        <v>42842</v>
      </c>
      <c r="M968" s="89">
        <v>0</v>
      </c>
      <c r="N968" s="103">
        <f t="shared" si="378"/>
        <v>42842</v>
      </c>
      <c r="O968" s="89">
        <v>32910.03</v>
      </c>
      <c r="P968" s="89"/>
      <c r="Q968" s="103">
        <f t="shared" si="379"/>
        <v>32910.03</v>
      </c>
      <c r="R968" s="89">
        <v>32910.03</v>
      </c>
      <c r="S968" s="89"/>
      <c r="T968" s="103">
        <f t="shared" si="380"/>
        <v>32910.03</v>
      </c>
    </row>
    <row r="969" spans="1:20" ht="18.75">
      <c r="A969" s="35">
        <v>5</v>
      </c>
      <c r="B969" s="17" t="s">
        <v>1493</v>
      </c>
      <c r="C969" s="21"/>
      <c r="D969" s="21"/>
      <c r="E969" s="88"/>
      <c r="F969" s="21"/>
      <c r="G969" s="21"/>
      <c r="I969" s="51">
        <v>4355</v>
      </c>
      <c r="J969" s="42"/>
      <c r="K969" s="96">
        <f>SUM(I969:J969)</f>
        <v>4355</v>
      </c>
      <c r="L969" s="25">
        <v>2748.03</v>
      </c>
      <c r="M969" s="89">
        <v>0</v>
      </c>
      <c r="N969" s="103">
        <f t="shared" si="378"/>
        <v>2748.03</v>
      </c>
      <c r="O969" s="25">
        <v>3000</v>
      </c>
      <c r="P969" s="89"/>
      <c r="Q969" s="103">
        <f t="shared" si="379"/>
        <v>3000</v>
      </c>
      <c r="R969" s="25">
        <v>0</v>
      </c>
      <c r="S969" s="89"/>
      <c r="T969" s="103">
        <f t="shared" si="380"/>
        <v>0</v>
      </c>
    </row>
    <row r="970" spans="1:20" ht="18.75">
      <c r="A970" s="25"/>
      <c r="B970" s="19" t="s">
        <v>1494</v>
      </c>
      <c r="C970" s="21"/>
      <c r="D970" s="21"/>
      <c r="E970" s="42">
        <f t="shared" ref="E970:O970" si="381">SUM(E963:E969)</f>
        <v>0</v>
      </c>
      <c r="F970" s="42">
        <f t="shared" si="381"/>
        <v>0</v>
      </c>
      <c r="G970" s="42">
        <f t="shared" si="381"/>
        <v>0</v>
      </c>
      <c r="H970" s="42">
        <f t="shared" si="381"/>
        <v>0</v>
      </c>
      <c r="I970" s="42">
        <f t="shared" si="381"/>
        <v>19355.150000000001</v>
      </c>
      <c r="J970" s="42">
        <f t="shared" si="381"/>
        <v>0</v>
      </c>
      <c r="K970" s="42">
        <f t="shared" si="381"/>
        <v>19355.150000000001</v>
      </c>
      <c r="L970" s="42">
        <f t="shared" si="381"/>
        <v>51917.479999999996</v>
      </c>
      <c r="M970" s="42">
        <f t="shared" si="381"/>
        <v>0</v>
      </c>
      <c r="N970" s="42">
        <f t="shared" si="381"/>
        <v>51917.479999999996</v>
      </c>
      <c r="O970" s="42">
        <f t="shared" si="381"/>
        <v>36760.18</v>
      </c>
      <c r="P970" s="42"/>
      <c r="Q970" s="42">
        <f>SUM(Q963:Q969)</f>
        <v>36760.18</v>
      </c>
      <c r="R970" s="42">
        <f>SUM(R963:R969)</f>
        <v>38760.15</v>
      </c>
      <c r="S970" s="42"/>
      <c r="T970" s="42">
        <f>SUM(T963:T969)</f>
        <v>38760.15</v>
      </c>
    </row>
    <row r="971" spans="1:20" s="43" customFormat="1" ht="18.75">
      <c r="A971" s="35">
        <v>53</v>
      </c>
      <c r="B971" s="19" t="s">
        <v>805</v>
      </c>
      <c r="C971" s="21"/>
      <c r="D971" s="21"/>
      <c r="E971" s="88"/>
      <c r="F971" s="18"/>
      <c r="G971" s="18"/>
      <c r="H971" s="94"/>
      <c r="I971" s="36"/>
      <c r="J971" s="36"/>
      <c r="K971" s="117"/>
      <c r="L971" s="90"/>
      <c r="M971" s="90"/>
      <c r="N971" s="103"/>
      <c r="O971" s="90"/>
      <c r="P971" s="90"/>
      <c r="Q971" s="103"/>
      <c r="R971" s="90"/>
      <c r="S971" s="90"/>
      <c r="T971" s="103"/>
    </row>
    <row r="972" spans="1:20" ht="18.75">
      <c r="A972" s="25">
        <v>1</v>
      </c>
      <c r="B972" s="17" t="s">
        <v>2285</v>
      </c>
      <c r="C972" s="20">
        <v>650.58000000000004</v>
      </c>
      <c r="D972" s="20"/>
      <c r="E972" s="88">
        <f>SUM(C972:D972)</f>
        <v>650.58000000000004</v>
      </c>
      <c r="F972" s="14">
        <v>663.33</v>
      </c>
      <c r="G972" s="14">
        <v>1237696.28</v>
      </c>
      <c r="H972" s="94">
        <f>SUM(F972:G972)</f>
        <v>1238359.6100000001</v>
      </c>
      <c r="I972" s="22">
        <v>507</v>
      </c>
      <c r="J972" s="22"/>
      <c r="K972" s="117">
        <f>SUM(I972:J972)</f>
        <v>507</v>
      </c>
      <c r="L972" s="89">
        <v>453</v>
      </c>
      <c r="M972" s="89"/>
      <c r="N972" s="103">
        <f>SUM(L972:M972)</f>
        <v>453</v>
      </c>
      <c r="O972" s="89">
        <v>461.01</v>
      </c>
      <c r="P972" s="89"/>
      <c r="Q972" s="103">
        <f>SUM(O972:P972)</f>
        <v>461.01</v>
      </c>
      <c r="R972" s="89">
        <v>489.51</v>
      </c>
      <c r="S972" s="89"/>
      <c r="T972" s="103">
        <f>SUM(R972:S972)</f>
        <v>489.51</v>
      </c>
    </row>
    <row r="973" spans="1:20" ht="18.75">
      <c r="A973" s="25">
        <v>2</v>
      </c>
      <c r="B973" s="17" t="s">
        <v>2286</v>
      </c>
      <c r="C973" s="20">
        <v>584.84</v>
      </c>
      <c r="D973" s="20"/>
      <c r="E973" s="88">
        <f>SUM(C973:D973)</f>
        <v>584.84</v>
      </c>
      <c r="F973" s="14">
        <v>6117</v>
      </c>
      <c r="G973" s="14">
        <v>0</v>
      </c>
      <c r="H973" s="94">
        <f>SUM(F973:G973)</f>
        <v>6117</v>
      </c>
      <c r="I973" s="22">
        <v>5185</v>
      </c>
      <c r="J973" s="22"/>
      <c r="K973" s="117">
        <f>SUM(I973:J973)</f>
        <v>5185</v>
      </c>
      <c r="L973" s="89">
        <v>6160.01</v>
      </c>
      <c r="M973" s="89"/>
      <c r="N973" s="103">
        <f>SUM(L973:M973)</f>
        <v>6160.01</v>
      </c>
      <c r="O973" s="89">
        <v>4360</v>
      </c>
      <c r="P973" s="89"/>
      <c r="Q973" s="103">
        <f>SUM(O973:P973)</f>
        <v>4360</v>
      </c>
      <c r="R973" s="89">
        <v>4843.5</v>
      </c>
      <c r="S973" s="89"/>
      <c r="T973" s="103">
        <f>SUM(R973:S973)</f>
        <v>4843.5</v>
      </c>
    </row>
    <row r="974" spans="1:20" ht="18.75">
      <c r="A974" s="25">
        <v>3</v>
      </c>
      <c r="B974" s="17" t="s">
        <v>806</v>
      </c>
      <c r="C974" s="20">
        <v>5844</v>
      </c>
      <c r="D974" s="20"/>
      <c r="E974" s="88">
        <f>SUM(C974:D974)</f>
        <v>5844</v>
      </c>
      <c r="F974" s="14">
        <v>5844</v>
      </c>
      <c r="G974" s="14">
        <v>0</v>
      </c>
      <c r="H974" s="94">
        <f>SUM(F974:G974)</f>
        <v>5844</v>
      </c>
      <c r="I974" s="22">
        <v>5844</v>
      </c>
      <c r="J974" s="22"/>
      <c r="K974" s="117">
        <f>SUM(I974:J974)</f>
        <v>5844</v>
      </c>
      <c r="L974" s="89">
        <v>5844</v>
      </c>
      <c r="M974" s="89"/>
      <c r="N974" s="103">
        <f>SUM(L974:M974)</f>
        <v>5844</v>
      </c>
      <c r="O974" s="89">
        <v>5844</v>
      </c>
      <c r="P974" s="89"/>
      <c r="Q974" s="103">
        <f>SUM(O974:P974)</f>
        <v>5844</v>
      </c>
      <c r="R974" s="89">
        <v>5844</v>
      </c>
      <c r="S974" s="89"/>
      <c r="T974" s="103">
        <f>SUM(R974:S974)</f>
        <v>5844</v>
      </c>
    </row>
    <row r="975" spans="1:20" ht="18.75">
      <c r="A975" s="25"/>
      <c r="B975" s="19" t="s">
        <v>106</v>
      </c>
      <c r="C975" s="21">
        <f>SUM(C972:C974)</f>
        <v>7079.42</v>
      </c>
      <c r="D975" s="20"/>
      <c r="E975" s="88">
        <f>SUM(C975:D975)</f>
        <v>7079.42</v>
      </c>
      <c r="F975" s="18">
        <v>12624.33</v>
      </c>
      <c r="G975" s="18">
        <v>0</v>
      </c>
      <c r="H975" s="94">
        <f>SUM(F975:G975)</f>
        <v>12624.33</v>
      </c>
      <c r="I975" s="36">
        <f>SUM(I972:I974)</f>
        <v>11536</v>
      </c>
      <c r="J975" s="22"/>
      <c r="K975" s="117">
        <f>SUM(I975:J975)</f>
        <v>11536</v>
      </c>
      <c r="L975" s="90">
        <f>SUM(L972:L974)</f>
        <v>12457.01</v>
      </c>
      <c r="M975" s="90">
        <f>SUM(M972:M974)</f>
        <v>0</v>
      </c>
      <c r="N975" s="103">
        <f>SUM(L975:M975)</f>
        <v>12457.01</v>
      </c>
      <c r="O975" s="90">
        <f>SUM(O972:O974)</f>
        <v>10665.01</v>
      </c>
      <c r="P975" s="90"/>
      <c r="Q975" s="103">
        <f>SUM(O975:P975)</f>
        <v>10665.01</v>
      </c>
      <c r="R975" s="90">
        <f>SUM(R972:R974)</f>
        <v>11177.01</v>
      </c>
      <c r="S975" s="90"/>
      <c r="T975" s="103">
        <f>SUM(R975:S975)</f>
        <v>11177.01</v>
      </c>
    </row>
    <row r="976" spans="1:20" s="43" customFormat="1" ht="18.75">
      <c r="A976" s="35">
        <v>54</v>
      </c>
      <c r="B976" s="19" t="s">
        <v>809</v>
      </c>
      <c r="C976" s="21"/>
      <c r="D976" s="21"/>
      <c r="E976" s="88"/>
      <c r="F976" s="18"/>
      <c r="G976" s="18"/>
      <c r="H976" s="94"/>
      <c r="I976" s="36"/>
      <c r="J976" s="36"/>
      <c r="K976" s="117"/>
      <c r="L976" s="90"/>
      <c r="M976" s="90"/>
      <c r="N976" s="103"/>
      <c r="O976" s="90"/>
      <c r="P976" s="90"/>
      <c r="Q976" s="103"/>
      <c r="R976" s="90"/>
      <c r="S976" s="90"/>
      <c r="T976" s="103"/>
    </row>
    <row r="977" spans="1:20" ht="18.75">
      <c r="A977" s="25">
        <v>1</v>
      </c>
      <c r="B977" s="17" t="s">
        <v>807</v>
      </c>
      <c r="C977" s="20">
        <v>2900</v>
      </c>
      <c r="D977" s="20"/>
      <c r="E977" s="88">
        <f>SUM(C977:D977)</f>
        <v>2900</v>
      </c>
      <c r="F977" s="14">
        <v>1675</v>
      </c>
      <c r="G977" s="14">
        <v>0</v>
      </c>
      <c r="H977" s="94">
        <f>SUM(F977:G977)</f>
        <v>1675</v>
      </c>
      <c r="I977" s="22">
        <v>7742</v>
      </c>
      <c r="J977" s="22"/>
      <c r="K977" s="117">
        <f>SUM(I977:J977)</f>
        <v>7742</v>
      </c>
      <c r="L977" s="89">
        <v>2700.01</v>
      </c>
      <c r="M977" s="89"/>
      <c r="N977" s="103">
        <f>SUM(L977:M977)</f>
        <v>2700.01</v>
      </c>
      <c r="O977" s="89">
        <v>1972</v>
      </c>
      <c r="P977" s="89"/>
      <c r="Q977" s="103">
        <f>SUM(O977:P977)</f>
        <v>1972</v>
      </c>
      <c r="R977" s="89">
        <v>1972</v>
      </c>
      <c r="S977" s="89"/>
      <c r="T977" s="103">
        <f>SUM(R977:S977)</f>
        <v>1972</v>
      </c>
    </row>
    <row r="978" spans="1:20" ht="18.75">
      <c r="A978" s="25"/>
      <c r="B978" s="19" t="s">
        <v>808</v>
      </c>
      <c r="C978" s="21">
        <f t="shared" ref="C978:H978" si="382">SUM(C977)</f>
        <v>2900</v>
      </c>
      <c r="D978" s="21">
        <f t="shared" si="382"/>
        <v>0</v>
      </c>
      <c r="E978" s="88">
        <f t="shared" si="382"/>
        <v>2900</v>
      </c>
      <c r="F978" s="21">
        <f t="shared" si="382"/>
        <v>1675</v>
      </c>
      <c r="G978" s="21">
        <f t="shared" si="382"/>
        <v>0</v>
      </c>
      <c r="H978" s="96">
        <f t="shared" si="382"/>
        <v>1675</v>
      </c>
      <c r="I978" s="22">
        <f>SUM(I977)</f>
        <v>7742</v>
      </c>
      <c r="J978" s="22"/>
      <c r="K978" s="117">
        <f>SUM(I978:J978)</f>
        <v>7742</v>
      </c>
      <c r="L978" s="90">
        <f>SUM(L977)</f>
        <v>2700.01</v>
      </c>
      <c r="M978" s="89"/>
      <c r="N978" s="103">
        <f>SUM(L978:M978)</f>
        <v>2700.01</v>
      </c>
      <c r="O978" s="89">
        <f>SUM(O977)</f>
        <v>1972</v>
      </c>
      <c r="P978" s="89"/>
      <c r="Q978" s="103">
        <f>SUM(O978:P978)</f>
        <v>1972</v>
      </c>
      <c r="R978" s="89">
        <f>SUM(R977)</f>
        <v>1972</v>
      </c>
      <c r="S978" s="89"/>
      <c r="T978" s="103">
        <f>SUM(R978:S978)</f>
        <v>1972</v>
      </c>
    </row>
    <row r="979" spans="1:20" s="164" customFormat="1" ht="31.5">
      <c r="B979" s="165" t="s">
        <v>107</v>
      </c>
      <c r="C979" s="158">
        <f t="shared" ref="C979:H979" si="383">C978+C975+C961+C928+C920+C914+C899+C892+C889+C886+C883+C880+C875+C872+C869+C865+C810+C806+C802+C797+C794+C791+C786+C783+C780+C762+C759+C756+C752+C749+C730+C726+C716+C713+C709+C706+C703+C695+C692+C688+C683+C679+C652+C649+C646+C633+C629+C625+C617+C613+C609+C605+C601</f>
        <v>1928506.4000000001</v>
      </c>
      <c r="D979" s="158">
        <f t="shared" si="383"/>
        <v>455485.12</v>
      </c>
      <c r="E979" s="158">
        <f t="shared" si="383"/>
        <v>2383991.5199999986</v>
      </c>
      <c r="F979" s="158">
        <f t="shared" si="383"/>
        <v>2412895.1899999981</v>
      </c>
      <c r="G979" s="158">
        <f t="shared" si="383"/>
        <v>483619.45</v>
      </c>
      <c r="H979" s="150">
        <f t="shared" si="383"/>
        <v>2896514.6399999978</v>
      </c>
      <c r="I979" s="150">
        <f>I978+I975+I961+I928+I920+I914+I899+I892+I889+I886+I883+I880+I875+I872+I869+I865+I810+I806+I802+I797+I794+I791+I786+I783+I780+I762+I759+I756+I752+I749+I730+I726+I716+I713+I709+I706+I703+I695+I692+I688+I683+I679+I652+I649+I646+I633+I629+I625+I617+I613+I609+I605+I601+I970+I903+I621+I896</f>
        <v>2796901.2899999986</v>
      </c>
      <c r="J979" s="150">
        <f>J978+J975+J961+J928+J920+J914+J899+J892+J889+J886+J883+J880+J875+J872+J869+J865+J810+J806+J802+J797+J794+J791+J786+J783+J780+J762+J759+J756+J752+J749+J730+J726+J716+J713+J709+J706+J703+J695+J692+J688+J683+J679+J652+J649+J646+J633+J629+J625+J617+J613+J609+J605+J601+J970+J903+J621+J896</f>
        <v>518112.07</v>
      </c>
      <c r="K979" s="150">
        <f>K978+K975+K961+K928+K920+K914+K899+K892+K889+K886+K883+K880+K875+K872+K869+K865+K810+K806+K802+K797+K794+K791+K786+K783+K780+K762+K759+K756+K752+K749+K730+K726+K716+K713+K709+K706+K703+K695+K692+K688+K683+K679+K652+K649+K646+K633+K629+K625+K617+K613+K609+K605+K601+K970+K903+K621+K896</f>
        <v>3315013.3599999985</v>
      </c>
      <c r="L979" s="166">
        <f>L978+L975+L961+L928+L920+L914+L899+L892+L889+L886+L883+L880+L875+L872+L869+L810+L806+L802+L797+L794+L791+L786+L783+L780+L762+L759+L756+L752+L749+L730+L726+L716+L713+L709+L706+L703+L695+L692+L688+L683+L679+L652+L649+L646+L633+L629+L625+L617+L613+L609+L605+L601+L970+L903+L621+L896+L865</f>
        <v>3189856.0000000009</v>
      </c>
      <c r="M979" s="157">
        <f>M978+M975+M961+M928+M920+M914+M899+M892+M889+M886+M883+M880+M875+M872+M869+M865+M810+M806+M802+M797+M794+M791+M786+M783+M780+M762+M759+M756+M752+M749+M730+M726+M716+M713+M709+M706+M703+M695+M692+M688+M683+M679+M652+M649+M646+M633+M629+M625+M617+M613+M609+M605+M601+M970+M903+M621+M896</f>
        <v>725532.94</v>
      </c>
      <c r="N979" s="157">
        <f>N978+N975+N961+N928+N920+N914+N899+N892+N889+N886+N883+N880+N875+N872+N869+N865+N810+N806+N802+N797+N794+N791+N786+N783+N780+N762+N759+N756+N752+N749+N730+N726+N716+N713+N709+N706+N703+N695+N692+N688+N683+N679+N652+N649+N646+N633+N629+N625+N617+N613+N609+N605+N601+N970+N903+N621+N896</f>
        <v>3915388.9399999985</v>
      </c>
      <c r="O979" s="157">
        <f>O978+O975+O961+O928+O920+O914+O899+O892+O889+O886+O883+O880+O875+O872+O869+O865+O810+O806+O802+O797+O794+O791+O786+O783+O780+O762+O759+O756+O752+O749+O730+O726+O716+O713+O709+O706+O703+O695+O692+O688+O683+O679+O652+O649+O646+O633+O629+O625+O617+O613+O609+O605+O601+O970+O903+O621+O896</f>
        <v>3725690.2399999984</v>
      </c>
      <c r="P979" s="157">
        <f>P978+P975+P961+P928+P920+P914+P899+P892+P889+P886+P883+P880+P875+P872+P869+P865+P810+P806+P802+P797+P794+P791+P786+P783+P780+P762+P759+P756+P752+P749+P730+P726+P716+P713+P709+P706+P703+P695+P692+P688+P683+P679+P652+P649+P646+P633+P629+P625+P617+P613+P609+P605+P601+P970+P903+P621+P896</f>
        <v>740145.67</v>
      </c>
      <c r="Q979" s="157">
        <f>SUM(O979:P979)</f>
        <v>4465835.9099999983</v>
      </c>
      <c r="R979" s="232">
        <f>R978+R975+R970+R961+R928+R920+R917+R914+R903+R899+R896+R892+R889+R886+R883+R880+R875+R872+R869+R865+R802+R797+R794+R791+R786+R783+R780+R762+R759+R756+R752+R749+R730+R726+R716+R713+R709+R706+R703+R695+R688+R683+R679+R646</f>
        <v>3808581.2399999988</v>
      </c>
      <c r="S979" s="232">
        <f>S961+S928+S880+S869+S865+S780+S749+S726+S679+S646</f>
        <v>800985.99</v>
      </c>
      <c r="T979" s="232">
        <f>SUM(R979:S979)</f>
        <v>4609567.2299999986</v>
      </c>
    </row>
    <row r="980" spans="1:20" ht="18.75">
      <c r="A980" s="25"/>
      <c r="B980" s="17"/>
      <c r="C980" s="20"/>
      <c r="D980" s="20"/>
      <c r="F980" s="20"/>
      <c r="G980" s="20"/>
      <c r="I980" s="22"/>
      <c r="J980" s="22"/>
      <c r="L980" s="89"/>
      <c r="M980" s="89"/>
      <c r="O980" s="89"/>
      <c r="P980" s="89"/>
      <c r="R980" s="89"/>
      <c r="S980" s="89"/>
    </row>
    <row r="981" spans="1:20" s="68" customFormat="1" ht="18.75">
      <c r="A981" s="69">
        <v>5</v>
      </c>
      <c r="B981" s="130" t="s">
        <v>810</v>
      </c>
      <c r="C981" s="135"/>
      <c r="D981" s="135"/>
      <c r="E981" s="135"/>
      <c r="F981" s="135"/>
      <c r="G981" s="135"/>
      <c r="H981" s="132"/>
      <c r="I981" s="153"/>
      <c r="J981" s="153"/>
      <c r="K981" s="139"/>
      <c r="L981" s="124"/>
      <c r="M981" s="124"/>
      <c r="N981" s="125"/>
      <c r="O981" s="124"/>
      <c r="P981" s="124"/>
      <c r="Q981" s="125"/>
      <c r="R981" s="124"/>
      <c r="S981" s="124"/>
      <c r="T981" s="125"/>
    </row>
    <row r="982" spans="1:20" ht="18.75">
      <c r="A982" s="35">
        <v>1</v>
      </c>
      <c r="B982" s="19" t="s">
        <v>1495</v>
      </c>
      <c r="C982" s="20"/>
      <c r="D982" s="20"/>
      <c r="F982" s="20"/>
      <c r="G982" s="20"/>
      <c r="I982" s="22"/>
      <c r="J982" s="22"/>
    </row>
    <row r="983" spans="1:20" ht="18.75">
      <c r="A983" s="25">
        <v>1</v>
      </c>
      <c r="B983" s="17" t="s">
        <v>1496</v>
      </c>
      <c r="C983" s="20"/>
      <c r="D983" s="20"/>
      <c r="F983" s="127"/>
      <c r="G983" s="20"/>
      <c r="I983" s="22">
        <v>0</v>
      </c>
      <c r="J983" s="22">
        <v>2500</v>
      </c>
      <c r="K983" s="117">
        <f>SUM(I983:J983)</f>
        <v>2500</v>
      </c>
      <c r="L983" s="173"/>
      <c r="M983" s="173">
        <v>2500</v>
      </c>
      <c r="N983" s="103">
        <f>SUM(L983:M983)</f>
        <v>2500</v>
      </c>
      <c r="O983" s="173">
        <v>0</v>
      </c>
      <c r="P983" s="173">
        <v>1500</v>
      </c>
      <c r="Q983" s="103">
        <f>SUM(O983:P983)</f>
        <v>1500</v>
      </c>
      <c r="R983" s="173">
        <v>0</v>
      </c>
      <c r="S983" s="173">
        <v>1500</v>
      </c>
      <c r="T983" s="103">
        <f>SUM(R983:S983)</f>
        <v>1500</v>
      </c>
    </row>
    <row r="984" spans="1:20" ht="18.75">
      <c r="A984" s="25"/>
      <c r="B984" s="17" t="s">
        <v>2288</v>
      </c>
      <c r="C984" s="20"/>
      <c r="D984" s="20"/>
      <c r="F984" s="127"/>
      <c r="G984" s="20"/>
      <c r="I984" s="22"/>
      <c r="J984" s="22"/>
      <c r="L984" s="173"/>
      <c r="M984" s="173"/>
      <c r="O984" s="173">
        <v>1280</v>
      </c>
      <c r="P984" s="173">
        <v>1920</v>
      </c>
      <c r="Q984" s="103">
        <f t="shared" ref="Q984:Q986" si="384">SUM(O984:P984)</f>
        <v>3200</v>
      </c>
      <c r="R984" s="173">
        <v>1280</v>
      </c>
      <c r="S984" s="173">
        <v>1920</v>
      </c>
      <c r="T984" s="103">
        <f t="shared" ref="T984:T987" si="385">SUM(R984:S984)</f>
        <v>3200</v>
      </c>
    </row>
    <row r="985" spans="1:20" ht="18.75">
      <c r="A985" s="25">
        <v>2</v>
      </c>
      <c r="B985" s="17" t="s">
        <v>2078</v>
      </c>
      <c r="C985" s="20"/>
      <c r="D985" s="20"/>
      <c r="F985" s="127"/>
      <c r="G985" s="20"/>
      <c r="I985" s="22">
        <v>240</v>
      </c>
      <c r="J985" s="22">
        <v>360</v>
      </c>
      <c r="K985" s="117">
        <f t="shared" ref="K985:K987" si="386">SUM(I985:J985)</f>
        <v>600</v>
      </c>
      <c r="L985" s="173">
        <v>3940</v>
      </c>
      <c r="M985" s="173"/>
      <c r="N985" s="103">
        <f t="shared" ref="N985:N987" si="387">SUM(L985:M985)</f>
        <v>3940</v>
      </c>
      <c r="O985" s="173">
        <v>2000.03</v>
      </c>
      <c r="P985" s="173">
        <v>0.06</v>
      </c>
      <c r="Q985" s="103">
        <f t="shared" si="384"/>
        <v>2000.09</v>
      </c>
      <c r="R985" s="173">
        <v>2000.03</v>
      </c>
      <c r="S985" s="173">
        <v>0.06</v>
      </c>
      <c r="T985" s="103">
        <f t="shared" si="385"/>
        <v>2000.09</v>
      </c>
    </row>
    <row r="986" spans="1:20" ht="18.75">
      <c r="A986" s="25">
        <v>3</v>
      </c>
      <c r="B986" s="17" t="s">
        <v>2287</v>
      </c>
      <c r="C986" s="20"/>
      <c r="D986" s="20"/>
      <c r="F986" s="20"/>
      <c r="G986" s="20"/>
      <c r="I986" s="22"/>
      <c r="J986" s="22"/>
      <c r="K986" s="117">
        <f t="shared" si="386"/>
        <v>0</v>
      </c>
      <c r="L986" s="173">
        <v>16.05</v>
      </c>
      <c r="M986" s="173">
        <v>24.05</v>
      </c>
      <c r="N986" s="103">
        <f t="shared" si="387"/>
        <v>40.1</v>
      </c>
      <c r="O986" s="173">
        <v>2133.56</v>
      </c>
      <c r="P986" s="173">
        <v>3200.34</v>
      </c>
      <c r="Q986" s="103">
        <f t="shared" si="384"/>
        <v>5333.9</v>
      </c>
      <c r="R986" s="173">
        <v>975.03</v>
      </c>
      <c r="S986" s="173">
        <v>1458.03</v>
      </c>
      <c r="T986" s="103">
        <f t="shared" si="385"/>
        <v>2433.06</v>
      </c>
    </row>
    <row r="987" spans="1:20" ht="18.75">
      <c r="A987" s="25"/>
      <c r="B987" s="19" t="s">
        <v>1497</v>
      </c>
      <c r="C987" s="20"/>
      <c r="D987" s="20"/>
      <c r="F987" s="20"/>
      <c r="G987" s="20"/>
      <c r="I987" s="36">
        <f>SUM(I983:I986)</f>
        <v>240</v>
      </c>
      <c r="J987" s="36">
        <f t="shared" ref="J987:M987" si="388">SUM(J983:J986)</f>
        <v>2860</v>
      </c>
      <c r="K987" s="117">
        <f t="shared" si="386"/>
        <v>3100</v>
      </c>
      <c r="L987" s="177">
        <f t="shared" si="388"/>
        <v>3956.05</v>
      </c>
      <c r="M987" s="177">
        <f t="shared" si="388"/>
        <v>2524.0500000000002</v>
      </c>
      <c r="N987" s="103">
        <f t="shared" si="387"/>
        <v>6480.1</v>
      </c>
      <c r="O987" s="177">
        <f>SUM(O983:O986)</f>
        <v>5413.59</v>
      </c>
      <c r="P987" s="177">
        <f>SUM(P983:P986)</f>
        <v>6620.4</v>
      </c>
      <c r="Q987" s="103">
        <f t="shared" ref="Q987" si="389">SUM(O987:P987)</f>
        <v>12033.99</v>
      </c>
      <c r="R987" s="177">
        <f>SUM(R983:R986)</f>
        <v>4255.0599999999995</v>
      </c>
      <c r="S987" s="177">
        <f>SUM(S983:S986)</f>
        <v>4878.09</v>
      </c>
      <c r="T987" s="103">
        <f t="shared" si="385"/>
        <v>9133.15</v>
      </c>
    </row>
    <row r="988" spans="1:20" s="43" customFormat="1" ht="18.75">
      <c r="A988" s="35">
        <v>2</v>
      </c>
      <c r="B988" s="19" t="s">
        <v>811</v>
      </c>
      <c r="C988" s="21"/>
      <c r="D988" s="21"/>
      <c r="E988" s="88"/>
      <c r="F988" s="21"/>
      <c r="G988" s="21"/>
      <c r="H988" s="96"/>
      <c r="I988" s="36"/>
      <c r="J988" s="36"/>
      <c r="K988" s="117"/>
      <c r="L988" s="91"/>
      <c r="M988" s="91"/>
      <c r="N988" s="103"/>
      <c r="O988" s="91"/>
      <c r="P988" s="91"/>
      <c r="Q988" s="103"/>
      <c r="R988" s="91"/>
      <c r="S988" s="91"/>
      <c r="T988" s="103"/>
    </row>
    <row r="989" spans="1:20" ht="18.75">
      <c r="A989" s="25">
        <v>1</v>
      </c>
      <c r="B989" s="17" t="s">
        <v>812</v>
      </c>
      <c r="C989" s="20">
        <v>950</v>
      </c>
      <c r="D989" s="20"/>
      <c r="E989" s="107">
        <f>SUM(C989:D989)</f>
        <v>950</v>
      </c>
      <c r="F989" s="14">
        <v>950</v>
      </c>
      <c r="G989" s="14">
        <v>0</v>
      </c>
      <c r="H989" s="94">
        <f>SUM(F989:G989)</f>
        <v>950</v>
      </c>
      <c r="I989" s="22">
        <v>1300</v>
      </c>
      <c r="J989" s="22"/>
      <c r="K989" s="117">
        <f>SUM(I989:J989)</f>
        <v>1300</v>
      </c>
      <c r="L989" s="173">
        <v>1500</v>
      </c>
      <c r="M989" s="173"/>
      <c r="N989" s="103">
        <f>SUM(L989:M989)</f>
        <v>1500</v>
      </c>
      <c r="O989" s="173">
        <v>1500</v>
      </c>
      <c r="P989" s="173">
        <v>0</v>
      </c>
      <c r="Q989" s="103">
        <f>SUM(O989:P989)</f>
        <v>1500</v>
      </c>
      <c r="R989" s="173">
        <v>1500</v>
      </c>
      <c r="S989" s="173">
        <v>0</v>
      </c>
      <c r="T989" s="103">
        <f>SUM(R989:S989)</f>
        <v>1500</v>
      </c>
    </row>
    <row r="990" spans="1:20" s="43" customFormat="1" ht="18.75">
      <c r="A990" s="35"/>
      <c r="B990" s="19" t="s">
        <v>108</v>
      </c>
      <c r="C990" s="21">
        <f>SUM(C989)</f>
        <v>950</v>
      </c>
      <c r="D990" s="21"/>
      <c r="E990" s="88">
        <f>SUM(C990:D990)</f>
        <v>950</v>
      </c>
      <c r="F990" s="18">
        <v>950</v>
      </c>
      <c r="G990" s="18">
        <v>0</v>
      </c>
      <c r="H990" s="94">
        <f>SUM(F990:G990)</f>
        <v>950</v>
      </c>
      <c r="I990" s="36">
        <f>SUM(I989)</f>
        <v>1300</v>
      </c>
      <c r="J990" s="36"/>
      <c r="K990" s="117">
        <f>SUM(I990:J990)</f>
        <v>1300</v>
      </c>
      <c r="L990" s="91">
        <f>SUM(L989)</f>
        <v>1500</v>
      </c>
      <c r="M990" s="91"/>
      <c r="N990" s="103">
        <f>SUM(L990:M990)</f>
        <v>1500</v>
      </c>
      <c r="O990" s="173">
        <f>SUM(O989)</f>
        <v>1500</v>
      </c>
      <c r="P990" s="91">
        <v>0</v>
      </c>
      <c r="Q990" s="103">
        <f>SUM(O990:P990)</f>
        <v>1500</v>
      </c>
      <c r="R990" s="173">
        <f>SUM(R989)</f>
        <v>1500</v>
      </c>
      <c r="S990" s="91">
        <v>0</v>
      </c>
      <c r="T990" s="103">
        <f>SUM(R990:S990)</f>
        <v>1500</v>
      </c>
    </row>
    <row r="991" spans="1:20" s="43" customFormat="1" ht="18.75">
      <c r="A991" s="35">
        <v>3</v>
      </c>
      <c r="B991" s="19" t="s">
        <v>515</v>
      </c>
      <c r="C991" s="21"/>
      <c r="D991" s="21"/>
      <c r="E991" s="88"/>
      <c r="F991" s="18"/>
      <c r="G991" s="18"/>
      <c r="H991" s="94"/>
      <c r="I991" s="36"/>
      <c r="J991" s="36"/>
      <c r="K991" s="117"/>
      <c r="L991" s="91"/>
      <c r="M991" s="91"/>
      <c r="N991" s="103"/>
      <c r="O991" s="91"/>
      <c r="P991" s="91"/>
      <c r="Q991" s="103"/>
      <c r="R991" s="91"/>
      <c r="S991" s="91"/>
      <c r="T991" s="103"/>
    </row>
    <row r="992" spans="1:20" ht="18.75">
      <c r="A992" s="25">
        <v>1</v>
      </c>
      <c r="B992" s="17" t="s">
        <v>1965</v>
      </c>
      <c r="C992" s="20">
        <v>20000</v>
      </c>
      <c r="D992" s="20"/>
      <c r="E992" s="88">
        <f>SUM(C992:D992)</f>
        <v>20000</v>
      </c>
      <c r="F992" s="14">
        <v>15000</v>
      </c>
      <c r="G992" s="14">
        <v>0</v>
      </c>
      <c r="H992" s="94">
        <f>SUM(F992:G992)</f>
        <v>15000</v>
      </c>
      <c r="I992" s="22">
        <v>25500</v>
      </c>
      <c r="J992" s="22"/>
      <c r="K992" s="117">
        <f>SUM(I992:J992)</f>
        <v>25500</v>
      </c>
      <c r="L992" s="173">
        <v>35000</v>
      </c>
      <c r="M992" s="173"/>
      <c r="N992" s="103">
        <f>SUM(L992:M992)</f>
        <v>35000</v>
      </c>
      <c r="O992" s="173">
        <v>50000</v>
      </c>
      <c r="P992" s="173">
        <v>0</v>
      </c>
      <c r="Q992" s="103">
        <f>SUM(O992:P992)</f>
        <v>50000</v>
      </c>
      <c r="R992" s="173">
        <v>50000</v>
      </c>
      <c r="S992" s="173">
        <v>0</v>
      </c>
      <c r="T992" s="103">
        <f>SUM(R992:S992)</f>
        <v>50000</v>
      </c>
    </row>
    <row r="993" spans="1:20" s="43" customFormat="1" ht="18.75">
      <c r="A993" s="35"/>
      <c r="B993" s="19" t="s">
        <v>44</v>
      </c>
      <c r="C993" s="21">
        <f>SUM(C992)</f>
        <v>20000</v>
      </c>
      <c r="D993" s="21"/>
      <c r="E993" s="88">
        <f>SUM(C993:D993)</f>
        <v>20000</v>
      </c>
      <c r="F993" s="18">
        <v>15000</v>
      </c>
      <c r="G993" s="18">
        <v>0</v>
      </c>
      <c r="H993" s="94">
        <f>SUM(F993:G993)</f>
        <v>15000</v>
      </c>
      <c r="I993" s="36">
        <f>SUM(I992)</f>
        <v>25500</v>
      </c>
      <c r="J993" s="36"/>
      <c r="K993" s="117">
        <f>SUM(I993:J993)</f>
        <v>25500</v>
      </c>
      <c r="L993" s="91">
        <f>SUM(L992)</f>
        <v>35000</v>
      </c>
      <c r="M993" s="91"/>
      <c r="N993" s="103">
        <f>SUM(L993:M993)</f>
        <v>35000</v>
      </c>
      <c r="O993" s="173">
        <f>SUM(O992)</f>
        <v>50000</v>
      </c>
      <c r="P993" s="91">
        <v>0</v>
      </c>
      <c r="Q993" s="103">
        <f>SUM(O993:P993)</f>
        <v>50000</v>
      </c>
      <c r="R993" s="173">
        <f>SUM(R992)</f>
        <v>50000</v>
      </c>
      <c r="S993" s="91">
        <v>0</v>
      </c>
      <c r="T993" s="103">
        <f>SUM(R993:S993)</f>
        <v>50000</v>
      </c>
    </row>
    <row r="994" spans="1:20" s="43" customFormat="1" ht="18.75">
      <c r="A994" s="35">
        <v>4</v>
      </c>
      <c r="B994" s="19" t="s">
        <v>813</v>
      </c>
      <c r="C994" s="21"/>
      <c r="D994" s="21"/>
      <c r="E994" s="88"/>
      <c r="F994" s="18"/>
      <c r="G994" s="18"/>
      <c r="H994" s="94"/>
      <c r="I994" s="36"/>
      <c r="J994" s="36"/>
      <c r="K994" s="117"/>
      <c r="L994" s="91"/>
      <c r="M994" s="91"/>
      <c r="N994" s="103"/>
      <c r="O994" s="91"/>
      <c r="P994" s="91"/>
      <c r="Q994" s="103"/>
      <c r="R994" s="91"/>
      <c r="S994" s="91"/>
      <c r="T994" s="103"/>
    </row>
    <row r="995" spans="1:20" s="43" customFormat="1" ht="18.75">
      <c r="A995" s="35"/>
      <c r="B995" s="19" t="s">
        <v>2289</v>
      </c>
      <c r="C995" s="21"/>
      <c r="D995" s="21"/>
      <c r="E995" s="88"/>
      <c r="F995" s="18"/>
      <c r="G995" s="18"/>
      <c r="H995" s="94"/>
      <c r="I995" s="36"/>
      <c r="J995" s="36"/>
      <c r="K995" s="117"/>
      <c r="L995" s="91"/>
      <c r="M995" s="91"/>
      <c r="N995" s="103"/>
      <c r="O995" s="91">
        <v>2000</v>
      </c>
      <c r="P995" s="91">
        <v>0</v>
      </c>
      <c r="Q995" s="103">
        <f>SUM(O995:P995)</f>
        <v>2000</v>
      </c>
      <c r="R995" s="91">
        <v>2000</v>
      </c>
      <c r="S995" s="91">
        <v>0</v>
      </c>
      <c r="T995" s="103">
        <f>SUM(R995:S995)</f>
        <v>2000</v>
      </c>
    </row>
    <row r="996" spans="1:20" ht="18.75">
      <c r="A996" s="25">
        <v>1</v>
      </c>
      <c r="B996" s="17" t="s">
        <v>814</v>
      </c>
      <c r="C996" s="20"/>
      <c r="D996" s="20"/>
      <c r="F996" s="14">
        <v>26</v>
      </c>
      <c r="G996" s="14">
        <v>39</v>
      </c>
      <c r="H996" s="94">
        <f>SUM(F996:G996)</f>
        <v>65</v>
      </c>
      <c r="I996" s="22">
        <v>0.01</v>
      </c>
      <c r="J996" s="22">
        <v>0.01</v>
      </c>
      <c r="K996" s="117">
        <f>SUM(I996:J996)</f>
        <v>0.02</v>
      </c>
      <c r="L996" s="173">
        <v>0.01</v>
      </c>
      <c r="M996" s="173"/>
      <c r="N996" s="103">
        <f>SUM(L996:M996)</f>
        <v>0.01</v>
      </c>
      <c r="O996" s="173">
        <v>0</v>
      </c>
      <c r="P996" s="173">
        <v>0</v>
      </c>
      <c r="Q996" s="103">
        <f>SUM(O996:P996)</f>
        <v>0</v>
      </c>
      <c r="R996" s="173">
        <v>0</v>
      </c>
      <c r="S996" s="173">
        <v>0</v>
      </c>
      <c r="T996" s="103">
        <f>SUM(R996:S996)</f>
        <v>0</v>
      </c>
    </row>
    <row r="997" spans="1:20" ht="18.75">
      <c r="A997" s="25"/>
      <c r="B997" s="19" t="s">
        <v>109</v>
      </c>
      <c r="C997" s="21"/>
      <c r="D997" s="21"/>
      <c r="E997" s="88"/>
      <c r="F997" s="18">
        <v>26</v>
      </c>
      <c r="G997" s="18">
        <v>39</v>
      </c>
      <c r="H997" s="94">
        <f>SUM(F997:G997)</f>
        <v>65</v>
      </c>
      <c r="I997" s="22">
        <f>SUM(I996)</f>
        <v>0.01</v>
      </c>
      <c r="J997" s="22">
        <f>SUM(J996)</f>
        <v>0.01</v>
      </c>
      <c r="K997" s="117">
        <f>SUM(I997:J997)</f>
        <v>0.02</v>
      </c>
      <c r="L997" s="91">
        <f>SUM(L996)</f>
        <v>0.01</v>
      </c>
      <c r="M997" s="91">
        <f>SUM(M996)</f>
        <v>0</v>
      </c>
      <c r="N997" s="103">
        <f>SUM(L997:M997)</f>
        <v>0.01</v>
      </c>
      <c r="O997" s="91">
        <f>SUM(O995:O996)</f>
        <v>2000</v>
      </c>
      <c r="P997" s="91">
        <f t="shared" ref="P997:Q997" si="390">SUM(P995:P996)</f>
        <v>0</v>
      </c>
      <c r="Q997" s="91">
        <f t="shared" si="390"/>
        <v>2000</v>
      </c>
      <c r="R997" s="91">
        <f>SUM(R995:R996)</f>
        <v>2000</v>
      </c>
      <c r="S997" s="91">
        <f t="shared" ref="S997:T997" si="391">SUM(S995:S996)</f>
        <v>0</v>
      </c>
      <c r="T997" s="91">
        <f t="shared" si="391"/>
        <v>2000</v>
      </c>
    </row>
    <row r="998" spans="1:20" s="43" customFormat="1" ht="18.75">
      <c r="A998" s="35">
        <v>5</v>
      </c>
      <c r="B998" s="19" t="s">
        <v>815</v>
      </c>
      <c r="C998" s="21"/>
      <c r="D998" s="21"/>
      <c r="E998" s="88"/>
      <c r="F998" s="18"/>
      <c r="G998" s="18"/>
      <c r="H998" s="94"/>
      <c r="I998" s="36"/>
      <c r="J998" s="36"/>
      <c r="K998" s="117"/>
      <c r="L998" s="91"/>
      <c r="M998" s="91"/>
      <c r="N998" s="103"/>
      <c r="O998" s="91"/>
      <c r="P998" s="91"/>
      <c r="Q998" s="103"/>
      <c r="R998" s="91"/>
      <c r="S998" s="91"/>
      <c r="T998" s="103"/>
    </row>
    <row r="999" spans="1:20" ht="18.75">
      <c r="A999" s="25">
        <v>1</v>
      </c>
      <c r="B999" s="17" t="s">
        <v>393</v>
      </c>
      <c r="C999" s="20">
        <v>7065.08</v>
      </c>
      <c r="D999" s="20"/>
      <c r="E999" s="88">
        <f t="shared" ref="E999:E1022" si="392">SUM(C999:D999)</f>
        <v>7065.08</v>
      </c>
      <c r="F999" s="14">
        <v>7090.07</v>
      </c>
      <c r="G999" s="14">
        <v>0</v>
      </c>
      <c r="H999" s="94">
        <f>SUM(F999:G999)</f>
        <v>7090.07</v>
      </c>
      <c r="I999" s="22">
        <v>28138.03</v>
      </c>
      <c r="J999" s="22"/>
      <c r="K999" s="117">
        <f t="shared" ref="K999:K1018" si="393">SUM(I999:J999)</f>
        <v>28138.03</v>
      </c>
      <c r="L999" s="173">
        <v>58254.05</v>
      </c>
      <c r="M999" s="173"/>
      <c r="N999" s="103">
        <f t="shared" ref="N999:N1018" si="394">SUM(L999:M999)</f>
        <v>58254.05</v>
      </c>
      <c r="O999" s="173">
        <v>59454.04</v>
      </c>
      <c r="P999" s="173">
        <v>0</v>
      </c>
      <c r="Q999" s="103">
        <f>SUM(O999:P999)</f>
        <v>59454.04</v>
      </c>
      <c r="R999" s="173">
        <v>59454.04</v>
      </c>
      <c r="S999" s="173">
        <v>0</v>
      </c>
      <c r="T999" s="103">
        <f>SUM(R999:S999)</f>
        <v>59454.04</v>
      </c>
    </row>
    <row r="1000" spans="1:20" ht="18.75">
      <c r="A1000" s="25">
        <v>2</v>
      </c>
      <c r="B1000" s="17" t="s">
        <v>2290</v>
      </c>
      <c r="C1000" s="20"/>
      <c r="D1000" s="20"/>
      <c r="E1000" s="88"/>
      <c r="F1000" s="14"/>
      <c r="G1000" s="14"/>
      <c r="H1000" s="94"/>
      <c r="I1000" s="22"/>
      <c r="J1000" s="22"/>
      <c r="L1000" s="173"/>
      <c r="M1000" s="173"/>
      <c r="O1000" s="173">
        <v>0.03</v>
      </c>
      <c r="P1000" s="173">
        <v>0.03</v>
      </c>
      <c r="Q1000" s="103">
        <f t="shared" ref="Q1000:Q1020" si="395">SUM(O1000:P1000)</f>
        <v>0.06</v>
      </c>
      <c r="R1000" s="173">
        <v>0.03</v>
      </c>
      <c r="S1000" s="173">
        <v>0.03</v>
      </c>
      <c r="T1000" s="103">
        <f t="shared" ref="T1000:T1021" si="396">SUM(R1000:S1000)</f>
        <v>0.06</v>
      </c>
    </row>
    <row r="1001" spans="1:20" ht="18.75">
      <c r="A1001" s="25">
        <v>3</v>
      </c>
      <c r="B1001" s="17" t="s">
        <v>816</v>
      </c>
      <c r="C1001" s="20">
        <v>14</v>
      </c>
      <c r="D1001" s="20">
        <v>22.68</v>
      </c>
      <c r="E1001" s="88">
        <f t="shared" si="392"/>
        <v>36.68</v>
      </c>
      <c r="F1001" s="14">
        <v>14</v>
      </c>
      <c r="G1001" s="14">
        <v>22.68</v>
      </c>
      <c r="H1001" s="94">
        <f t="shared" ref="H1001:H1022" si="397">SUM(F1001:G1001)</f>
        <v>36.68</v>
      </c>
      <c r="I1001" s="22">
        <v>13.91</v>
      </c>
      <c r="J1001" s="22">
        <v>22.54</v>
      </c>
      <c r="K1001" s="117">
        <f t="shared" si="393"/>
        <v>36.450000000000003</v>
      </c>
      <c r="L1001" s="173">
        <v>0.05</v>
      </c>
      <c r="M1001" s="173">
        <v>0.05</v>
      </c>
      <c r="N1001" s="103">
        <f t="shared" si="394"/>
        <v>0.1</v>
      </c>
      <c r="O1001" s="173"/>
      <c r="P1001" s="173"/>
      <c r="Q1001" s="103">
        <f t="shared" si="395"/>
        <v>0</v>
      </c>
      <c r="R1001" s="173"/>
      <c r="S1001" s="173"/>
      <c r="T1001" s="103">
        <f t="shared" si="396"/>
        <v>0</v>
      </c>
    </row>
    <row r="1002" spans="1:20" ht="18.75">
      <c r="A1002" s="25">
        <v>4</v>
      </c>
      <c r="B1002" s="17" t="s">
        <v>817</v>
      </c>
      <c r="C1002" s="20">
        <v>67</v>
      </c>
      <c r="D1002" s="20"/>
      <c r="E1002" s="88">
        <f t="shared" si="392"/>
        <v>67</v>
      </c>
      <c r="F1002" s="14">
        <v>50</v>
      </c>
      <c r="G1002" s="14">
        <v>0</v>
      </c>
      <c r="H1002" s="94">
        <f t="shared" si="397"/>
        <v>50</v>
      </c>
      <c r="I1002" s="22">
        <v>180</v>
      </c>
      <c r="J1002" s="22">
        <v>270</v>
      </c>
      <c r="K1002" s="117">
        <f t="shared" si="393"/>
        <v>450</v>
      </c>
      <c r="L1002" s="173">
        <v>0.03</v>
      </c>
      <c r="M1002" s="173">
        <v>0.03</v>
      </c>
      <c r="N1002" s="103">
        <f t="shared" si="394"/>
        <v>0.06</v>
      </c>
      <c r="O1002" s="173">
        <v>67</v>
      </c>
      <c r="P1002" s="173"/>
      <c r="Q1002" s="103">
        <f t="shared" si="395"/>
        <v>67</v>
      </c>
      <c r="R1002" s="173">
        <v>67</v>
      </c>
      <c r="S1002" s="173"/>
      <c r="T1002" s="103">
        <f t="shared" si="396"/>
        <v>67</v>
      </c>
    </row>
    <row r="1003" spans="1:20" ht="18.75">
      <c r="A1003" s="25">
        <v>5</v>
      </c>
      <c r="B1003" s="17" t="s">
        <v>818</v>
      </c>
      <c r="C1003" s="20">
        <v>5</v>
      </c>
      <c r="D1003" s="20"/>
      <c r="E1003" s="88">
        <f t="shared" si="392"/>
        <v>5</v>
      </c>
      <c r="F1003" s="14">
        <v>5</v>
      </c>
      <c r="G1003" s="14">
        <v>0</v>
      </c>
      <c r="H1003" s="94">
        <f t="shared" si="397"/>
        <v>5</v>
      </c>
      <c r="I1003" s="22">
        <v>67</v>
      </c>
      <c r="J1003" s="22"/>
      <c r="K1003" s="117">
        <f t="shared" si="393"/>
        <v>67</v>
      </c>
      <c r="L1003" s="173">
        <v>67</v>
      </c>
      <c r="M1003" s="173"/>
      <c r="N1003" s="103">
        <f t="shared" si="394"/>
        <v>67</v>
      </c>
      <c r="O1003" s="173">
        <v>5</v>
      </c>
      <c r="P1003" s="173"/>
      <c r="Q1003" s="103">
        <f t="shared" si="395"/>
        <v>5</v>
      </c>
      <c r="R1003" s="173">
        <v>5</v>
      </c>
      <c r="S1003" s="173"/>
      <c r="T1003" s="103">
        <f t="shared" si="396"/>
        <v>5</v>
      </c>
    </row>
    <row r="1004" spans="1:20" s="43" customFormat="1" ht="18.75">
      <c r="A1004" s="25">
        <v>6</v>
      </c>
      <c r="B1004" s="17" t="s">
        <v>819</v>
      </c>
      <c r="C1004" s="20">
        <v>4240</v>
      </c>
      <c r="D1004" s="20"/>
      <c r="E1004" s="88">
        <f t="shared" si="392"/>
        <v>4240</v>
      </c>
      <c r="F1004" s="14">
        <v>4060</v>
      </c>
      <c r="G1004" s="14">
        <v>0</v>
      </c>
      <c r="H1004" s="94">
        <f t="shared" si="397"/>
        <v>4060</v>
      </c>
      <c r="I1004" s="22">
        <v>5</v>
      </c>
      <c r="J1004" s="36"/>
      <c r="K1004" s="117">
        <f t="shared" si="393"/>
        <v>5</v>
      </c>
      <c r="L1004" s="173">
        <v>5</v>
      </c>
      <c r="M1004" s="173"/>
      <c r="N1004" s="103">
        <f t="shared" si="394"/>
        <v>5</v>
      </c>
      <c r="O1004" s="173">
        <v>6909</v>
      </c>
      <c r="P1004" s="173"/>
      <c r="Q1004" s="103">
        <f t="shared" si="395"/>
        <v>6909</v>
      </c>
      <c r="R1004" s="173">
        <v>6909</v>
      </c>
      <c r="S1004" s="173"/>
      <c r="T1004" s="103">
        <f t="shared" si="396"/>
        <v>6909</v>
      </c>
    </row>
    <row r="1005" spans="1:20" ht="18.75">
      <c r="A1005" s="25">
        <v>7</v>
      </c>
      <c r="B1005" s="17" t="s">
        <v>820</v>
      </c>
      <c r="C1005" s="20">
        <v>25</v>
      </c>
      <c r="D1005" s="20"/>
      <c r="E1005" s="88">
        <f t="shared" si="392"/>
        <v>25</v>
      </c>
      <c r="F1005" s="14">
        <v>10.24</v>
      </c>
      <c r="G1005" s="14">
        <v>15.43</v>
      </c>
      <c r="H1005" s="94">
        <f t="shared" si="397"/>
        <v>25.67</v>
      </c>
      <c r="I1005" s="22">
        <v>4060</v>
      </c>
      <c r="J1005" s="22"/>
      <c r="K1005" s="117">
        <f t="shared" si="393"/>
        <v>4060</v>
      </c>
      <c r="L1005" s="173">
        <v>5812</v>
      </c>
      <c r="M1005" s="173"/>
      <c r="N1005" s="103">
        <f t="shared" si="394"/>
        <v>5812</v>
      </c>
      <c r="O1005" s="173">
        <v>0</v>
      </c>
      <c r="P1005" s="173">
        <v>900.04</v>
      </c>
      <c r="Q1005" s="103">
        <f t="shared" si="395"/>
        <v>900.04</v>
      </c>
      <c r="R1005" s="173">
        <v>0</v>
      </c>
      <c r="S1005" s="173">
        <v>900.04</v>
      </c>
      <c r="T1005" s="103">
        <f t="shared" si="396"/>
        <v>900.04</v>
      </c>
    </row>
    <row r="1006" spans="1:20" ht="18.75">
      <c r="A1006" s="25">
        <v>8</v>
      </c>
      <c r="B1006" s="17" t="s">
        <v>2291</v>
      </c>
      <c r="C1006" s="20"/>
      <c r="D1006" s="20"/>
      <c r="E1006" s="88"/>
      <c r="F1006" s="14"/>
      <c r="G1006" s="14"/>
      <c r="H1006" s="94"/>
      <c r="I1006" s="22"/>
      <c r="J1006" s="22"/>
      <c r="L1006" s="173"/>
      <c r="M1006" s="173"/>
      <c r="O1006" s="173">
        <v>409.07</v>
      </c>
      <c r="P1006" s="173">
        <v>612.85</v>
      </c>
      <c r="Q1006" s="103">
        <f t="shared" si="395"/>
        <v>1021.9200000000001</v>
      </c>
      <c r="R1006" s="173">
        <v>409.07</v>
      </c>
      <c r="S1006" s="173">
        <v>612.85</v>
      </c>
      <c r="T1006" s="103">
        <f t="shared" si="396"/>
        <v>1021.9200000000001</v>
      </c>
    </row>
    <row r="1007" spans="1:20" ht="18.75">
      <c r="A1007" s="25">
        <v>9</v>
      </c>
      <c r="B1007" s="17" t="s">
        <v>821</v>
      </c>
      <c r="C1007" s="20">
        <v>10.24</v>
      </c>
      <c r="D1007" s="20">
        <v>15.43</v>
      </c>
      <c r="E1007" s="88">
        <f t="shared" si="392"/>
        <v>25.67</v>
      </c>
      <c r="F1007" s="14">
        <v>30.25</v>
      </c>
      <c r="G1007" s="14">
        <v>0</v>
      </c>
      <c r="H1007" s="94">
        <f t="shared" si="397"/>
        <v>30.25</v>
      </c>
      <c r="I1007" s="22">
        <v>9.84</v>
      </c>
      <c r="J1007" s="22">
        <v>14.76</v>
      </c>
      <c r="K1007" s="117">
        <f t="shared" si="393"/>
        <v>24.6</v>
      </c>
      <c r="L1007" s="173">
        <v>0.04</v>
      </c>
      <c r="M1007" s="173">
        <v>414.34</v>
      </c>
      <c r="N1007" s="103">
        <f t="shared" si="394"/>
        <v>414.38</v>
      </c>
      <c r="O1007" s="173"/>
      <c r="P1007" s="173"/>
      <c r="Q1007" s="103">
        <f t="shared" si="395"/>
        <v>0</v>
      </c>
      <c r="R1007" s="173"/>
      <c r="S1007" s="173"/>
      <c r="T1007" s="103">
        <f t="shared" si="396"/>
        <v>0</v>
      </c>
    </row>
    <row r="1008" spans="1:20" s="43" customFormat="1" ht="18.75">
      <c r="A1008" s="25">
        <v>10</v>
      </c>
      <c r="B1008" s="17" t="s">
        <v>822</v>
      </c>
      <c r="C1008" s="20">
        <v>224.56</v>
      </c>
      <c r="D1008" s="20"/>
      <c r="E1008" s="88">
        <f t="shared" si="392"/>
        <v>224.56</v>
      </c>
      <c r="F1008" s="14">
        <v>88.18</v>
      </c>
      <c r="G1008" s="14">
        <v>131.38</v>
      </c>
      <c r="H1008" s="94">
        <f t="shared" si="397"/>
        <v>219.56</v>
      </c>
      <c r="I1008" s="22">
        <v>10.26</v>
      </c>
      <c r="J1008" s="22"/>
      <c r="K1008" s="117">
        <f t="shared" si="393"/>
        <v>10.26</v>
      </c>
      <c r="L1008" s="173">
        <v>0.25</v>
      </c>
      <c r="M1008" s="173"/>
      <c r="N1008" s="103">
        <f t="shared" si="394"/>
        <v>0.25</v>
      </c>
      <c r="O1008" s="173"/>
      <c r="P1008" s="173"/>
      <c r="Q1008" s="103">
        <f t="shared" si="395"/>
        <v>0</v>
      </c>
      <c r="R1008" s="173"/>
      <c r="S1008" s="173"/>
      <c r="T1008" s="103">
        <f t="shared" si="396"/>
        <v>0</v>
      </c>
    </row>
    <row r="1009" spans="1:20" s="43" customFormat="1" ht="18.75">
      <c r="A1009" s="25">
        <v>11</v>
      </c>
      <c r="B1009" s="17" t="s">
        <v>823</v>
      </c>
      <c r="C1009" s="20">
        <v>217.68</v>
      </c>
      <c r="D1009" s="20">
        <v>326.77</v>
      </c>
      <c r="E1009" s="88">
        <f t="shared" si="392"/>
        <v>544.45000000000005</v>
      </c>
      <c r="F1009" s="14">
        <v>110</v>
      </c>
      <c r="G1009" s="14">
        <v>0</v>
      </c>
      <c r="H1009" s="94">
        <f t="shared" si="397"/>
        <v>110</v>
      </c>
      <c r="I1009" s="22">
        <v>0.12</v>
      </c>
      <c r="J1009" s="22">
        <v>0.12</v>
      </c>
      <c r="K1009" s="117">
        <f t="shared" si="393"/>
        <v>0.24</v>
      </c>
      <c r="L1009" s="173">
        <v>0.12</v>
      </c>
      <c r="M1009" s="173">
        <v>0.12</v>
      </c>
      <c r="N1009" s="103">
        <f t="shared" si="394"/>
        <v>0.24</v>
      </c>
      <c r="O1009" s="173">
        <v>1230</v>
      </c>
      <c r="P1009" s="173"/>
      <c r="Q1009" s="103">
        <f t="shared" si="395"/>
        <v>1230</v>
      </c>
      <c r="R1009" s="173">
        <v>1230</v>
      </c>
      <c r="S1009" s="173"/>
      <c r="T1009" s="103">
        <f t="shared" si="396"/>
        <v>1230</v>
      </c>
    </row>
    <row r="1010" spans="1:20" ht="18.75">
      <c r="A1010" s="25">
        <v>12</v>
      </c>
      <c r="B1010" s="17" t="s">
        <v>824</v>
      </c>
      <c r="C1010" s="20">
        <v>110</v>
      </c>
      <c r="D1010" s="20"/>
      <c r="E1010" s="88">
        <f t="shared" si="392"/>
        <v>110</v>
      </c>
      <c r="F1010" s="14">
        <v>103</v>
      </c>
      <c r="G1010" s="14">
        <v>0</v>
      </c>
      <c r="H1010" s="94">
        <f t="shared" si="397"/>
        <v>103</v>
      </c>
      <c r="I1010" s="22">
        <v>113</v>
      </c>
      <c r="J1010" s="22"/>
      <c r="K1010" s="117">
        <f t="shared" si="393"/>
        <v>113</v>
      </c>
      <c r="L1010" s="173">
        <v>431.16</v>
      </c>
      <c r="M1010" s="173"/>
      <c r="N1010" s="103">
        <f t="shared" si="394"/>
        <v>431.16</v>
      </c>
      <c r="O1010" s="173">
        <v>150.01</v>
      </c>
      <c r="P1010" s="173"/>
      <c r="Q1010" s="103">
        <f t="shared" si="395"/>
        <v>150.01</v>
      </c>
      <c r="R1010" s="173">
        <v>150.01</v>
      </c>
      <c r="S1010" s="173"/>
      <c r="T1010" s="103">
        <f t="shared" si="396"/>
        <v>150.01</v>
      </c>
    </row>
    <row r="1011" spans="1:20" ht="18.75">
      <c r="A1011" s="25">
        <v>13</v>
      </c>
      <c r="B1011" s="17" t="s">
        <v>825</v>
      </c>
      <c r="C1011" s="20">
        <v>156.6</v>
      </c>
      <c r="D1011" s="20"/>
      <c r="E1011" s="88">
        <f t="shared" si="392"/>
        <v>156.6</v>
      </c>
      <c r="F1011" s="14">
        <v>0.01</v>
      </c>
      <c r="G1011" s="14">
        <v>0</v>
      </c>
      <c r="H1011" s="94">
        <f t="shared" si="397"/>
        <v>0.01</v>
      </c>
      <c r="I1011" s="22">
        <v>103</v>
      </c>
      <c r="J1011" s="22"/>
      <c r="K1011" s="117">
        <f t="shared" si="393"/>
        <v>103</v>
      </c>
      <c r="L1011" s="173">
        <v>130</v>
      </c>
      <c r="M1011" s="173"/>
      <c r="N1011" s="103">
        <f t="shared" si="394"/>
        <v>130</v>
      </c>
      <c r="O1011" s="173"/>
      <c r="P1011" s="173"/>
      <c r="Q1011" s="103">
        <f t="shared" si="395"/>
        <v>0</v>
      </c>
      <c r="R1011" s="173"/>
      <c r="S1011" s="173"/>
      <c r="T1011" s="103">
        <f t="shared" si="396"/>
        <v>0</v>
      </c>
    </row>
    <row r="1012" spans="1:20" ht="18.75">
      <c r="A1012" s="25">
        <v>14</v>
      </c>
      <c r="B1012" s="17" t="s">
        <v>826</v>
      </c>
      <c r="C1012" s="20">
        <v>0.01</v>
      </c>
      <c r="D1012" s="20"/>
      <c r="E1012" s="88">
        <f t="shared" si="392"/>
        <v>0.01</v>
      </c>
      <c r="F1012" s="14">
        <v>0.03</v>
      </c>
      <c r="G1012" s="14">
        <v>0.03</v>
      </c>
      <c r="H1012" s="94">
        <f t="shared" si="397"/>
        <v>0.06</v>
      </c>
      <c r="I1012" s="22">
        <v>32000</v>
      </c>
      <c r="J1012" s="22"/>
      <c r="K1012" s="117">
        <f t="shared" si="393"/>
        <v>32000</v>
      </c>
      <c r="L1012" s="173">
        <v>130.01</v>
      </c>
      <c r="M1012" s="173"/>
      <c r="N1012" s="103">
        <f t="shared" si="394"/>
        <v>130.01</v>
      </c>
      <c r="O1012" s="173"/>
      <c r="P1012" s="173"/>
      <c r="Q1012" s="103">
        <f t="shared" si="395"/>
        <v>0</v>
      </c>
      <c r="R1012" s="173"/>
      <c r="S1012" s="173"/>
      <c r="T1012" s="103">
        <f t="shared" si="396"/>
        <v>0</v>
      </c>
    </row>
    <row r="1013" spans="1:20" ht="18.75">
      <c r="A1013" s="25">
        <v>15</v>
      </c>
      <c r="B1013" s="17" t="s">
        <v>827</v>
      </c>
      <c r="C1013" s="20">
        <v>0.01</v>
      </c>
      <c r="D1013" s="20"/>
      <c r="E1013" s="88">
        <f t="shared" si="392"/>
        <v>0.01</v>
      </c>
      <c r="F1013" s="14">
        <v>30000</v>
      </c>
      <c r="G1013" s="14">
        <v>0</v>
      </c>
      <c r="H1013" s="94">
        <f t="shared" si="397"/>
        <v>30000</v>
      </c>
      <c r="I1013" s="22">
        <v>272</v>
      </c>
      <c r="J1013" s="22"/>
      <c r="K1013" s="117">
        <f t="shared" si="393"/>
        <v>272</v>
      </c>
      <c r="L1013" s="173">
        <v>32000</v>
      </c>
      <c r="M1013" s="173"/>
      <c r="N1013" s="103">
        <f t="shared" si="394"/>
        <v>32000</v>
      </c>
      <c r="O1013" s="173">
        <v>32000</v>
      </c>
      <c r="P1013" s="173"/>
      <c r="Q1013" s="103">
        <f t="shared" si="395"/>
        <v>32000</v>
      </c>
      <c r="R1013" s="173">
        <v>32000</v>
      </c>
      <c r="S1013" s="173"/>
      <c r="T1013" s="103">
        <f t="shared" si="396"/>
        <v>32000</v>
      </c>
    </row>
    <row r="1014" spans="1:20" ht="18.75">
      <c r="A1014" s="25">
        <v>16</v>
      </c>
      <c r="B1014" s="17" t="s">
        <v>2292</v>
      </c>
      <c r="C1014" s="20"/>
      <c r="D1014" s="20"/>
      <c r="E1014" s="88"/>
      <c r="F1014" s="14"/>
      <c r="G1014" s="14"/>
      <c r="H1014" s="94"/>
      <c r="I1014" s="22"/>
      <c r="J1014" s="22"/>
      <c r="L1014" s="173"/>
      <c r="M1014" s="173"/>
      <c r="O1014" s="173">
        <v>85</v>
      </c>
      <c r="P1014" s="173"/>
      <c r="Q1014" s="103">
        <f t="shared" si="395"/>
        <v>85</v>
      </c>
      <c r="R1014" s="173">
        <v>85</v>
      </c>
      <c r="S1014" s="173"/>
      <c r="T1014" s="103">
        <f t="shared" si="396"/>
        <v>85</v>
      </c>
    </row>
    <row r="1015" spans="1:20" s="43" customFormat="1" ht="18.75">
      <c r="A1015" s="25">
        <v>17</v>
      </c>
      <c r="B1015" s="17" t="s">
        <v>828</v>
      </c>
      <c r="C1015" s="20">
        <v>0.03</v>
      </c>
      <c r="D1015" s="20"/>
      <c r="E1015" s="88">
        <f t="shared" si="392"/>
        <v>0.03</v>
      </c>
      <c r="F1015" s="14">
        <v>260</v>
      </c>
      <c r="G1015" s="14">
        <v>0</v>
      </c>
      <c r="H1015" s="94">
        <f t="shared" si="397"/>
        <v>260</v>
      </c>
      <c r="I1015" s="36"/>
      <c r="J1015" s="36">
        <v>0.06</v>
      </c>
      <c r="K1015" s="117">
        <f t="shared" si="393"/>
        <v>0.06</v>
      </c>
      <c r="L1015" s="173">
        <v>200</v>
      </c>
      <c r="M1015" s="173"/>
      <c r="N1015" s="103">
        <f t="shared" si="394"/>
        <v>200</v>
      </c>
      <c r="O1015" s="173">
        <v>386</v>
      </c>
      <c r="P1015" s="173"/>
      <c r="Q1015" s="103">
        <f t="shared" si="395"/>
        <v>386</v>
      </c>
      <c r="R1015" s="173">
        <v>386</v>
      </c>
      <c r="S1015" s="173"/>
      <c r="T1015" s="103">
        <f t="shared" si="396"/>
        <v>386</v>
      </c>
    </row>
    <row r="1016" spans="1:20" s="43" customFormat="1" ht="18.75">
      <c r="A1016" s="25">
        <v>18</v>
      </c>
      <c r="B1016" s="17" t="s">
        <v>2293</v>
      </c>
      <c r="C1016" s="20"/>
      <c r="D1016" s="20"/>
      <c r="E1016" s="88"/>
      <c r="F1016" s="14"/>
      <c r="G1016" s="14"/>
      <c r="H1016" s="94"/>
      <c r="I1016" s="36"/>
      <c r="J1016" s="36"/>
      <c r="K1016" s="117"/>
      <c r="L1016" s="173"/>
      <c r="M1016" s="173"/>
      <c r="N1016" s="103"/>
      <c r="O1016" s="173">
        <v>10000</v>
      </c>
      <c r="P1016" s="173"/>
      <c r="Q1016" s="103">
        <f t="shared" si="395"/>
        <v>10000</v>
      </c>
      <c r="R1016" s="173">
        <v>10000</v>
      </c>
      <c r="S1016" s="173"/>
      <c r="T1016" s="103">
        <f t="shared" si="396"/>
        <v>10000</v>
      </c>
    </row>
    <row r="1017" spans="1:20" ht="18.75">
      <c r="A1017" s="25">
        <v>19</v>
      </c>
      <c r="B1017" s="17" t="s">
        <v>2294</v>
      </c>
      <c r="C1017" s="20">
        <v>0.03</v>
      </c>
      <c r="D1017" s="20">
        <v>0.03</v>
      </c>
      <c r="E1017" s="88">
        <f t="shared" si="392"/>
        <v>0.06</v>
      </c>
      <c r="F1017" s="14">
        <v>0</v>
      </c>
      <c r="G1017" s="14">
        <v>0.06</v>
      </c>
      <c r="H1017" s="94">
        <f t="shared" si="397"/>
        <v>0.06</v>
      </c>
      <c r="I1017" s="22">
        <v>0.01</v>
      </c>
      <c r="J1017" s="22"/>
      <c r="K1017" s="117">
        <f t="shared" si="393"/>
        <v>0.01</v>
      </c>
      <c r="L1017" s="173">
        <v>360</v>
      </c>
      <c r="M1017" s="173"/>
      <c r="N1017" s="103">
        <f t="shared" si="394"/>
        <v>360</v>
      </c>
      <c r="O1017" s="173">
        <v>0</v>
      </c>
      <c r="P1017" s="173">
        <v>1724</v>
      </c>
      <c r="Q1017" s="103">
        <f t="shared" si="395"/>
        <v>1724</v>
      </c>
      <c r="R1017" s="173">
        <v>0</v>
      </c>
      <c r="S1017" s="173">
        <v>1724</v>
      </c>
      <c r="T1017" s="103">
        <f t="shared" si="396"/>
        <v>1724</v>
      </c>
    </row>
    <row r="1018" spans="1:20" ht="18.75">
      <c r="A1018" s="25">
        <v>20</v>
      </c>
      <c r="B1018" s="41" t="s">
        <v>1966</v>
      </c>
      <c r="C1018" s="20">
        <v>25000</v>
      </c>
      <c r="D1018" s="20"/>
      <c r="E1018" s="88">
        <f t="shared" si="392"/>
        <v>25000</v>
      </c>
      <c r="F1018" s="14">
        <v>0.01</v>
      </c>
      <c r="G1018" s="14">
        <v>0</v>
      </c>
      <c r="H1018" s="94">
        <f t="shared" si="397"/>
        <v>0.01</v>
      </c>
      <c r="I1018" s="22">
        <v>1000</v>
      </c>
      <c r="J1018" s="22"/>
      <c r="K1018" s="117">
        <f t="shared" si="393"/>
        <v>1000</v>
      </c>
      <c r="L1018" s="173"/>
      <c r="M1018" s="173">
        <v>0.06</v>
      </c>
      <c r="N1018" s="103">
        <f t="shared" si="394"/>
        <v>0.06</v>
      </c>
      <c r="O1018" s="173"/>
      <c r="P1018" s="173"/>
      <c r="Q1018" s="103">
        <f t="shared" si="395"/>
        <v>0</v>
      </c>
      <c r="R1018" s="173"/>
      <c r="S1018" s="173"/>
      <c r="T1018" s="103">
        <f t="shared" si="396"/>
        <v>0</v>
      </c>
    </row>
    <row r="1019" spans="1:20" s="43" customFormat="1" ht="18.75">
      <c r="A1019" s="25">
        <v>21</v>
      </c>
      <c r="B1019" s="17" t="s">
        <v>829</v>
      </c>
      <c r="C1019" s="20"/>
      <c r="D1019" s="20">
        <v>0.06</v>
      </c>
      <c r="E1019" s="88">
        <f t="shared" si="392"/>
        <v>0.06</v>
      </c>
      <c r="F1019" s="14">
        <v>1000</v>
      </c>
      <c r="G1019" s="14">
        <v>0</v>
      </c>
      <c r="H1019" s="94">
        <f t="shared" si="397"/>
        <v>1000</v>
      </c>
      <c r="I1019" s="36"/>
      <c r="J1019" s="36"/>
      <c r="K1019" s="117"/>
      <c r="L1019" s="173">
        <v>0.01</v>
      </c>
      <c r="M1019" s="173"/>
      <c r="N1019" s="103"/>
      <c r="O1019" s="173">
        <v>1000</v>
      </c>
      <c r="P1019" s="173"/>
      <c r="Q1019" s="103">
        <f t="shared" si="395"/>
        <v>1000</v>
      </c>
      <c r="R1019" s="173">
        <v>1000</v>
      </c>
      <c r="S1019" s="173"/>
      <c r="T1019" s="103">
        <f t="shared" si="396"/>
        <v>1000</v>
      </c>
    </row>
    <row r="1020" spans="1:20" s="43" customFormat="1" ht="18.75">
      <c r="A1020" s="25">
        <v>22</v>
      </c>
      <c r="B1020" s="17" t="s">
        <v>830</v>
      </c>
      <c r="C1020" s="20">
        <v>0.01</v>
      </c>
      <c r="D1020" s="20"/>
      <c r="E1020" s="88">
        <f t="shared" si="392"/>
        <v>0.01</v>
      </c>
      <c r="F1020" s="14"/>
      <c r="G1020" s="14"/>
      <c r="H1020" s="94"/>
      <c r="I1020" s="36"/>
      <c r="J1020" s="36"/>
      <c r="K1020" s="117"/>
      <c r="L1020" s="173">
        <v>1000</v>
      </c>
      <c r="M1020" s="173"/>
      <c r="N1020" s="103"/>
      <c r="O1020" s="173"/>
      <c r="P1020" s="173"/>
      <c r="Q1020" s="103">
        <f t="shared" si="395"/>
        <v>0</v>
      </c>
      <c r="R1020" s="173"/>
      <c r="S1020" s="173"/>
      <c r="T1020" s="103">
        <f t="shared" si="396"/>
        <v>0</v>
      </c>
    </row>
    <row r="1021" spans="1:20" s="43" customFormat="1" ht="18.75">
      <c r="A1021" s="25">
        <v>23</v>
      </c>
      <c r="B1021" s="17" t="s">
        <v>2425</v>
      </c>
      <c r="C1021" s="20"/>
      <c r="D1021" s="20"/>
      <c r="E1021" s="88"/>
      <c r="F1021" s="14"/>
      <c r="G1021" s="14"/>
      <c r="H1021" s="94"/>
      <c r="I1021" s="36"/>
      <c r="J1021" s="36"/>
      <c r="K1021" s="117"/>
      <c r="L1021" s="173"/>
      <c r="M1021" s="173"/>
      <c r="N1021" s="103"/>
      <c r="O1021" s="173"/>
      <c r="P1021" s="173"/>
      <c r="Q1021" s="103"/>
      <c r="R1021" s="173">
        <v>2500</v>
      </c>
      <c r="S1021" s="173"/>
      <c r="T1021" s="103">
        <f t="shared" si="396"/>
        <v>2500</v>
      </c>
    </row>
    <row r="1022" spans="1:20" ht="18.75">
      <c r="A1022" s="25"/>
      <c r="B1022" s="19" t="s">
        <v>110</v>
      </c>
      <c r="C1022" s="21">
        <f>SUM(C997:C1020)</f>
        <v>37135.250000000007</v>
      </c>
      <c r="D1022" s="21">
        <f>SUM(D997:D1020)</f>
        <v>364.96999999999997</v>
      </c>
      <c r="E1022" s="88">
        <f t="shared" si="392"/>
        <v>37500.220000000008</v>
      </c>
      <c r="F1022" s="18">
        <v>42820.79</v>
      </c>
      <c r="G1022" s="18">
        <v>169.58</v>
      </c>
      <c r="H1022" s="94">
        <f t="shared" si="397"/>
        <v>42990.37</v>
      </c>
      <c r="I1022" s="36">
        <f>SUM(I999:I1020)</f>
        <v>65972.17</v>
      </c>
      <c r="J1022" s="36">
        <f>SUM(J999:J1020)</f>
        <v>307.48</v>
      </c>
      <c r="K1022" s="117">
        <f>SUM(I1022:J1022)</f>
        <v>66279.649999999994</v>
      </c>
      <c r="L1022" s="91">
        <f>SUM(L999:L1020)</f>
        <v>98389.720000000016</v>
      </c>
      <c r="M1022" s="91">
        <f>SUM(M999:M1020)</f>
        <v>414.59999999999997</v>
      </c>
      <c r="N1022" s="103">
        <f>SUM(L1022:M1022)</f>
        <v>98804.320000000022</v>
      </c>
      <c r="O1022" s="91">
        <f>SUM(O999:O1020)</f>
        <v>111695.15000000001</v>
      </c>
      <c r="P1022" s="91">
        <f>SUM(P999:P1020)</f>
        <v>3236.92</v>
      </c>
      <c r="Q1022" s="103">
        <f>SUM(O1022:P1022)</f>
        <v>114932.07</v>
      </c>
      <c r="R1022" s="91">
        <f>SUM(R999:R1021)</f>
        <v>114195.15000000001</v>
      </c>
      <c r="S1022" s="91">
        <f>SUM(S999:S1020)</f>
        <v>3236.92</v>
      </c>
      <c r="T1022" s="103">
        <f>SUM(R1022:S1022)</f>
        <v>117432.07</v>
      </c>
    </row>
    <row r="1023" spans="1:20" ht="18.75">
      <c r="A1023" s="35">
        <v>6</v>
      </c>
      <c r="B1023" s="19" t="s">
        <v>1498</v>
      </c>
      <c r="C1023" s="21"/>
      <c r="D1023" s="21"/>
      <c r="E1023" s="88"/>
      <c r="F1023" s="18"/>
      <c r="G1023" s="18"/>
      <c r="H1023" s="94"/>
      <c r="I1023" s="22"/>
      <c r="J1023" s="22"/>
      <c r="L1023" s="173"/>
      <c r="M1023" s="173"/>
      <c r="O1023" s="173"/>
      <c r="P1023" s="173"/>
      <c r="R1023" s="173"/>
      <c r="S1023" s="173"/>
    </row>
    <row r="1024" spans="1:20" ht="18.75">
      <c r="A1024" s="25">
        <v>1</v>
      </c>
      <c r="B1024" s="17" t="s">
        <v>1499</v>
      </c>
      <c r="C1024" s="21"/>
      <c r="D1024" s="21"/>
      <c r="E1024" s="88"/>
      <c r="F1024" s="18"/>
      <c r="G1024" s="18"/>
      <c r="H1024" s="94"/>
      <c r="I1024" s="22">
        <v>1233.19</v>
      </c>
      <c r="J1024" s="22">
        <v>1849.81</v>
      </c>
      <c r="K1024" s="117">
        <f>SUM(I1024:J1024)</f>
        <v>3083</v>
      </c>
      <c r="L1024" s="173">
        <v>5610.99</v>
      </c>
      <c r="M1024" s="173">
        <v>0.15</v>
      </c>
      <c r="N1024" s="103">
        <f>SUM(L1024:M1024)</f>
        <v>5611.1399999999994</v>
      </c>
      <c r="O1024" s="173">
        <v>2078.06</v>
      </c>
      <c r="P1024" s="173">
        <v>3118.22</v>
      </c>
      <c r="Q1024" s="103">
        <f>SUM(O1024:P1024)</f>
        <v>5196.28</v>
      </c>
      <c r="R1024" s="173">
        <v>6865.42</v>
      </c>
      <c r="S1024" s="173">
        <v>9723.94</v>
      </c>
      <c r="T1024" s="103">
        <f>SUM(R1024:S1024)</f>
        <v>16589.36</v>
      </c>
    </row>
    <row r="1025" spans="1:20" s="43" customFormat="1" ht="18.75">
      <c r="A1025" s="35"/>
      <c r="B1025" s="19" t="s">
        <v>1500</v>
      </c>
      <c r="C1025" s="21"/>
      <c r="D1025" s="21"/>
      <c r="E1025" s="88"/>
      <c r="F1025" s="18"/>
      <c r="G1025" s="18"/>
      <c r="H1025" s="94"/>
      <c r="I1025" s="36">
        <f>SUM(I1024)</f>
        <v>1233.19</v>
      </c>
      <c r="J1025" s="36">
        <f>SUM(J1024)</f>
        <v>1849.81</v>
      </c>
      <c r="K1025" s="117">
        <f>SUM(I1025:J1025)</f>
        <v>3083</v>
      </c>
      <c r="L1025" s="91">
        <f>SUM(L1024)</f>
        <v>5610.99</v>
      </c>
      <c r="M1025" s="91">
        <f>SUM(M1024)</f>
        <v>0.15</v>
      </c>
      <c r="N1025" s="103">
        <f>SUM(L1025:M1025)</f>
        <v>5611.1399999999994</v>
      </c>
      <c r="O1025" s="173">
        <f>SUM(O1024)</f>
        <v>2078.06</v>
      </c>
      <c r="P1025" s="173">
        <f t="shared" ref="P1025:Q1025" si="398">SUM(P1024)</f>
        <v>3118.22</v>
      </c>
      <c r="Q1025" s="173">
        <f t="shared" si="398"/>
        <v>5196.28</v>
      </c>
      <c r="R1025" s="173">
        <f>SUM(R1024)</f>
        <v>6865.42</v>
      </c>
      <c r="S1025" s="173">
        <f t="shared" ref="S1025:T1025" si="399">SUM(S1024)</f>
        <v>9723.94</v>
      </c>
      <c r="T1025" s="173">
        <f t="shared" si="399"/>
        <v>16589.36</v>
      </c>
    </row>
    <row r="1026" spans="1:20" s="43" customFormat="1" ht="18.75">
      <c r="A1026" s="35">
        <v>7</v>
      </c>
      <c r="B1026" s="19" t="s">
        <v>831</v>
      </c>
      <c r="C1026" s="21"/>
      <c r="D1026" s="21"/>
      <c r="E1026" s="88"/>
      <c r="F1026" s="18"/>
      <c r="G1026" s="18"/>
      <c r="H1026" s="94"/>
      <c r="I1026" s="36"/>
      <c r="J1026" s="36"/>
      <c r="K1026" s="117"/>
      <c r="L1026" s="91"/>
      <c r="M1026" s="91"/>
      <c r="N1026" s="103"/>
      <c r="O1026" s="91"/>
      <c r="P1026" s="91"/>
      <c r="Q1026" s="103"/>
      <c r="R1026" s="91"/>
      <c r="S1026" s="91"/>
      <c r="T1026" s="103"/>
    </row>
    <row r="1027" spans="1:20" s="43" customFormat="1" ht="18.75">
      <c r="A1027" s="25">
        <v>1</v>
      </c>
      <c r="B1027" s="17" t="s">
        <v>832</v>
      </c>
      <c r="C1027" s="20"/>
      <c r="D1027" s="20">
        <v>110</v>
      </c>
      <c r="E1027" s="88">
        <f>SUM(C1027:D1027)</f>
        <v>110</v>
      </c>
      <c r="F1027" s="14">
        <v>264</v>
      </c>
      <c r="G1027" s="14">
        <v>7.41</v>
      </c>
      <c r="H1027" s="94">
        <f>SUM(F1027:G1027)</f>
        <v>271.41000000000003</v>
      </c>
      <c r="I1027" s="22">
        <v>1408.5</v>
      </c>
      <c r="J1027" s="22">
        <v>0.01</v>
      </c>
      <c r="K1027" s="117">
        <f>SUM(I1027:J1027)</f>
        <v>1408.51</v>
      </c>
      <c r="L1027" s="173">
        <v>1507.1</v>
      </c>
      <c r="M1027" s="173">
        <v>107.22</v>
      </c>
      <c r="N1027" s="103">
        <f>SUM(L1027:M1027)</f>
        <v>1614.32</v>
      </c>
      <c r="O1027" s="173">
        <v>444.01</v>
      </c>
      <c r="P1027" s="173">
        <v>0.01</v>
      </c>
      <c r="Q1027" s="103">
        <f>SUM(O1027:P1027)</f>
        <v>444.02</v>
      </c>
      <c r="R1027" s="173">
        <v>372.01</v>
      </c>
      <c r="S1027" s="173">
        <v>0.01</v>
      </c>
      <c r="T1027" s="103">
        <f>SUM(R1027:S1027)</f>
        <v>372.02</v>
      </c>
    </row>
    <row r="1028" spans="1:20" ht="18.75">
      <c r="A1028" s="25">
        <v>2</v>
      </c>
      <c r="B1028" s="17" t="s">
        <v>833</v>
      </c>
      <c r="C1028" s="20">
        <v>160.4</v>
      </c>
      <c r="D1028" s="20">
        <v>240.6</v>
      </c>
      <c r="E1028" s="88">
        <f>SUM(C1028:D1028)</f>
        <v>401</v>
      </c>
      <c r="F1028" s="14">
        <v>220.8</v>
      </c>
      <c r="G1028" s="14">
        <v>331.2</v>
      </c>
      <c r="H1028" s="94">
        <f>SUM(F1028:G1028)</f>
        <v>552</v>
      </c>
      <c r="I1028" s="22">
        <v>140.80000000000001</v>
      </c>
      <c r="J1028" s="22">
        <v>211.2</v>
      </c>
      <c r="K1028" s="117">
        <f>SUM(I1028:J1028)</f>
        <v>352</v>
      </c>
      <c r="L1028" s="173">
        <v>100</v>
      </c>
      <c r="M1028" s="173">
        <v>150</v>
      </c>
      <c r="N1028" s="103">
        <f>SUM(L1028:M1028)</f>
        <v>250</v>
      </c>
      <c r="O1028" s="173">
        <v>100</v>
      </c>
      <c r="P1028" s="173">
        <v>150</v>
      </c>
      <c r="Q1028" s="103">
        <f>SUM(O1028:P1028)</f>
        <v>250</v>
      </c>
      <c r="R1028" s="173">
        <v>0.01</v>
      </c>
      <c r="S1028" s="173">
        <v>0.01</v>
      </c>
      <c r="T1028" s="103">
        <f>SUM(R1028:S1028)</f>
        <v>0.02</v>
      </c>
    </row>
    <row r="1029" spans="1:20" s="43" customFormat="1" ht="18.75">
      <c r="A1029" s="35"/>
      <c r="B1029" s="19" t="s">
        <v>111</v>
      </c>
      <c r="C1029" s="21">
        <f>SUM(C1027:C1028)</f>
        <v>160.4</v>
      </c>
      <c r="D1029" s="21">
        <f>SUM(D1027:D1028)</f>
        <v>350.6</v>
      </c>
      <c r="E1029" s="88">
        <f>SUM(C1029:D1029)</f>
        <v>511</v>
      </c>
      <c r="F1029" s="18">
        <v>484.8</v>
      </c>
      <c r="G1029" s="18">
        <v>338.61</v>
      </c>
      <c r="H1029" s="94">
        <f>SUM(F1029:G1029)</f>
        <v>823.41000000000008</v>
      </c>
      <c r="I1029" s="36">
        <f>SUM(I1027:I1028)</f>
        <v>1549.3</v>
      </c>
      <c r="J1029" s="36">
        <f>SUM(J1027:J1028)</f>
        <v>211.20999999999998</v>
      </c>
      <c r="K1029" s="117">
        <f>SUM(I1029:J1029)</f>
        <v>1760.51</v>
      </c>
      <c r="L1029" s="91">
        <f>SUM(L1027:L1028)</f>
        <v>1607.1</v>
      </c>
      <c r="M1029" s="91">
        <f>SUM(M1027:M1028)</f>
        <v>257.22000000000003</v>
      </c>
      <c r="N1029" s="103">
        <f>SUM(L1029:M1029)</f>
        <v>1864.32</v>
      </c>
      <c r="O1029" s="91">
        <f>SUM(O1027:O1028)</f>
        <v>544.01</v>
      </c>
      <c r="P1029" s="91">
        <f>SUM(P1027:P1028)</f>
        <v>150.01</v>
      </c>
      <c r="Q1029" s="103">
        <f>SUM(O1029:P1029)</f>
        <v>694.02</v>
      </c>
      <c r="R1029" s="91">
        <f>SUM(R1027:R1028)</f>
        <v>372.02</v>
      </c>
      <c r="S1029" s="91">
        <f>SUM(S1027:S1028)</f>
        <v>0.02</v>
      </c>
      <c r="T1029" s="103">
        <f>SUM(R1029:S1029)</f>
        <v>372.03999999999996</v>
      </c>
    </row>
    <row r="1030" spans="1:20" s="43" customFormat="1" ht="18.75">
      <c r="A1030" s="35">
        <v>8</v>
      </c>
      <c r="B1030" s="19" t="s">
        <v>390</v>
      </c>
      <c r="C1030" s="21"/>
      <c r="D1030" s="21"/>
      <c r="E1030" s="88"/>
      <c r="F1030" s="18"/>
      <c r="G1030" s="18"/>
      <c r="H1030" s="94"/>
      <c r="I1030" s="36"/>
      <c r="J1030" s="36"/>
      <c r="K1030" s="117"/>
      <c r="L1030" s="91"/>
      <c r="M1030" s="91"/>
      <c r="N1030" s="103"/>
      <c r="O1030" s="91"/>
      <c r="P1030" s="91"/>
      <c r="Q1030" s="103"/>
      <c r="R1030" s="91"/>
      <c r="S1030" s="91"/>
      <c r="T1030" s="103"/>
    </row>
    <row r="1031" spans="1:20" ht="18.75">
      <c r="A1031" s="25">
        <v>1</v>
      </c>
      <c r="B1031" s="17" t="s">
        <v>2002</v>
      </c>
      <c r="C1031" s="20"/>
      <c r="D1031" s="20"/>
      <c r="F1031" s="14">
        <v>60</v>
      </c>
      <c r="G1031" s="14">
        <v>0</v>
      </c>
      <c r="H1031" s="94">
        <f>SUM(F1031:G1031)</f>
        <v>60</v>
      </c>
      <c r="I1031" s="22">
        <v>60</v>
      </c>
      <c r="J1031" s="22"/>
      <c r="K1031" s="117">
        <f>SUM(I1031:J1031)</f>
        <v>60</v>
      </c>
      <c r="L1031" s="173">
        <v>16587.45</v>
      </c>
      <c r="M1031" s="173">
        <v>2380.6799999999998</v>
      </c>
      <c r="N1031" s="103">
        <f>SUM(L1031:M1031)</f>
        <v>18968.13</v>
      </c>
      <c r="O1031" s="173"/>
      <c r="P1031" s="173"/>
      <c r="Q1031" s="103">
        <f>SUM(O1031:P1031)</f>
        <v>0</v>
      </c>
      <c r="R1031" s="173"/>
      <c r="S1031" s="173"/>
      <c r="T1031" s="103">
        <f t="shared" ref="T1031:T1036" si="400">SUM(R1031:S1031)</f>
        <v>0</v>
      </c>
    </row>
    <row r="1032" spans="1:20" ht="18.75">
      <c r="A1032" s="25">
        <v>2</v>
      </c>
      <c r="B1032" s="17" t="s">
        <v>834</v>
      </c>
      <c r="C1032" s="20">
        <v>10001.65</v>
      </c>
      <c r="D1032" s="20">
        <v>2197.6799999999998</v>
      </c>
      <c r="E1032" s="88">
        <f>SUM(C1032:D1032)</f>
        <v>12199.33</v>
      </c>
      <c r="F1032" s="14">
        <v>10987.45</v>
      </c>
      <c r="G1032" s="14">
        <v>2018.67</v>
      </c>
      <c r="H1032" s="94">
        <f>SUM(F1032:G1032)</f>
        <v>13006.12</v>
      </c>
      <c r="I1032" s="22">
        <v>10987.45</v>
      </c>
      <c r="J1032" s="22">
        <v>1780.68</v>
      </c>
      <c r="K1032" s="117">
        <f>SUM(I1032:J1032)</f>
        <v>12768.130000000001</v>
      </c>
      <c r="L1032" s="173">
        <v>2000</v>
      </c>
      <c r="M1032" s="173"/>
      <c r="N1032" s="103">
        <f>SUM(L1032:M1032)</f>
        <v>2000</v>
      </c>
      <c r="O1032" s="173">
        <v>16000.15</v>
      </c>
      <c r="P1032" s="173">
        <v>1500.18</v>
      </c>
      <c r="Q1032" s="103">
        <f>SUM(O1032:P1032)</f>
        <v>17500.329999999998</v>
      </c>
      <c r="R1032" s="173">
        <v>22079.360000000001</v>
      </c>
      <c r="S1032" s="173">
        <v>18600.150000000001</v>
      </c>
      <c r="T1032" s="103">
        <f t="shared" si="400"/>
        <v>40679.51</v>
      </c>
    </row>
    <row r="1033" spans="1:20" ht="18.75">
      <c r="A1033" s="25">
        <v>3</v>
      </c>
      <c r="B1033" s="17" t="s">
        <v>835</v>
      </c>
      <c r="C1033" s="20">
        <v>861.71</v>
      </c>
      <c r="D1033" s="20"/>
      <c r="E1033" s="88">
        <f>SUM(C1033:D1033)</f>
        <v>861.71</v>
      </c>
      <c r="F1033" s="14">
        <v>620.16999999999996</v>
      </c>
      <c r="G1033" s="14">
        <v>0</v>
      </c>
      <c r="H1033" s="94">
        <f>SUM(F1033:G1033)</f>
        <v>620.16999999999996</v>
      </c>
      <c r="I1033" s="22">
        <v>620.16999999999996</v>
      </c>
      <c r="J1033" s="22"/>
      <c r="K1033" s="117">
        <f>SUM(I1033:J1033)</f>
        <v>620.16999999999996</v>
      </c>
      <c r="L1033" s="173">
        <v>620.16999999999996</v>
      </c>
      <c r="M1033" s="173"/>
      <c r="N1033" s="103">
        <f>SUM(L1033:M1033)</f>
        <v>620.16999999999996</v>
      </c>
      <c r="O1033" s="173">
        <v>620.16999999999996</v>
      </c>
      <c r="P1033" s="173">
        <v>0</v>
      </c>
      <c r="Q1033" s="103">
        <f>SUM(O1033:P1033)</f>
        <v>620.16999999999996</v>
      </c>
      <c r="R1033" s="173">
        <v>620.16999999999996</v>
      </c>
      <c r="S1033" s="173">
        <v>0</v>
      </c>
      <c r="T1033" s="103">
        <f t="shared" si="400"/>
        <v>620.16999999999996</v>
      </c>
    </row>
    <row r="1034" spans="1:20" ht="18.75">
      <c r="A1034" s="25">
        <v>4</v>
      </c>
      <c r="B1034" s="17" t="s">
        <v>836</v>
      </c>
      <c r="C1034" s="20">
        <v>28.28</v>
      </c>
      <c r="D1034" s="20"/>
      <c r="E1034" s="88">
        <f>SUM(C1034:D1034)</f>
        <v>28.28</v>
      </c>
      <c r="F1034" s="14">
        <v>28.28</v>
      </c>
      <c r="G1034" s="14">
        <v>0</v>
      </c>
      <c r="H1034" s="94">
        <f>SUM(F1034:G1034)</f>
        <v>28.28</v>
      </c>
      <c r="I1034" s="22">
        <v>28.28</v>
      </c>
      <c r="J1034" s="22"/>
      <c r="K1034" s="117">
        <f>SUM(I1034:J1034)</f>
        <v>28.28</v>
      </c>
      <c r="L1034" s="173">
        <v>28.28</v>
      </c>
      <c r="M1034" s="173"/>
      <c r="N1034" s="103">
        <f>SUM(L1034:M1034)</f>
        <v>28.28</v>
      </c>
      <c r="O1034" s="173">
        <v>28.28</v>
      </c>
      <c r="P1034" s="173">
        <v>0</v>
      </c>
      <c r="Q1034" s="103">
        <f>SUM(O1034:P1034)</f>
        <v>28.28</v>
      </c>
      <c r="R1034" s="173">
        <v>28.28</v>
      </c>
      <c r="S1034" s="173">
        <v>0</v>
      </c>
      <c r="T1034" s="103">
        <f t="shared" si="400"/>
        <v>28.28</v>
      </c>
    </row>
    <row r="1035" spans="1:20" ht="18.75">
      <c r="A1035" s="25">
        <v>5</v>
      </c>
      <c r="B1035" s="17" t="s">
        <v>2426</v>
      </c>
      <c r="C1035" s="20"/>
      <c r="D1035" s="20"/>
      <c r="E1035" s="88"/>
      <c r="F1035" s="14"/>
      <c r="G1035" s="14"/>
      <c r="H1035" s="94"/>
      <c r="I1035" s="22"/>
      <c r="J1035" s="22"/>
      <c r="L1035" s="173"/>
      <c r="M1035" s="173"/>
      <c r="O1035" s="173"/>
      <c r="P1035" s="173"/>
      <c r="R1035" s="173">
        <v>173.41</v>
      </c>
      <c r="S1035" s="173">
        <v>260.11</v>
      </c>
      <c r="T1035" s="103">
        <f t="shared" si="400"/>
        <v>433.52</v>
      </c>
    </row>
    <row r="1036" spans="1:20" s="43" customFormat="1" ht="18.75">
      <c r="A1036" s="35"/>
      <c r="B1036" s="19" t="s">
        <v>112</v>
      </c>
      <c r="C1036" s="21">
        <f>SUM(C1032:C1034)</f>
        <v>10891.640000000001</v>
      </c>
      <c r="D1036" s="21">
        <f>SUM(D1032:D1034)</f>
        <v>2197.6799999999998</v>
      </c>
      <c r="E1036" s="88">
        <f>SUM(C1036:D1036)</f>
        <v>13089.320000000002</v>
      </c>
      <c r="F1036" s="18">
        <v>11695.9</v>
      </c>
      <c r="G1036" s="18">
        <v>2018.67</v>
      </c>
      <c r="H1036" s="94">
        <f>SUM(F1036:G1036)</f>
        <v>13714.57</v>
      </c>
      <c r="I1036" s="36">
        <f>SUM(I1031:I1034)</f>
        <v>11695.900000000001</v>
      </c>
      <c r="J1036" s="36">
        <f>SUM(J1031:J1034)</f>
        <v>1780.68</v>
      </c>
      <c r="K1036" s="117">
        <f>SUM(I1036:J1036)</f>
        <v>13476.580000000002</v>
      </c>
      <c r="L1036" s="91">
        <f>SUM(L1031:L1034)</f>
        <v>19235.899999999998</v>
      </c>
      <c r="M1036" s="91">
        <f>SUM(M1031:M1034)</f>
        <v>2380.6799999999998</v>
      </c>
      <c r="N1036" s="103">
        <f>SUM(L1036:M1036)</f>
        <v>21616.579999999998</v>
      </c>
      <c r="O1036" s="91">
        <f>SUM(O1032:O1034)</f>
        <v>16648.599999999999</v>
      </c>
      <c r="P1036" s="91">
        <f>SUM(P1032:P1034)</f>
        <v>1500.18</v>
      </c>
      <c r="Q1036" s="103">
        <f>SUM(O1036:P1036)</f>
        <v>18148.78</v>
      </c>
      <c r="R1036" s="91">
        <f>SUM(R1032:R1035)</f>
        <v>22901.219999999998</v>
      </c>
      <c r="S1036" s="91">
        <f>SUM(S1032:S1035)</f>
        <v>18860.260000000002</v>
      </c>
      <c r="T1036" s="103">
        <f t="shared" si="400"/>
        <v>41761.479999999996</v>
      </c>
    </row>
    <row r="1037" spans="1:20" s="43" customFormat="1" ht="18.75">
      <c r="A1037" s="35">
        <v>9</v>
      </c>
      <c r="B1037" s="19" t="s">
        <v>837</v>
      </c>
      <c r="C1037" s="21"/>
      <c r="D1037" s="21"/>
      <c r="E1037" s="88"/>
      <c r="F1037" s="18"/>
      <c r="G1037" s="18"/>
      <c r="H1037" s="94"/>
      <c r="I1037" s="36"/>
      <c r="J1037" s="36"/>
      <c r="K1037" s="117"/>
      <c r="L1037" s="91"/>
      <c r="M1037" s="91"/>
      <c r="N1037" s="103"/>
      <c r="O1037" s="91"/>
      <c r="P1037" s="91"/>
      <c r="Q1037" s="103"/>
      <c r="R1037" s="91"/>
      <c r="S1037" s="91"/>
      <c r="T1037" s="103"/>
    </row>
    <row r="1038" spans="1:20" ht="18.75">
      <c r="A1038" s="25">
        <v>1</v>
      </c>
      <c r="B1038" s="17" t="s">
        <v>838</v>
      </c>
      <c r="C1038" s="38">
        <v>6</v>
      </c>
      <c r="D1038" s="38"/>
      <c r="E1038" s="87">
        <f>SUM(C1038:D1038)</f>
        <v>6</v>
      </c>
      <c r="F1038" s="14">
        <v>6</v>
      </c>
      <c r="G1038" s="14">
        <v>0</v>
      </c>
      <c r="H1038" s="94">
        <f>SUM(F1038:G1038)</f>
        <v>6</v>
      </c>
      <c r="I1038" s="22">
        <v>6</v>
      </c>
      <c r="J1038" s="22"/>
      <c r="K1038" s="117">
        <f>SUM(I1038:J1038)</f>
        <v>6</v>
      </c>
      <c r="L1038" s="173">
        <v>6</v>
      </c>
      <c r="M1038" s="173"/>
      <c r="N1038" s="103">
        <f>SUM(L1038:M1038)</f>
        <v>6</v>
      </c>
      <c r="O1038" s="173">
        <v>6</v>
      </c>
      <c r="P1038" s="173">
        <v>0</v>
      </c>
      <c r="Q1038" s="103">
        <f>SUM(O1038:P1038)</f>
        <v>6</v>
      </c>
      <c r="R1038" s="173">
        <v>459</v>
      </c>
      <c r="S1038" s="173">
        <v>0</v>
      </c>
      <c r="T1038" s="103">
        <f>SUM(R1038:S1038)</f>
        <v>459</v>
      </c>
    </row>
    <row r="1039" spans="1:20" ht="18.75">
      <c r="A1039" s="25">
        <v>2</v>
      </c>
      <c r="B1039" s="17" t="s">
        <v>839</v>
      </c>
      <c r="C1039" s="38">
        <v>15</v>
      </c>
      <c r="D1039" s="38"/>
      <c r="E1039" s="87">
        <f>SUM(C1039:D1039)</f>
        <v>15</v>
      </c>
      <c r="F1039" s="14">
        <v>15</v>
      </c>
      <c r="G1039" s="14">
        <v>0</v>
      </c>
      <c r="H1039" s="94">
        <f>SUM(F1039:G1039)</f>
        <v>15</v>
      </c>
      <c r="I1039" s="22">
        <v>15</v>
      </c>
      <c r="J1039" s="22"/>
      <c r="K1039" s="117">
        <f>SUM(I1039:J1039)</f>
        <v>15</v>
      </c>
      <c r="L1039" s="173">
        <v>15</v>
      </c>
      <c r="M1039" s="173"/>
      <c r="N1039" s="103">
        <f>SUM(L1039:M1039)</f>
        <v>15</v>
      </c>
      <c r="O1039" s="173">
        <v>15</v>
      </c>
      <c r="P1039" s="173">
        <v>0</v>
      </c>
      <c r="Q1039" s="103">
        <f>SUM(O1039:P1039)</f>
        <v>15</v>
      </c>
      <c r="R1039" s="173">
        <v>15</v>
      </c>
      <c r="S1039" s="173">
        <v>0</v>
      </c>
      <c r="T1039" s="103">
        <f>SUM(R1039:S1039)</f>
        <v>15</v>
      </c>
    </row>
    <row r="1040" spans="1:20" ht="18.75">
      <c r="A1040" s="25"/>
      <c r="B1040" s="19" t="s">
        <v>113</v>
      </c>
      <c r="C1040" s="39">
        <f>SUM(C1038:C1039)</f>
        <v>21</v>
      </c>
      <c r="D1040" s="38"/>
      <c r="E1040" s="87">
        <f>SUM(C1040:D1040)</f>
        <v>21</v>
      </c>
      <c r="F1040" s="18">
        <v>21</v>
      </c>
      <c r="G1040" s="18">
        <v>0</v>
      </c>
      <c r="H1040" s="94">
        <f>SUM(F1040:G1040)</f>
        <v>21</v>
      </c>
      <c r="I1040" s="22">
        <f>SUM(I1038:I1039)</f>
        <v>21</v>
      </c>
      <c r="J1040" s="22"/>
      <c r="K1040" s="117">
        <f>SUM(I1040:J1040)</f>
        <v>21</v>
      </c>
      <c r="L1040" s="91">
        <f>SUM(L1038:L1039)</f>
        <v>21</v>
      </c>
      <c r="M1040" s="173"/>
      <c r="N1040" s="103">
        <f>SUM(L1040:M1040)</f>
        <v>21</v>
      </c>
      <c r="O1040" s="91">
        <f>SUM(O1038:O1039)</f>
        <v>21</v>
      </c>
      <c r="P1040" s="173">
        <v>0</v>
      </c>
      <c r="Q1040" s="103">
        <f>SUM(O1040:P1040)</f>
        <v>21</v>
      </c>
      <c r="R1040" s="91">
        <f>SUM(R1038:R1039)</f>
        <v>474</v>
      </c>
      <c r="S1040" s="173">
        <v>0</v>
      </c>
      <c r="T1040" s="103">
        <f>SUM(R1040:S1040)</f>
        <v>474</v>
      </c>
    </row>
    <row r="1041" spans="1:20" s="43" customFormat="1" ht="18.75">
      <c r="A1041" s="35">
        <v>10</v>
      </c>
      <c r="B1041" s="19" t="s">
        <v>599</v>
      </c>
      <c r="C1041" s="21"/>
      <c r="D1041" s="21"/>
      <c r="E1041" s="88"/>
      <c r="F1041" s="18"/>
      <c r="G1041" s="18"/>
      <c r="H1041" s="94"/>
      <c r="I1041" s="36"/>
      <c r="J1041" s="36"/>
      <c r="K1041" s="117"/>
      <c r="L1041" s="91"/>
      <c r="M1041" s="91"/>
      <c r="N1041" s="103"/>
      <c r="O1041" s="91"/>
      <c r="P1041" s="91"/>
      <c r="Q1041" s="103"/>
      <c r="R1041" s="91"/>
      <c r="S1041" s="91"/>
      <c r="T1041" s="103"/>
    </row>
    <row r="1042" spans="1:20" ht="18.75">
      <c r="A1042" s="25">
        <v>1</v>
      </c>
      <c r="B1042" s="17" t="s">
        <v>840</v>
      </c>
      <c r="C1042" s="20">
        <v>24654</v>
      </c>
      <c r="D1042" s="20"/>
      <c r="E1042" s="88">
        <f t="shared" ref="E1042:E1048" si="401">SUM(C1042:D1042)</f>
        <v>24654</v>
      </c>
      <c r="F1042" s="14">
        <v>27500</v>
      </c>
      <c r="G1042" s="14">
        <v>0</v>
      </c>
      <c r="H1042" s="94">
        <f>SUM(F1042:G1042)</f>
        <v>27500</v>
      </c>
      <c r="I1042" s="22">
        <v>32400</v>
      </c>
      <c r="J1042" s="22"/>
      <c r="K1042" s="117">
        <f t="shared" ref="K1042:K1050" si="402">SUM(I1042:J1042)</f>
        <v>32400</v>
      </c>
      <c r="L1042" s="173">
        <v>33800</v>
      </c>
      <c r="M1042" s="173"/>
      <c r="N1042" s="103">
        <f t="shared" ref="N1042:N1050" si="403">SUM(L1042:M1042)</f>
        <v>33800</v>
      </c>
      <c r="O1042" s="173">
        <v>38950</v>
      </c>
      <c r="P1042" s="173"/>
      <c r="Q1042" s="103">
        <f t="shared" ref="Q1042:Q1050" si="404">SUM(O1042:P1042)</f>
        <v>38950</v>
      </c>
      <c r="R1042" s="173">
        <v>38950</v>
      </c>
      <c r="S1042" s="173"/>
      <c r="T1042" s="103">
        <f t="shared" ref="T1042:T1050" si="405">SUM(R1042:S1042)</f>
        <v>38950</v>
      </c>
    </row>
    <row r="1043" spans="1:20" ht="18.75">
      <c r="A1043" s="25">
        <v>2</v>
      </c>
      <c r="B1043" s="17" t="s">
        <v>841</v>
      </c>
      <c r="C1043" s="20">
        <v>31640</v>
      </c>
      <c r="D1043" s="20"/>
      <c r="E1043" s="88">
        <f t="shared" si="401"/>
        <v>31640</v>
      </c>
      <c r="F1043" s="14">
        <v>38800</v>
      </c>
      <c r="G1043" s="14">
        <v>0</v>
      </c>
      <c r="H1043" s="94">
        <f t="shared" ref="H1043:H1050" si="406">SUM(F1043:G1043)</f>
        <v>38800</v>
      </c>
      <c r="I1043" s="22">
        <v>45900</v>
      </c>
      <c r="J1043" s="22"/>
      <c r="K1043" s="117">
        <f t="shared" si="402"/>
        <v>45900</v>
      </c>
      <c r="L1043" s="173">
        <v>48800</v>
      </c>
      <c r="M1043" s="173"/>
      <c r="N1043" s="103">
        <f t="shared" si="403"/>
        <v>48800</v>
      </c>
      <c r="O1043" s="173">
        <v>65300</v>
      </c>
      <c r="P1043" s="173"/>
      <c r="Q1043" s="103">
        <f t="shared" si="404"/>
        <v>65300</v>
      </c>
      <c r="R1043" s="173">
        <v>65300</v>
      </c>
      <c r="S1043" s="173"/>
      <c r="T1043" s="103">
        <f t="shared" si="405"/>
        <v>65300</v>
      </c>
    </row>
    <row r="1044" spans="1:20" ht="18.75">
      <c r="A1044" s="25">
        <v>3</v>
      </c>
      <c r="B1044" s="17" t="s">
        <v>842</v>
      </c>
      <c r="C1044" s="20"/>
      <c r="D1044" s="20">
        <v>15762.98</v>
      </c>
      <c r="E1044" s="88">
        <f t="shared" si="401"/>
        <v>15762.98</v>
      </c>
      <c r="F1044" s="14">
        <v>0</v>
      </c>
      <c r="G1044" s="14">
        <v>16076</v>
      </c>
      <c r="H1044" s="94">
        <f t="shared" si="406"/>
        <v>16076</v>
      </c>
      <c r="I1044" s="22"/>
      <c r="J1044" s="22">
        <v>16068</v>
      </c>
      <c r="K1044" s="117">
        <f t="shared" si="402"/>
        <v>16068</v>
      </c>
      <c r="L1044" s="173"/>
      <c r="M1044" s="173">
        <v>15347</v>
      </c>
      <c r="N1044" s="103">
        <f t="shared" si="403"/>
        <v>15347</v>
      </c>
      <c r="O1044" s="173">
        <v>0</v>
      </c>
      <c r="P1044" s="173">
        <v>15347</v>
      </c>
      <c r="Q1044" s="103">
        <f t="shared" si="404"/>
        <v>15347</v>
      </c>
      <c r="R1044" s="173">
        <v>0</v>
      </c>
      <c r="S1044" s="173">
        <v>21188</v>
      </c>
      <c r="T1044" s="103">
        <f t="shared" si="405"/>
        <v>21188</v>
      </c>
    </row>
    <row r="1045" spans="1:20" ht="18.75">
      <c r="A1045" s="25">
        <v>4</v>
      </c>
      <c r="B1045" s="17" t="s">
        <v>843</v>
      </c>
      <c r="C1045" s="20">
        <v>8</v>
      </c>
      <c r="D1045" s="20">
        <v>17</v>
      </c>
      <c r="E1045" s="88">
        <f t="shared" si="401"/>
        <v>25</v>
      </c>
      <c r="F1045" s="14">
        <v>8</v>
      </c>
      <c r="G1045" s="14">
        <v>17</v>
      </c>
      <c r="H1045" s="94">
        <f t="shared" si="406"/>
        <v>25</v>
      </c>
      <c r="I1045" s="22">
        <v>8</v>
      </c>
      <c r="J1045" s="22">
        <v>16</v>
      </c>
      <c r="K1045" s="117">
        <f t="shared" si="402"/>
        <v>24</v>
      </c>
      <c r="L1045" s="173">
        <v>0.01</v>
      </c>
      <c r="M1045" s="173">
        <v>0.01</v>
      </c>
      <c r="N1045" s="103">
        <f t="shared" si="403"/>
        <v>0.02</v>
      </c>
      <c r="O1045" s="173">
        <v>0.01</v>
      </c>
      <c r="P1045" s="173">
        <v>16</v>
      </c>
      <c r="Q1045" s="103">
        <f t="shared" si="404"/>
        <v>16.010000000000002</v>
      </c>
      <c r="R1045" s="173">
        <v>29.66</v>
      </c>
      <c r="S1045" s="173">
        <v>16.010000000000002</v>
      </c>
      <c r="T1045" s="103">
        <f t="shared" si="405"/>
        <v>45.67</v>
      </c>
    </row>
    <row r="1046" spans="1:20" ht="18.75">
      <c r="A1046" s="25">
        <v>5</v>
      </c>
      <c r="B1046" s="17" t="s">
        <v>2427</v>
      </c>
      <c r="C1046" s="20">
        <v>75</v>
      </c>
      <c r="D1046" s="20"/>
      <c r="E1046" s="88">
        <f t="shared" si="401"/>
        <v>75</v>
      </c>
      <c r="F1046" s="14">
        <v>60</v>
      </c>
      <c r="G1046" s="14">
        <v>0</v>
      </c>
      <c r="H1046" s="94">
        <f t="shared" si="406"/>
        <v>60</v>
      </c>
      <c r="I1046" s="22">
        <v>60</v>
      </c>
      <c r="J1046" s="22"/>
      <c r="K1046" s="117">
        <f t="shared" si="402"/>
        <v>60</v>
      </c>
      <c r="L1046" s="173">
        <v>60</v>
      </c>
      <c r="M1046" s="173"/>
      <c r="N1046" s="103">
        <f t="shared" si="403"/>
        <v>60</v>
      </c>
      <c r="O1046" s="173">
        <v>60</v>
      </c>
      <c r="P1046" s="173"/>
      <c r="Q1046" s="103">
        <f t="shared" si="404"/>
        <v>60</v>
      </c>
      <c r="R1046" s="173">
        <v>60</v>
      </c>
      <c r="S1046" s="173"/>
      <c r="T1046" s="103">
        <f t="shared" si="405"/>
        <v>60</v>
      </c>
    </row>
    <row r="1047" spans="1:20" s="43" customFormat="1" ht="18.75">
      <c r="A1047" s="25">
        <v>6</v>
      </c>
      <c r="B1047" s="17" t="s">
        <v>844</v>
      </c>
      <c r="C1047" s="20">
        <v>336.2</v>
      </c>
      <c r="D1047" s="20"/>
      <c r="E1047" s="88">
        <f t="shared" si="401"/>
        <v>336.2</v>
      </c>
      <c r="F1047" s="14">
        <v>391.6</v>
      </c>
      <c r="G1047" s="14">
        <v>0</v>
      </c>
      <c r="H1047" s="94">
        <f t="shared" si="406"/>
        <v>391.6</v>
      </c>
      <c r="I1047" s="22">
        <v>536.21</v>
      </c>
      <c r="J1047" s="36"/>
      <c r="K1047" s="117">
        <f t="shared" si="402"/>
        <v>536.21</v>
      </c>
      <c r="L1047" s="173">
        <v>581.72</v>
      </c>
      <c r="M1047" s="173"/>
      <c r="N1047" s="103">
        <f t="shared" si="403"/>
        <v>581.72</v>
      </c>
      <c r="O1047" s="173">
        <v>750.12</v>
      </c>
      <c r="P1047" s="173"/>
      <c r="Q1047" s="103">
        <f t="shared" si="404"/>
        <v>750.12</v>
      </c>
      <c r="R1047" s="173">
        <v>750.12</v>
      </c>
      <c r="S1047" s="173"/>
      <c r="T1047" s="103">
        <f t="shared" si="405"/>
        <v>750.12</v>
      </c>
    </row>
    <row r="1048" spans="1:20" ht="18.75">
      <c r="A1048" s="25">
        <v>7</v>
      </c>
      <c r="B1048" s="17" t="s">
        <v>845</v>
      </c>
      <c r="C1048" s="20">
        <v>2</v>
      </c>
      <c r="D1048" s="20"/>
      <c r="E1048" s="88">
        <f t="shared" si="401"/>
        <v>2</v>
      </c>
      <c r="F1048" s="14">
        <v>5</v>
      </c>
      <c r="G1048" s="14">
        <v>0</v>
      </c>
      <c r="H1048" s="94">
        <f t="shared" si="406"/>
        <v>5</v>
      </c>
      <c r="I1048" s="22">
        <v>8</v>
      </c>
      <c r="J1048" s="22"/>
      <c r="K1048" s="117">
        <f t="shared" si="402"/>
        <v>8</v>
      </c>
      <c r="L1048" s="173">
        <v>8</v>
      </c>
      <c r="M1048" s="173"/>
      <c r="N1048" s="103">
        <f t="shared" si="403"/>
        <v>8</v>
      </c>
      <c r="O1048" s="173">
        <v>8</v>
      </c>
      <c r="P1048" s="173"/>
      <c r="Q1048" s="103">
        <f t="shared" si="404"/>
        <v>8</v>
      </c>
      <c r="R1048" s="173">
        <v>8</v>
      </c>
      <c r="S1048" s="173"/>
      <c r="T1048" s="103">
        <f t="shared" si="405"/>
        <v>8</v>
      </c>
    </row>
    <row r="1049" spans="1:20" ht="18.75">
      <c r="A1049" s="25">
        <v>8</v>
      </c>
      <c r="B1049" s="17" t="s">
        <v>846</v>
      </c>
      <c r="C1049" s="21"/>
      <c r="D1049" s="21"/>
      <c r="E1049" s="88"/>
      <c r="F1049" s="14">
        <v>0.02</v>
      </c>
      <c r="G1049" s="14">
        <v>0</v>
      </c>
      <c r="H1049" s="94">
        <f t="shared" si="406"/>
        <v>0.02</v>
      </c>
      <c r="I1049" s="22">
        <v>0.02</v>
      </c>
      <c r="J1049" s="22"/>
      <c r="K1049" s="117">
        <f t="shared" si="402"/>
        <v>0.02</v>
      </c>
      <c r="L1049" s="173">
        <v>0.02</v>
      </c>
      <c r="M1049" s="173"/>
      <c r="N1049" s="103">
        <f t="shared" si="403"/>
        <v>0.02</v>
      </c>
      <c r="O1049" s="173">
        <v>0.02</v>
      </c>
      <c r="P1049" s="173"/>
      <c r="Q1049" s="103">
        <f t="shared" si="404"/>
        <v>0.02</v>
      </c>
      <c r="R1049" s="173">
        <v>0.02</v>
      </c>
      <c r="S1049" s="173"/>
      <c r="T1049" s="103">
        <f t="shared" si="405"/>
        <v>0.02</v>
      </c>
    </row>
    <row r="1050" spans="1:20" ht="18.75">
      <c r="A1050" s="25"/>
      <c r="B1050" s="19" t="s">
        <v>15</v>
      </c>
      <c r="C1050" s="21">
        <f>SUM(C1042:C1049)</f>
        <v>56715.199999999997</v>
      </c>
      <c r="D1050" s="21">
        <f>SUM(D1042:D1049)</f>
        <v>15779.98</v>
      </c>
      <c r="E1050" s="88">
        <f>SUM(E1042:E1049)</f>
        <v>72495.179999999993</v>
      </c>
      <c r="F1050" s="18">
        <v>66764.62</v>
      </c>
      <c r="G1050" s="18">
        <v>16093</v>
      </c>
      <c r="H1050" s="94">
        <f t="shared" si="406"/>
        <v>82857.62</v>
      </c>
      <c r="I1050" s="36">
        <f>SUM(I1042:I1049)</f>
        <v>78912.23000000001</v>
      </c>
      <c r="J1050" s="36">
        <f>SUM(J1042:J1049)</f>
        <v>16084</v>
      </c>
      <c r="K1050" s="117">
        <f t="shared" si="402"/>
        <v>94996.23000000001</v>
      </c>
      <c r="L1050" s="91">
        <f>SUM(L1042:L1049)</f>
        <v>83249.75</v>
      </c>
      <c r="M1050" s="91">
        <f>SUM(M1042:M1049)</f>
        <v>15347.01</v>
      </c>
      <c r="N1050" s="103">
        <f t="shared" si="403"/>
        <v>98596.76</v>
      </c>
      <c r="O1050" s="91">
        <f>SUM(O1042:O1049)</f>
        <v>105068.15</v>
      </c>
      <c r="P1050" s="91">
        <f>SUM(P1042:P1049)</f>
        <v>15363</v>
      </c>
      <c r="Q1050" s="103">
        <f t="shared" si="404"/>
        <v>120431.15</v>
      </c>
      <c r="R1050" s="91">
        <f>SUM(R1042:R1049)</f>
        <v>105097.8</v>
      </c>
      <c r="S1050" s="91">
        <f>SUM(S1042:S1049)</f>
        <v>21204.01</v>
      </c>
      <c r="T1050" s="103">
        <f t="shared" si="405"/>
        <v>126301.81</v>
      </c>
    </row>
    <row r="1051" spans="1:20" s="43" customFormat="1" ht="18.75">
      <c r="A1051" s="35">
        <v>11</v>
      </c>
      <c r="B1051" s="19" t="s">
        <v>847</v>
      </c>
      <c r="C1051" s="21"/>
      <c r="D1051" s="21"/>
      <c r="E1051" s="88"/>
      <c r="F1051" s="18"/>
      <c r="G1051" s="18"/>
      <c r="H1051" s="94"/>
      <c r="I1051" s="36"/>
      <c r="J1051" s="36"/>
      <c r="K1051" s="117"/>
      <c r="L1051" s="91"/>
      <c r="M1051" s="91"/>
      <c r="N1051" s="103"/>
      <c r="O1051" s="91"/>
      <c r="P1051" s="91"/>
      <c r="Q1051" s="103"/>
      <c r="R1051" s="91"/>
      <c r="S1051" s="91"/>
      <c r="T1051" s="103"/>
    </row>
    <row r="1052" spans="1:20" ht="18.75">
      <c r="A1052" s="25">
        <v>1</v>
      </c>
      <c r="B1052" s="17" t="s">
        <v>2295</v>
      </c>
      <c r="C1052" s="20">
        <v>10.24</v>
      </c>
      <c r="D1052" s="20"/>
      <c r="E1052" s="88">
        <f>SUM(C1052:D1052)</f>
        <v>10.24</v>
      </c>
      <c r="F1052" s="14">
        <v>13.74</v>
      </c>
      <c r="G1052" s="14">
        <v>0</v>
      </c>
      <c r="H1052" s="94">
        <f>SUM(F1052:G1052)</f>
        <v>13.74</v>
      </c>
      <c r="I1052" s="22">
        <v>0.01</v>
      </c>
      <c r="J1052" s="22"/>
      <c r="K1052" s="117">
        <f>SUM(I1052:J1052)</f>
        <v>0.01</v>
      </c>
      <c r="L1052" s="173">
        <v>65.819999999999993</v>
      </c>
      <c r="M1052" s="173"/>
      <c r="N1052" s="103">
        <f>SUM(L1052:M1052)</f>
        <v>65.819999999999993</v>
      </c>
      <c r="O1052" s="173">
        <v>75.510000000000005</v>
      </c>
      <c r="P1052" s="173"/>
      <c r="Q1052" s="103">
        <f>SUM(O1052:P1052)</f>
        <v>75.510000000000005</v>
      </c>
      <c r="R1052" s="173">
        <v>75.510000000000005</v>
      </c>
      <c r="S1052" s="173"/>
      <c r="T1052" s="103">
        <f>SUM(R1052:S1052)</f>
        <v>75.510000000000005</v>
      </c>
    </row>
    <row r="1053" spans="1:20" ht="18.75">
      <c r="A1053" s="25">
        <v>2</v>
      </c>
      <c r="B1053" s="17" t="s">
        <v>848</v>
      </c>
      <c r="C1053" s="20">
        <v>40</v>
      </c>
      <c r="D1053" s="20"/>
      <c r="E1053" s="88">
        <f>SUM(C1053:D1053)</f>
        <v>40</v>
      </c>
      <c r="F1053" s="14">
        <v>40</v>
      </c>
      <c r="G1053" s="14">
        <v>0</v>
      </c>
      <c r="H1053" s="94">
        <f>SUM(F1053:G1053)</f>
        <v>40</v>
      </c>
      <c r="I1053" s="22">
        <v>40</v>
      </c>
      <c r="J1053" s="22"/>
      <c r="K1053" s="117">
        <f>SUM(I1053:J1053)</f>
        <v>40</v>
      </c>
      <c r="L1053" s="173">
        <v>80</v>
      </c>
      <c r="M1053" s="173"/>
      <c r="N1053" s="103">
        <f>SUM(L1053:M1053)</f>
        <v>80</v>
      </c>
      <c r="O1053" s="173">
        <v>80</v>
      </c>
      <c r="P1053" s="173"/>
      <c r="Q1053" s="103">
        <f>SUM(O1053:P1053)</f>
        <v>80</v>
      </c>
      <c r="R1053" s="173">
        <v>80</v>
      </c>
      <c r="S1053" s="173"/>
      <c r="T1053" s="103">
        <f>SUM(R1053:S1053)</f>
        <v>80</v>
      </c>
    </row>
    <row r="1054" spans="1:20" ht="18.75">
      <c r="A1054" s="25"/>
      <c r="B1054" s="19" t="s">
        <v>114</v>
      </c>
      <c r="C1054" s="21">
        <f>SUM(C1052:C1053)</f>
        <v>50.24</v>
      </c>
      <c r="D1054" s="20"/>
      <c r="E1054" s="88">
        <f>SUM(C1054:D1054)</f>
        <v>50.24</v>
      </c>
      <c r="F1054" s="18">
        <v>53.74</v>
      </c>
      <c r="G1054" s="18">
        <v>0</v>
      </c>
      <c r="H1054" s="94">
        <f>SUM(F1054:G1054)</f>
        <v>53.74</v>
      </c>
      <c r="I1054" s="36">
        <f>SUM(I1052:I1053)</f>
        <v>40.01</v>
      </c>
      <c r="J1054" s="22"/>
      <c r="K1054" s="117">
        <f>SUM(I1054:J1054)</f>
        <v>40.01</v>
      </c>
      <c r="L1054" s="91">
        <f>SUM(L1052:L1053)</f>
        <v>145.82</v>
      </c>
      <c r="M1054" s="91">
        <f t="shared" ref="M1054" si="407">SUM(M1052:M1053)</f>
        <v>0</v>
      </c>
      <c r="N1054" s="103">
        <f>SUM(L1054:M1054)</f>
        <v>145.82</v>
      </c>
      <c r="O1054" s="91">
        <f>SUM(O1052:O1053)</f>
        <v>155.51</v>
      </c>
      <c r="P1054" s="91"/>
      <c r="Q1054" s="103">
        <f>SUM(O1054:P1054)</f>
        <v>155.51</v>
      </c>
      <c r="R1054" s="91">
        <f>SUM(R1052:R1053)</f>
        <v>155.51</v>
      </c>
      <c r="S1054" s="91"/>
      <c r="T1054" s="103">
        <f>SUM(R1054:S1054)</f>
        <v>155.51</v>
      </c>
    </row>
    <row r="1055" spans="1:20" s="68" customFormat="1" ht="18.75">
      <c r="B1055" s="130" t="s">
        <v>115</v>
      </c>
      <c r="C1055" s="150">
        <f t="shared" ref="C1055:H1055" si="408">C1054+C1050+C1040+C1036+C1029+C1022+C997+C993+C990+C1025+C986</f>
        <v>125923.73000000001</v>
      </c>
      <c r="D1055" s="150">
        <f t="shared" si="408"/>
        <v>18693.23</v>
      </c>
      <c r="E1055" s="150">
        <f t="shared" si="408"/>
        <v>144616.96000000002</v>
      </c>
      <c r="F1055" s="150">
        <f t="shared" si="408"/>
        <v>137816.85</v>
      </c>
      <c r="G1055" s="150">
        <f t="shared" si="408"/>
        <v>18658.86</v>
      </c>
      <c r="H1055" s="150">
        <f t="shared" si="408"/>
        <v>156475.71</v>
      </c>
      <c r="I1055" s="150">
        <f t="shared" ref="I1055:P1055" si="409">I1054+I1050+I1040+I1036+I1029+I1022+I997+I993+I990+I1025+I987</f>
        <v>186463.81000000003</v>
      </c>
      <c r="J1055" s="150">
        <f t="shared" si="409"/>
        <v>23093.19</v>
      </c>
      <c r="K1055" s="150">
        <f t="shared" si="409"/>
        <v>209556.99999999997</v>
      </c>
      <c r="L1055" s="140">
        <f t="shared" si="409"/>
        <v>248716.34000000003</v>
      </c>
      <c r="M1055" s="140">
        <f t="shared" si="409"/>
        <v>20923.71</v>
      </c>
      <c r="N1055" s="140">
        <f t="shared" si="409"/>
        <v>269640.05000000005</v>
      </c>
      <c r="O1055" s="140">
        <f t="shared" si="409"/>
        <v>295124.07</v>
      </c>
      <c r="P1055" s="140">
        <f t="shared" si="409"/>
        <v>29988.730000000003</v>
      </c>
      <c r="Q1055" s="140">
        <f>Q1054+Q1050+Q1040+Q1036+Q1029+Q1022+Q997+Q993+Q990+Q1025+Q987</f>
        <v>325112.80000000005</v>
      </c>
      <c r="R1055" s="140">
        <f>R1054+R1050+R1040+R1036+R1029+R1022+R997+R993+R990+R1025+R987</f>
        <v>307816.18</v>
      </c>
      <c r="S1055" s="140">
        <f t="shared" ref="S1055" si="410">S1054+S1050+S1040+S1036+S1029+S1022+S997+S993+S990+S1025+S987</f>
        <v>57903.240000000005</v>
      </c>
      <c r="T1055" s="140">
        <f>T1054+T1050+T1040+T1036+T1029+T1022+T997+T993+T990+T1025+T987</f>
        <v>365719.42000000004</v>
      </c>
    </row>
    <row r="1056" spans="1:20" ht="18.75">
      <c r="A1056" s="25"/>
      <c r="B1056" s="17"/>
      <c r="C1056" s="20"/>
      <c r="D1056" s="20"/>
      <c r="F1056" s="20"/>
      <c r="G1056" s="20"/>
      <c r="I1056" s="22"/>
      <c r="J1056" s="22"/>
      <c r="L1056" s="89"/>
      <c r="M1056" s="89"/>
      <c r="O1056" s="89"/>
      <c r="P1056" s="89"/>
      <c r="R1056" s="89"/>
      <c r="S1056" s="89"/>
    </row>
    <row r="1057" spans="1:20" s="69" customFormat="1" ht="18.75">
      <c r="A1057" s="69">
        <v>6</v>
      </c>
      <c r="B1057" s="130" t="s">
        <v>849</v>
      </c>
      <c r="C1057" s="135"/>
      <c r="D1057" s="135"/>
      <c r="E1057" s="135"/>
      <c r="F1057" s="135"/>
      <c r="G1057" s="135"/>
      <c r="H1057" s="132"/>
      <c r="I1057" s="138"/>
      <c r="J1057" s="138"/>
      <c r="K1057" s="139"/>
      <c r="L1057" s="125"/>
      <c r="M1057" s="125"/>
      <c r="N1057" s="125"/>
      <c r="O1057" s="125"/>
      <c r="P1057" s="125"/>
      <c r="Q1057" s="125"/>
      <c r="R1057" s="125"/>
      <c r="S1057" s="125"/>
      <c r="T1057" s="125"/>
    </row>
    <row r="1058" spans="1:20" s="43" customFormat="1" ht="18.75">
      <c r="A1058" s="35">
        <v>1</v>
      </c>
      <c r="B1058" s="19" t="s">
        <v>850</v>
      </c>
      <c r="C1058" s="21"/>
      <c r="D1058" s="21"/>
      <c r="E1058" s="88"/>
      <c r="F1058" s="21"/>
      <c r="G1058" s="21"/>
      <c r="H1058" s="96"/>
      <c r="I1058" s="36"/>
      <c r="J1058" s="36"/>
      <c r="K1058" s="117"/>
      <c r="L1058" s="90"/>
      <c r="M1058" s="90"/>
      <c r="N1058" s="103"/>
      <c r="O1058" s="90"/>
      <c r="P1058" s="90"/>
      <c r="Q1058" s="103"/>
      <c r="R1058" s="90"/>
      <c r="S1058" s="90"/>
      <c r="T1058" s="103"/>
    </row>
    <row r="1059" spans="1:20" ht="18.75">
      <c r="A1059" s="25">
        <v>1</v>
      </c>
      <c r="B1059" s="17" t="s">
        <v>851</v>
      </c>
      <c r="C1059" s="20">
        <v>202.94</v>
      </c>
      <c r="D1059" s="20"/>
      <c r="E1059" s="88">
        <f>SUM(C1059:D1059)</f>
        <v>202.94</v>
      </c>
      <c r="F1059" s="14">
        <v>197.95</v>
      </c>
      <c r="G1059" s="14">
        <v>0</v>
      </c>
      <c r="H1059" s="94">
        <f>SUM(F1059:G1059)</f>
        <v>197.95</v>
      </c>
      <c r="I1059" s="22">
        <v>218.81</v>
      </c>
      <c r="J1059" s="22"/>
      <c r="K1059" s="117">
        <f>SUM(I1059:J1059)</f>
        <v>218.81</v>
      </c>
      <c r="L1059" s="173">
        <v>248.92</v>
      </c>
      <c r="M1059" s="173"/>
      <c r="N1059" s="103">
        <f>SUM(L1059:M1059)</f>
        <v>248.92</v>
      </c>
      <c r="O1059" s="173">
        <v>284.02999999999997</v>
      </c>
      <c r="P1059" s="173"/>
      <c r="Q1059" s="103">
        <f>SUM(O1059:P1059)</f>
        <v>284.02999999999997</v>
      </c>
      <c r="R1059" s="173">
        <v>287.93</v>
      </c>
      <c r="S1059" s="173"/>
      <c r="T1059" s="103">
        <f>SUM(R1059:S1059)</f>
        <v>287.93</v>
      </c>
    </row>
    <row r="1060" spans="1:20" ht="18.75">
      <c r="A1060" s="25"/>
      <c r="B1060" s="19" t="s">
        <v>116</v>
      </c>
      <c r="C1060" s="21">
        <f>SUM(C1059)</f>
        <v>202.94</v>
      </c>
      <c r="D1060" s="20"/>
      <c r="E1060" s="88">
        <f>SUM(C1060:D1060)</f>
        <v>202.94</v>
      </c>
      <c r="F1060" s="18">
        <v>197.95</v>
      </c>
      <c r="G1060" s="18">
        <v>0</v>
      </c>
      <c r="H1060" s="94">
        <f>SUM(F1060:G1060)</f>
        <v>197.95</v>
      </c>
      <c r="I1060" s="36">
        <f>SUM(I1059)</f>
        <v>218.81</v>
      </c>
      <c r="J1060" s="22"/>
      <c r="K1060" s="117">
        <f>SUM(I1060:J1060)</f>
        <v>218.81</v>
      </c>
      <c r="L1060" s="91">
        <f>SUM(L1059)</f>
        <v>248.92</v>
      </c>
      <c r="M1060" s="173"/>
      <c r="N1060" s="103">
        <f>SUM(L1060:M1060)</f>
        <v>248.92</v>
      </c>
      <c r="O1060" s="173">
        <f>SUM(O1059)</f>
        <v>284.02999999999997</v>
      </c>
      <c r="P1060" s="173"/>
      <c r="Q1060" s="103">
        <f>SUM(O1060:P1060)</f>
        <v>284.02999999999997</v>
      </c>
      <c r="R1060" s="173">
        <f>SUM(R1059)</f>
        <v>287.93</v>
      </c>
      <c r="S1060" s="173"/>
      <c r="T1060" s="103">
        <f>SUM(R1060:S1060)</f>
        <v>287.93</v>
      </c>
    </row>
    <row r="1061" spans="1:20" s="43" customFormat="1" ht="18.75">
      <c r="A1061" s="35">
        <v>2</v>
      </c>
      <c r="B1061" s="19" t="s">
        <v>852</v>
      </c>
      <c r="C1061" s="21"/>
      <c r="D1061" s="21"/>
      <c r="E1061" s="88"/>
      <c r="F1061" s="18"/>
      <c r="G1061" s="18"/>
      <c r="H1061" s="94"/>
      <c r="I1061" s="36"/>
      <c r="J1061" s="36"/>
      <c r="K1061" s="117"/>
      <c r="L1061" s="91"/>
      <c r="M1061" s="91"/>
      <c r="N1061" s="103"/>
      <c r="O1061" s="91"/>
      <c r="P1061" s="91"/>
      <c r="Q1061" s="103"/>
      <c r="R1061" s="91"/>
      <c r="S1061" s="91"/>
      <c r="T1061" s="103"/>
    </row>
    <row r="1062" spans="1:20" ht="18.75">
      <c r="A1062" s="25">
        <v>1</v>
      </c>
      <c r="B1062" s="17" t="s">
        <v>2003</v>
      </c>
      <c r="C1062" s="20">
        <v>1000</v>
      </c>
      <c r="D1062" s="20"/>
      <c r="E1062" s="107">
        <f>SUM(C1062:D1062)</f>
        <v>1000</v>
      </c>
      <c r="F1062" s="14">
        <v>2500</v>
      </c>
      <c r="G1062" s="14">
        <v>0</v>
      </c>
      <c r="H1062" s="94">
        <f>SUM(F1062:G1062)</f>
        <v>2500</v>
      </c>
      <c r="I1062" s="22">
        <v>2266</v>
      </c>
      <c r="J1062" s="22"/>
      <c r="K1062" s="117">
        <f>SUM(I1062:J1062)</f>
        <v>2266</v>
      </c>
      <c r="L1062" s="173">
        <v>950</v>
      </c>
      <c r="M1062" s="173"/>
      <c r="N1062" s="103">
        <f>SUM(L1062:M1062)</f>
        <v>950</v>
      </c>
      <c r="O1062" s="173">
        <v>350</v>
      </c>
      <c r="P1062" s="173"/>
      <c r="Q1062" s="103">
        <f>SUM(O1062:P1062)</f>
        <v>350</v>
      </c>
      <c r="R1062" s="173">
        <v>350</v>
      </c>
      <c r="S1062" s="173"/>
      <c r="T1062" s="103">
        <f>SUM(R1062:S1062)</f>
        <v>350</v>
      </c>
    </row>
    <row r="1063" spans="1:20" ht="18.75">
      <c r="A1063" s="25">
        <v>2</v>
      </c>
      <c r="B1063" s="17" t="s">
        <v>853</v>
      </c>
      <c r="C1063" s="20">
        <v>5527.02</v>
      </c>
      <c r="D1063" s="20"/>
      <c r="E1063" s="88">
        <f>SUM(C1063:D1063)</f>
        <v>5527.02</v>
      </c>
      <c r="F1063" s="14">
        <v>5163.47</v>
      </c>
      <c r="G1063" s="14">
        <v>0</v>
      </c>
      <c r="H1063" s="94">
        <f>SUM(F1063:G1063)</f>
        <v>5163.47</v>
      </c>
      <c r="I1063" s="22">
        <v>9656.25</v>
      </c>
      <c r="J1063" s="22"/>
      <c r="K1063" s="117">
        <f>SUM(I1063:J1063)</f>
        <v>9656.25</v>
      </c>
      <c r="L1063" s="173">
        <v>11822.82</v>
      </c>
      <c r="M1063" s="173"/>
      <c r="N1063" s="103">
        <f>SUM(L1063:M1063)</f>
        <v>11822.82</v>
      </c>
      <c r="O1063" s="173">
        <v>18128.939999999999</v>
      </c>
      <c r="P1063" s="173"/>
      <c r="Q1063" s="103">
        <f>SUM(O1063:P1063)</f>
        <v>18128.939999999999</v>
      </c>
      <c r="R1063" s="173">
        <v>17234.939999999999</v>
      </c>
      <c r="S1063" s="173"/>
      <c r="T1063" s="103">
        <f>SUM(R1063:S1063)</f>
        <v>17234.939999999999</v>
      </c>
    </row>
    <row r="1064" spans="1:20" ht="18.75">
      <c r="A1064" s="25"/>
      <c r="B1064" s="19" t="s">
        <v>117</v>
      </c>
      <c r="C1064" s="21">
        <f>SUM(C1062:C1063)</f>
        <v>6527.02</v>
      </c>
      <c r="D1064" s="20"/>
      <c r="E1064" s="88">
        <f>SUM(C1064:D1064)</f>
        <v>6527.02</v>
      </c>
      <c r="F1064" s="18">
        <v>7663.47</v>
      </c>
      <c r="G1064" s="18">
        <v>0</v>
      </c>
      <c r="H1064" s="94">
        <f>SUM(F1064:G1064)</f>
        <v>7663.47</v>
      </c>
      <c r="I1064" s="36">
        <f>SUM(I1062:I1063)</f>
        <v>11922.25</v>
      </c>
      <c r="J1064" s="22"/>
      <c r="K1064" s="117">
        <f>SUM(I1064:J1064)</f>
        <v>11922.25</v>
      </c>
      <c r="L1064" s="91">
        <f>SUM(L1062:L1063)</f>
        <v>12772.82</v>
      </c>
      <c r="M1064" s="173"/>
      <c r="N1064" s="103">
        <f>SUM(L1064:M1064)</f>
        <v>12772.82</v>
      </c>
      <c r="O1064" s="91">
        <f>SUM(O1062:O1063)</f>
        <v>18478.939999999999</v>
      </c>
      <c r="P1064" s="173"/>
      <c r="Q1064" s="103">
        <f>SUM(O1064:P1064)</f>
        <v>18478.939999999999</v>
      </c>
      <c r="R1064" s="91">
        <f>SUM(R1062:R1063)</f>
        <v>17584.939999999999</v>
      </c>
      <c r="S1064" s="173"/>
      <c r="T1064" s="103">
        <f>SUM(R1064:S1064)</f>
        <v>17584.939999999999</v>
      </c>
    </row>
    <row r="1065" spans="1:20" s="43" customFormat="1" ht="18.75">
      <c r="A1065" s="35">
        <v>3</v>
      </c>
      <c r="B1065" s="19" t="s">
        <v>854</v>
      </c>
      <c r="C1065" s="21"/>
      <c r="D1065" s="21"/>
      <c r="E1065" s="88"/>
      <c r="F1065" s="18"/>
      <c r="G1065" s="18"/>
      <c r="H1065" s="94"/>
      <c r="I1065" s="36"/>
      <c r="J1065" s="36"/>
      <c r="K1065" s="117"/>
      <c r="L1065" s="91"/>
      <c r="M1065" s="91"/>
      <c r="N1065" s="103"/>
      <c r="O1065" s="91"/>
      <c r="P1065" s="91"/>
      <c r="Q1065" s="103"/>
      <c r="R1065" s="91"/>
      <c r="S1065" s="91"/>
      <c r="T1065" s="103"/>
    </row>
    <row r="1066" spans="1:20" ht="18.75">
      <c r="A1066" s="25">
        <v>1</v>
      </c>
      <c r="B1066" s="17" t="s">
        <v>855</v>
      </c>
      <c r="C1066" s="20">
        <v>0</v>
      </c>
      <c r="D1066" s="20"/>
      <c r="E1066" s="88">
        <f>SUM(C1066:D1066)</f>
        <v>0</v>
      </c>
      <c r="F1066" s="14">
        <v>0</v>
      </c>
      <c r="G1066" s="14">
        <v>0</v>
      </c>
      <c r="H1066" s="94">
        <f>SUM(F1066:G1066)</f>
        <v>0</v>
      </c>
      <c r="I1066" s="22">
        <v>600.94000000000005</v>
      </c>
      <c r="J1066" s="22"/>
      <c r="K1066" s="117">
        <f>SUM(I1066:J1066)</f>
        <v>600.94000000000005</v>
      </c>
      <c r="L1066" s="173">
        <v>632.66</v>
      </c>
      <c r="M1066" s="173"/>
      <c r="N1066" s="103">
        <f>SUM(L1066:M1066)</f>
        <v>632.66</v>
      </c>
      <c r="O1066" s="173">
        <v>687.06</v>
      </c>
      <c r="P1066" s="173"/>
      <c r="Q1066" s="103">
        <f>SUM(O1066:P1066)</f>
        <v>687.06</v>
      </c>
      <c r="R1066" s="173">
        <v>687.06</v>
      </c>
      <c r="S1066" s="173"/>
      <c r="T1066" s="103">
        <f>SUM(R1066:S1066)</f>
        <v>687.06</v>
      </c>
    </row>
    <row r="1067" spans="1:20" ht="18.75">
      <c r="A1067" s="25"/>
      <c r="B1067" s="19" t="s">
        <v>118</v>
      </c>
      <c r="C1067" s="21">
        <f>SUM(C1066)</f>
        <v>0</v>
      </c>
      <c r="D1067" s="20"/>
      <c r="E1067" s="88">
        <f>SUM(C1067:D1067)</f>
        <v>0</v>
      </c>
      <c r="F1067" s="18">
        <v>0</v>
      </c>
      <c r="G1067" s="18">
        <v>0</v>
      </c>
      <c r="H1067" s="94">
        <f>SUM(F1067:G1067)</f>
        <v>0</v>
      </c>
      <c r="I1067" s="36">
        <f>SUM(I1066)</f>
        <v>600.94000000000005</v>
      </c>
      <c r="J1067" s="22"/>
      <c r="K1067" s="117">
        <f>SUM(I1067:J1067)</f>
        <v>600.94000000000005</v>
      </c>
      <c r="L1067" s="91">
        <f>SUM(L1066)</f>
        <v>632.66</v>
      </c>
      <c r="M1067" s="173"/>
      <c r="N1067" s="103">
        <f>SUM(L1067:M1067)</f>
        <v>632.66</v>
      </c>
      <c r="O1067" s="173">
        <f>SUM(O1066)</f>
        <v>687.06</v>
      </c>
      <c r="P1067" s="173"/>
      <c r="Q1067" s="103">
        <f>SUM(O1067:P1067)</f>
        <v>687.06</v>
      </c>
      <c r="R1067" s="173">
        <f>SUM(R1066)</f>
        <v>687.06</v>
      </c>
      <c r="S1067" s="173"/>
      <c r="T1067" s="103">
        <f>SUM(R1067:S1067)</f>
        <v>687.06</v>
      </c>
    </row>
    <row r="1068" spans="1:20" s="43" customFormat="1" ht="18.75">
      <c r="A1068" s="35">
        <v>4</v>
      </c>
      <c r="B1068" s="19" t="s">
        <v>856</v>
      </c>
      <c r="C1068" s="21"/>
      <c r="D1068" s="21"/>
      <c r="E1068" s="88"/>
      <c r="F1068" s="18"/>
      <c r="G1068" s="18"/>
      <c r="H1068" s="94"/>
      <c r="I1068" s="36"/>
      <c r="J1068" s="36"/>
      <c r="K1068" s="117"/>
      <c r="L1068" s="91"/>
      <c r="M1068" s="91"/>
      <c r="N1068" s="103"/>
      <c r="O1068" s="91"/>
      <c r="P1068" s="91"/>
      <c r="Q1068" s="103"/>
      <c r="R1068" s="91"/>
      <c r="S1068" s="91"/>
      <c r="T1068" s="103"/>
    </row>
    <row r="1069" spans="1:20" ht="18.75">
      <c r="A1069" s="25"/>
      <c r="B1069" s="17" t="s">
        <v>2296</v>
      </c>
      <c r="C1069" s="20">
        <v>0.03</v>
      </c>
      <c r="D1069" s="20"/>
      <c r="E1069" s="88">
        <f>SUM(C1069:D1069)</f>
        <v>0.03</v>
      </c>
      <c r="F1069" s="14">
        <v>10000</v>
      </c>
      <c r="G1069" s="14">
        <v>0</v>
      </c>
      <c r="H1069" s="94">
        <f>SUM(F1069:G1069)</f>
        <v>10000</v>
      </c>
      <c r="I1069" s="22">
        <v>50000</v>
      </c>
      <c r="J1069" s="22"/>
      <c r="K1069" s="117">
        <f>SUM(I1069:J1069)</f>
        <v>50000</v>
      </c>
      <c r="L1069" s="173">
        <v>35000</v>
      </c>
      <c r="M1069" s="173"/>
      <c r="N1069" s="103">
        <f>SUM(L1069:M1069)</f>
        <v>35000</v>
      </c>
      <c r="O1069" s="173">
        <v>35000</v>
      </c>
      <c r="P1069" s="173"/>
      <c r="Q1069" s="103">
        <f>SUM(O1069:P1069)</f>
        <v>35000</v>
      </c>
      <c r="R1069" s="173">
        <v>35000</v>
      </c>
      <c r="S1069" s="173"/>
      <c r="T1069" s="103">
        <f>SUM(R1069:S1069)</f>
        <v>35000</v>
      </c>
    </row>
    <row r="1070" spans="1:20" ht="18.75">
      <c r="A1070" s="25"/>
      <c r="B1070" s="19" t="s">
        <v>19</v>
      </c>
      <c r="C1070" s="21">
        <f>SUM(C1069)</f>
        <v>0.03</v>
      </c>
      <c r="D1070" s="20"/>
      <c r="E1070" s="88">
        <f>SUM(C1070:D1070)</f>
        <v>0.03</v>
      </c>
      <c r="F1070" s="18">
        <v>10000</v>
      </c>
      <c r="G1070" s="18">
        <v>0</v>
      </c>
      <c r="H1070" s="94">
        <f>SUM(F1070:G1070)</f>
        <v>10000</v>
      </c>
      <c r="I1070" s="36">
        <f>SUM(I1069)</f>
        <v>50000</v>
      </c>
      <c r="J1070" s="22"/>
      <c r="K1070" s="117">
        <f>SUM(I1070:J1070)</f>
        <v>50000</v>
      </c>
      <c r="L1070" s="91">
        <f>SUM(L1069)</f>
        <v>35000</v>
      </c>
      <c r="M1070" s="91">
        <f>SUM(M1069)</f>
        <v>0</v>
      </c>
      <c r="N1070" s="103">
        <f>SUM(L1070:M1070)</f>
        <v>35000</v>
      </c>
      <c r="O1070" s="173">
        <f>SUM(O1069)</f>
        <v>35000</v>
      </c>
      <c r="P1070" s="91"/>
      <c r="Q1070" s="103">
        <f>SUM(O1070:P1070)</f>
        <v>35000</v>
      </c>
      <c r="R1070" s="173">
        <f>SUM(R1069)</f>
        <v>35000</v>
      </c>
      <c r="S1070" s="91"/>
      <c r="T1070" s="103">
        <f>SUM(R1070:S1070)</f>
        <v>35000</v>
      </c>
    </row>
    <row r="1071" spans="1:20" s="43" customFormat="1" ht="18.75">
      <c r="A1071" s="35">
        <v>5</v>
      </c>
      <c r="B1071" s="19" t="s">
        <v>255</v>
      </c>
      <c r="C1071" s="21"/>
      <c r="D1071" s="21"/>
      <c r="E1071" s="88"/>
      <c r="F1071" s="18"/>
      <c r="G1071" s="18"/>
      <c r="H1071" s="94"/>
      <c r="I1071" s="36"/>
      <c r="J1071" s="36"/>
      <c r="K1071" s="117"/>
      <c r="L1071" s="91"/>
      <c r="M1071" s="91"/>
      <c r="N1071" s="103"/>
      <c r="O1071" s="91"/>
      <c r="P1071" s="91"/>
      <c r="Q1071" s="103"/>
      <c r="R1071" s="91"/>
      <c r="S1071" s="91"/>
      <c r="T1071" s="103"/>
    </row>
    <row r="1072" spans="1:20" ht="18.75">
      <c r="A1072" s="25">
        <v>1</v>
      </c>
      <c r="B1072" s="17" t="s">
        <v>2004</v>
      </c>
      <c r="C1072" s="20">
        <v>2000</v>
      </c>
      <c r="D1072" s="20"/>
      <c r="E1072" s="88">
        <f>SUM(C1072:D1072)</f>
        <v>2000</v>
      </c>
      <c r="F1072" s="14">
        <v>2000</v>
      </c>
      <c r="G1072" s="14">
        <v>0</v>
      </c>
      <c r="H1072" s="94">
        <f>SUM(F1072:G1072)</f>
        <v>2000</v>
      </c>
      <c r="I1072" s="22">
        <v>1235</v>
      </c>
      <c r="J1072" s="22"/>
      <c r="K1072" s="117">
        <f>SUM(I1072:J1072)</f>
        <v>1235</v>
      </c>
      <c r="L1072" s="173">
        <v>0.03</v>
      </c>
      <c r="M1072" s="173"/>
      <c r="N1072" s="103">
        <f>SUM(L1072:M1072)</f>
        <v>0.03</v>
      </c>
      <c r="O1072" s="173">
        <v>282</v>
      </c>
      <c r="P1072" s="173"/>
      <c r="Q1072" s="103">
        <f>SUM(O1072:P1072)</f>
        <v>282</v>
      </c>
      <c r="R1072" s="173">
        <v>282</v>
      </c>
      <c r="S1072" s="173"/>
      <c r="T1072" s="103">
        <f>SUM(R1072:S1072)</f>
        <v>282</v>
      </c>
    </row>
    <row r="1073" spans="1:20" ht="18.75">
      <c r="A1073" s="25"/>
      <c r="B1073" s="19" t="s">
        <v>6</v>
      </c>
      <c r="C1073" s="21">
        <f>SUM(C1072)</f>
        <v>2000</v>
      </c>
      <c r="D1073" s="20"/>
      <c r="E1073" s="88">
        <f>SUM(C1073:D1073)</f>
        <v>2000</v>
      </c>
      <c r="F1073" s="18">
        <v>2000</v>
      </c>
      <c r="G1073" s="18">
        <v>0</v>
      </c>
      <c r="H1073" s="94">
        <f>SUM(F1073:G1073)</f>
        <v>2000</v>
      </c>
      <c r="I1073" s="36">
        <f>SUM(I1072)</f>
        <v>1235</v>
      </c>
      <c r="J1073" s="22"/>
      <c r="K1073" s="117">
        <f>SUM(I1073:J1073)</f>
        <v>1235</v>
      </c>
      <c r="L1073" s="91">
        <f>SUM(L1072)</f>
        <v>0.03</v>
      </c>
      <c r="M1073" s="91">
        <f>SUM(M1072)</f>
        <v>0</v>
      </c>
      <c r="N1073" s="103">
        <f>SUM(L1073:M1073)</f>
        <v>0.03</v>
      </c>
      <c r="O1073" s="173">
        <f>SUM(O1072)</f>
        <v>282</v>
      </c>
      <c r="P1073" s="91"/>
      <c r="Q1073" s="103">
        <f>SUM(O1073:P1073)</f>
        <v>282</v>
      </c>
      <c r="R1073" s="173">
        <f>SUM(R1072)</f>
        <v>282</v>
      </c>
      <c r="S1073" s="91"/>
      <c r="T1073" s="103">
        <f>SUM(R1073:S1073)</f>
        <v>282</v>
      </c>
    </row>
    <row r="1074" spans="1:20" s="43" customFormat="1" ht="18.75">
      <c r="A1074" s="35">
        <v>6</v>
      </c>
      <c r="B1074" s="19" t="s">
        <v>857</v>
      </c>
      <c r="C1074" s="21"/>
      <c r="D1074" s="21"/>
      <c r="E1074" s="88"/>
      <c r="F1074" s="18"/>
      <c r="G1074" s="18"/>
      <c r="H1074" s="94"/>
      <c r="I1074" s="36"/>
      <c r="J1074" s="36"/>
      <c r="K1074" s="117"/>
      <c r="L1074" s="91"/>
      <c r="M1074" s="91"/>
      <c r="N1074" s="103"/>
      <c r="O1074" s="91"/>
      <c r="P1074" s="91"/>
      <c r="Q1074" s="103"/>
      <c r="R1074" s="91"/>
      <c r="S1074" s="91"/>
      <c r="T1074" s="103"/>
    </row>
    <row r="1075" spans="1:20" s="43" customFormat="1" ht="18.75">
      <c r="A1075" s="25">
        <v>1</v>
      </c>
      <c r="B1075" s="17" t="s">
        <v>2005</v>
      </c>
      <c r="C1075" s="20">
        <v>46540</v>
      </c>
      <c r="D1075" s="20"/>
      <c r="E1075" s="88">
        <f>SUM(C1075:D1075)</f>
        <v>46540</v>
      </c>
      <c r="F1075" s="14">
        <v>46540</v>
      </c>
      <c r="G1075" s="14">
        <v>0</v>
      </c>
      <c r="H1075" s="94">
        <f>SUM(F1075:G1075)</f>
        <v>46540</v>
      </c>
      <c r="I1075" s="36">
        <v>35013.519999999997</v>
      </c>
      <c r="J1075" s="36"/>
      <c r="K1075" s="117">
        <f>SUM(I1075:J1075)</f>
        <v>35013.519999999997</v>
      </c>
      <c r="L1075" s="173">
        <v>30000</v>
      </c>
      <c r="M1075" s="91"/>
      <c r="N1075" s="103">
        <f>SUM(L1075:M1075)</f>
        <v>30000</v>
      </c>
      <c r="O1075" s="173">
        <v>24614.03</v>
      </c>
      <c r="P1075" s="91"/>
      <c r="Q1075" s="103">
        <f>SUM(O1075:P1075)</f>
        <v>24614.03</v>
      </c>
      <c r="R1075" s="173">
        <v>24614.03</v>
      </c>
      <c r="S1075" s="91"/>
      <c r="T1075" s="103">
        <f>SUM(R1075:S1075)</f>
        <v>24614.03</v>
      </c>
    </row>
    <row r="1076" spans="1:20" s="43" customFormat="1" ht="18.75">
      <c r="A1076" s="35"/>
      <c r="B1076" s="19" t="s">
        <v>1477</v>
      </c>
      <c r="C1076" s="21">
        <f>SUM(C1075)</f>
        <v>46540</v>
      </c>
      <c r="D1076" s="20"/>
      <c r="E1076" s="88">
        <f>SUM(C1076:D1076)</f>
        <v>46540</v>
      </c>
      <c r="F1076" s="18">
        <v>46540</v>
      </c>
      <c r="G1076" s="18">
        <v>0</v>
      </c>
      <c r="H1076" s="94">
        <f>SUM(F1076:G1076)</f>
        <v>46540</v>
      </c>
      <c r="I1076" s="36">
        <f>SUM(I1075)</f>
        <v>35013.519999999997</v>
      </c>
      <c r="J1076" s="36"/>
      <c r="K1076" s="117">
        <f>SUM(I1076:J1076)</f>
        <v>35013.519999999997</v>
      </c>
      <c r="L1076" s="91">
        <f>SUM(L1075)</f>
        <v>30000</v>
      </c>
      <c r="M1076" s="91">
        <f>SUM(M1075)</f>
        <v>0</v>
      </c>
      <c r="N1076" s="103">
        <f>SUM(L1076:M1076)</f>
        <v>30000</v>
      </c>
      <c r="O1076" s="173">
        <f>SUM(O1075)</f>
        <v>24614.03</v>
      </c>
      <c r="P1076" s="91"/>
      <c r="Q1076" s="103">
        <f>SUM(O1076:P1076)</f>
        <v>24614.03</v>
      </c>
      <c r="R1076" s="173">
        <f>SUM(R1075)</f>
        <v>24614.03</v>
      </c>
      <c r="S1076" s="91"/>
      <c r="T1076" s="103">
        <f>SUM(R1076:S1076)</f>
        <v>24614.03</v>
      </c>
    </row>
    <row r="1077" spans="1:20" s="43" customFormat="1" ht="18.75">
      <c r="A1077" s="35">
        <v>7</v>
      </c>
      <c r="B1077" s="19" t="s">
        <v>858</v>
      </c>
      <c r="C1077" s="21"/>
      <c r="D1077" s="21"/>
      <c r="E1077" s="88"/>
      <c r="F1077" s="18"/>
      <c r="G1077" s="18"/>
      <c r="H1077" s="94"/>
      <c r="I1077" s="36"/>
      <c r="J1077" s="36"/>
      <c r="K1077" s="117"/>
      <c r="L1077" s="91"/>
      <c r="M1077" s="91"/>
      <c r="N1077" s="103"/>
      <c r="O1077" s="91"/>
      <c r="P1077" s="91"/>
      <c r="Q1077" s="103"/>
      <c r="R1077" s="91"/>
      <c r="S1077" s="91"/>
      <c r="T1077" s="103"/>
    </row>
    <row r="1078" spans="1:20" ht="18.75">
      <c r="A1078" s="25">
        <v>1</v>
      </c>
      <c r="B1078" s="17" t="s">
        <v>859</v>
      </c>
      <c r="C1078" s="20">
        <v>3289</v>
      </c>
      <c r="D1078" s="20"/>
      <c r="E1078" s="88">
        <f t="shared" ref="E1078:E1147" si="411">SUM(C1078:D1078)</f>
        <v>3289</v>
      </c>
      <c r="F1078" s="14">
        <v>2450</v>
      </c>
      <c r="G1078" s="14">
        <v>1237696.28</v>
      </c>
      <c r="H1078" s="94">
        <f>SUM(F1078:G1078)</f>
        <v>1240146.28</v>
      </c>
      <c r="I1078" s="22">
        <v>960</v>
      </c>
      <c r="J1078" s="22">
        <v>0.03</v>
      </c>
      <c r="K1078" s="117">
        <f>SUM(I1078:J1078)</f>
        <v>960.03</v>
      </c>
      <c r="L1078" s="173">
        <v>258.18</v>
      </c>
      <c r="M1078" s="173">
        <v>0.03</v>
      </c>
      <c r="N1078" s="103">
        <f>SUM(L1078:M1078)</f>
        <v>258.20999999999998</v>
      </c>
      <c r="O1078" s="173">
        <v>100</v>
      </c>
      <c r="P1078" s="173">
        <v>0.03</v>
      </c>
      <c r="Q1078" s="103">
        <f>SUM(O1078:P1078)</f>
        <v>100.03</v>
      </c>
      <c r="R1078" s="173">
        <v>100</v>
      </c>
      <c r="S1078" s="173">
        <v>0.03</v>
      </c>
      <c r="T1078" s="103">
        <f>SUM(R1078:S1078)</f>
        <v>100.03</v>
      </c>
    </row>
    <row r="1079" spans="1:20" ht="18.75">
      <c r="A1079" s="25">
        <v>2</v>
      </c>
      <c r="B1079" s="17" t="s">
        <v>860</v>
      </c>
      <c r="C1079" s="20">
        <v>0.01</v>
      </c>
      <c r="D1079" s="20"/>
      <c r="E1079" s="88">
        <f t="shared" si="411"/>
        <v>0.01</v>
      </c>
      <c r="F1079" s="14">
        <v>0.01</v>
      </c>
      <c r="G1079" s="14">
        <v>0</v>
      </c>
      <c r="H1079" s="94">
        <f t="shared" ref="H1079:H1148" si="412">SUM(F1079:G1079)</f>
        <v>0.01</v>
      </c>
      <c r="I1079" s="22">
        <v>0.01</v>
      </c>
      <c r="J1079" s="22"/>
      <c r="K1079" s="117">
        <f t="shared" ref="K1079:K1148" si="413">SUM(I1079:J1079)</f>
        <v>0.01</v>
      </c>
      <c r="L1079" s="173">
        <v>0.02</v>
      </c>
      <c r="M1079" s="173"/>
      <c r="N1079" s="103">
        <f t="shared" ref="N1079:N1144" si="414">SUM(L1079:M1079)</f>
        <v>0.02</v>
      </c>
      <c r="O1079" s="173">
        <v>0.02</v>
      </c>
      <c r="P1079" s="173"/>
      <c r="Q1079" s="103">
        <f t="shared" ref="Q1079:Q1144" si="415">SUM(O1079:P1079)</f>
        <v>0.02</v>
      </c>
      <c r="R1079" s="173">
        <v>0.02</v>
      </c>
      <c r="S1079" s="173"/>
      <c r="T1079" s="103">
        <f t="shared" ref="T1079:T1106" si="416">SUM(R1079:S1079)</f>
        <v>0.02</v>
      </c>
    </row>
    <row r="1080" spans="1:20" ht="18.75">
      <c r="A1080" s="25">
        <v>3</v>
      </c>
      <c r="B1080" s="17" t="s">
        <v>2079</v>
      </c>
      <c r="C1080" s="20"/>
      <c r="D1080" s="20"/>
      <c r="E1080" s="88"/>
      <c r="F1080" s="14"/>
      <c r="G1080" s="14"/>
      <c r="H1080" s="94"/>
      <c r="I1080" s="22"/>
      <c r="J1080" s="22"/>
      <c r="L1080" s="173">
        <v>0.03</v>
      </c>
      <c r="M1080" s="173"/>
      <c r="N1080" s="103">
        <f t="shared" si="414"/>
        <v>0.03</v>
      </c>
      <c r="O1080" s="173">
        <v>0.03</v>
      </c>
      <c r="P1080" s="173"/>
      <c r="Q1080" s="103">
        <f t="shared" si="415"/>
        <v>0.03</v>
      </c>
      <c r="R1080" s="173">
        <v>0.03</v>
      </c>
      <c r="S1080" s="173"/>
      <c r="T1080" s="103">
        <f t="shared" si="416"/>
        <v>0.03</v>
      </c>
    </row>
    <row r="1081" spans="1:20" ht="18.75">
      <c r="A1081" s="25">
        <v>4</v>
      </c>
      <c r="B1081" s="17" t="s">
        <v>861</v>
      </c>
      <c r="C1081" s="20">
        <v>24</v>
      </c>
      <c r="D1081" s="20"/>
      <c r="E1081" s="88">
        <f t="shared" si="411"/>
        <v>24</v>
      </c>
      <c r="F1081" s="14">
        <v>35</v>
      </c>
      <c r="G1081" s="14">
        <v>0</v>
      </c>
      <c r="H1081" s="94">
        <f t="shared" si="412"/>
        <v>35</v>
      </c>
      <c r="I1081" s="22">
        <v>38.65</v>
      </c>
      <c r="J1081" s="22"/>
      <c r="K1081" s="117">
        <f t="shared" si="413"/>
        <v>38.65</v>
      </c>
      <c r="L1081" s="173">
        <v>0.03</v>
      </c>
      <c r="M1081" s="173"/>
      <c r="N1081" s="103">
        <f t="shared" si="414"/>
        <v>0.03</v>
      </c>
      <c r="O1081" s="173">
        <v>33.090000000000003</v>
      </c>
      <c r="P1081" s="173"/>
      <c r="Q1081" s="103">
        <f t="shared" si="415"/>
        <v>33.090000000000003</v>
      </c>
      <c r="R1081" s="173">
        <v>33.090000000000003</v>
      </c>
      <c r="S1081" s="173"/>
      <c r="T1081" s="103">
        <f t="shared" si="416"/>
        <v>33.090000000000003</v>
      </c>
    </row>
    <row r="1082" spans="1:20" s="43" customFormat="1" ht="18.75">
      <c r="A1082" s="25">
        <v>5</v>
      </c>
      <c r="B1082" s="17" t="s">
        <v>862</v>
      </c>
      <c r="C1082" s="20">
        <v>658</v>
      </c>
      <c r="D1082" s="20"/>
      <c r="E1082" s="88">
        <f t="shared" si="411"/>
        <v>658</v>
      </c>
      <c r="F1082" s="14">
        <v>35</v>
      </c>
      <c r="G1082" s="14">
        <v>0</v>
      </c>
      <c r="H1082" s="94">
        <f t="shared" si="412"/>
        <v>35</v>
      </c>
      <c r="I1082" s="22">
        <v>44.03</v>
      </c>
      <c r="J1082" s="22"/>
      <c r="K1082" s="117">
        <f t="shared" si="413"/>
        <v>44.03</v>
      </c>
      <c r="L1082" s="173">
        <v>20</v>
      </c>
      <c r="M1082" s="173"/>
      <c r="N1082" s="103">
        <f t="shared" si="414"/>
        <v>20</v>
      </c>
      <c r="O1082" s="173">
        <v>10</v>
      </c>
      <c r="P1082" s="173"/>
      <c r="Q1082" s="103">
        <f t="shared" si="415"/>
        <v>10</v>
      </c>
      <c r="R1082" s="173">
        <v>10</v>
      </c>
      <c r="S1082" s="173"/>
      <c r="T1082" s="103">
        <f t="shared" si="416"/>
        <v>10</v>
      </c>
    </row>
    <row r="1083" spans="1:20" ht="18.75">
      <c r="A1083" s="25">
        <v>6</v>
      </c>
      <c r="B1083" s="17" t="s">
        <v>863</v>
      </c>
      <c r="C1083" s="20">
        <v>376</v>
      </c>
      <c r="D1083" s="20"/>
      <c r="E1083" s="88">
        <f t="shared" si="411"/>
        <v>376</v>
      </c>
      <c r="F1083" s="14">
        <v>0.03</v>
      </c>
      <c r="G1083" s="14">
        <v>0</v>
      </c>
      <c r="H1083" s="94">
        <f t="shared" si="412"/>
        <v>0.03</v>
      </c>
      <c r="I1083" s="22">
        <v>38.65</v>
      </c>
      <c r="J1083" s="22"/>
      <c r="K1083" s="117">
        <f t="shared" si="413"/>
        <v>38.65</v>
      </c>
      <c r="L1083" s="173">
        <v>20</v>
      </c>
      <c r="M1083" s="173"/>
      <c r="N1083" s="103">
        <f t="shared" si="414"/>
        <v>20</v>
      </c>
      <c r="O1083" s="173">
        <v>45</v>
      </c>
      <c r="P1083" s="173"/>
      <c r="Q1083" s="103">
        <f t="shared" si="415"/>
        <v>45</v>
      </c>
      <c r="R1083" s="173">
        <v>45</v>
      </c>
      <c r="S1083" s="173"/>
      <c r="T1083" s="103">
        <f t="shared" si="416"/>
        <v>45</v>
      </c>
    </row>
    <row r="1084" spans="1:20" s="43" customFormat="1" ht="18.75">
      <c r="A1084" s="25">
        <v>7</v>
      </c>
      <c r="B1084" s="17" t="s">
        <v>864</v>
      </c>
      <c r="C1084" s="20">
        <v>329</v>
      </c>
      <c r="D1084" s="20"/>
      <c r="E1084" s="88">
        <f t="shared" si="411"/>
        <v>329</v>
      </c>
      <c r="F1084" s="14">
        <v>500</v>
      </c>
      <c r="G1084" s="14">
        <v>0</v>
      </c>
      <c r="H1084" s="94">
        <f t="shared" si="412"/>
        <v>500</v>
      </c>
      <c r="I1084" s="22">
        <v>525</v>
      </c>
      <c r="J1084" s="22"/>
      <c r="K1084" s="117">
        <f t="shared" si="413"/>
        <v>525</v>
      </c>
      <c r="L1084" s="173">
        <v>300</v>
      </c>
      <c r="M1084" s="173"/>
      <c r="N1084" s="103">
        <f t="shared" si="414"/>
        <v>300</v>
      </c>
      <c r="O1084" s="173">
        <v>175</v>
      </c>
      <c r="P1084" s="173"/>
      <c r="Q1084" s="103">
        <f t="shared" si="415"/>
        <v>175</v>
      </c>
      <c r="R1084" s="173">
        <v>175</v>
      </c>
      <c r="S1084" s="173"/>
      <c r="T1084" s="103">
        <f t="shared" si="416"/>
        <v>175</v>
      </c>
    </row>
    <row r="1085" spans="1:20" ht="18.75">
      <c r="A1085" s="25">
        <v>8</v>
      </c>
      <c r="B1085" s="17" t="s">
        <v>865</v>
      </c>
      <c r="C1085" s="20">
        <v>6865</v>
      </c>
      <c r="D1085" s="20"/>
      <c r="E1085" s="88">
        <f t="shared" si="411"/>
        <v>6865</v>
      </c>
      <c r="F1085" s="14">
        <v>9700</v>
      </c>
      <c r="G1085" s="14">
        <v>0</v>
      </c>
      <c r="H1085" s="94">
        <f t="shared" si="412"/>
        <v>9700</v>
      </c>
      <c r="I1085" s="22">
        <v>10117.17</v>
      </c>
      <c r="J1085" s="22"/>
      <c r="K1085" s="117">
        <f t="shared" si="413"/>
        <v>10117.17</v>
      </c>
      <c r="L1085" s="173">
        <v>9841.02</v>
      </c>
      <c r="M1085" s="173"/>
      <c r="N1085" s="103">
        <f t="shared" si="414"/>
        <v>9841.02</v>
      </c>
      <c r="O1085" s="173">
        <v>17228</v>
      </c>
      <c r="P1085" s="173"/>
      <c r="Q1085" s="103">
        <f t="shared" si="415"/>
        <v>17228</v>
      </c>
      <c r="R1085" s="173">
        <v>17228</v>
      </c>
      <c r="S1085" s="173"/>
      <c r="T1085" s="103">
        <f t="shared" si="416"/>
        <v>17228</v>
      </c>
    </row>
    <row r="1086" spans="1:20" s="43" customFormat="1" ht="18.75">
      <c r="A1086" s="25">
        <v>9</v>
      </c>
      <c r="B1086" s="17" t="s">
        <v>866</v>
      </c>
      <c r="C1086" s="20">
        <v>9525</v>
      </c>
      <c r="D1086" s="20">
        <v>475</v>
      </c>
      <c r="E1086" s="88">
        <f t="shared" si="411"/>
        <v>10000</v>
      </c>
      <c r="F1086" s="14">
        <v>12600</v>
      </c>
      <c r="G1086" s="14">
        <v>20</v>
      </c>
      <c r="H1086" s="94">
        <f t="shared" si="412"/>
        <v>12620</v>
      </c>
      <c r="I1086" s="22">
        <v>19324.400000000001</v>
      </c>
      <c r="J1086" s="22">
        <v>0.01</v>
      </c>
      <c r="K1086" s="117">
        <f t="shared" si="413"/>
        <v>19324.41</v>
      </c>
      <c r="L1086" s="173">
        <v>12905</v>
      </c>
      <c r="M1086" s="173">
        <v>0.01</v>
      </c>
      <c r="N1086" s="103">
        <f t="shared" si="414"/>
        <v>12905.01</v>
      </c>
      <c r="O1086" s="173">
        <v>14748.54</v>
      </c>
      <c r="P1086" s="173">
        <v>0.01</v>
      </c>
      <c r="Q1086" s="103">
        <f t="shared" si="415"/>
        <v>14748.550000000001</v>
      </c>
      <c r="R1086" s="173">
        <v>15108.56</v>
      </c>
      <c r="S1086" s="173">
        <v>0.01</v>
      </c>
      <c r="T1086" s="103">
        <f t="shared" si="416"/>
        <v>15108.57</v>
      </c>
    </row>
    <row r="1087" spans="1:20" ht="18.75">
      <c r="A1087" s="25">
        <v>10</v>
      </c>
      <c r="B1087" s="17" t="s">
        <v>867</v>
      </c>
      <c r="C1087" s="20">
        <v>9147</v>
      </c>
      <c r="D1087" s="20">
        <v>0.01</v>
      </c>
      <c r="E1087" s="88">
        <f t="shared" si="411"/>
        <v>9147.01</v>
      </c>
      <c r="F1087" s="14">
        <v>9147</v>
      </c>
      <c r="G1087" s="14">
        <v>0</v>
      </c>
      <c r="H1087" s="94">
        <f t="shared" si="412"/>
        <v>9147</v>
      </c>
      <c r="I1087" s="22">
        <v>48719.93</v>
      </c>
      <c r="J1087" s="22">
        <v>0.01</v>
      </c>
      <c r="K1087" s="117">
        <f t="shared" si="413"/>
        <v>48719.94</v>
      </c>
      <c r="L1087" s="173"/>
      <c r="M1087" s="173"/>
      <c r="N1087" s="103">
        <f t="shared" si="414"/>
        <v>0</v>
      </c>
      <c r="O1087" s="173"/>
      <c r="P1087" s="173"/>
      <c r="Q1087" s="103">
        <f t="shared" si="415"/>
        <v>0</v>
      </c>
      <c r="R1087" s="173"/>
      <c r="S1087" s="173"/>
      <c r="T1087" s="103">
        <f t="shared" si="416"/>
        <v>0</v>
      </c>
    </row>
    <row r="1088" spans="1:20" ht="18.75">
      <c r="A1088" s="25">
        <v>11</v>
      </c>
      <c r="B1088" s="17" t="s">
        <v>868</v>
      </c>
      <c r="C1088" s="20">
        <v>36205</v>
      </c>
      <c r="D1088" s="20">
        <v>1336.89</v>
      </c>
      <c r="E1088" s="88">
        <f t="shared" si="411"/>
        <v>37541.89</v>
      </c>
      <c r="F1088" s="14">
        <v>48500</v>
      </c>
      <c r="G1088" s="14">
        <v>60</v>
      </c>
      <c r="H1088" s="94">
        <f t="shared" si="412"/>
        <v>48560</v>
      </c>
      <c r="I1088" s="22">
        <v>5</v>
      </c>
      <c r="J1088" s="22"/>
      <c r="K1088" s="117">
        <f t="shared" si="413"/>
        <v>5</v>
      </c>
      <c r="L1088" s="173">
        <v>49807.5</v>
      </c>
      <c r="M1088" s="173">
        <v>0.01</v>
      </c>
      <c r="N1088" s="103">
        <f t="shared" si="414"/>
        <v>49807.51</v>
      </c>
      <c r="O1088" s="173">
        <v>56817.67</v>
      </c>
      <c r="P1088" s="173">
        <v>0.01</v>
      </c>
      <c r="Q1088" s="103">
        <f t="shared" si="415"/>
        <v>56817.68</v>
      </c>
      <c r="R1088" s="173">
        <v>58206.66</v>
      </c>
      <c r="S1088" s="173">
        <v>0.01</v>
      </c>
      <c r="T1088" s="103">
        <f t="shared" si="416"/>
        <v>58206.670000000006</v>
      </c>
    </row>
    <row r="1089" spans="1:20" s="43" customFormat="1" ht="18.75">
      <c r="A1089" s="25">
        <v>12</v>
      </c>
      <c r="B1089" s="17" t="s">
        <v>869</v>
      </c>
      <c r="C1089" s="20">
        <v>24</v>
      </c>
      <c r="D1089" s="20"/>
      <c r="E1089" s="88">
        <f t="shared" si="411"/>
        <v>24</v>
      </c>
      <c r="F1089" s="14">
        <v>5</v>
      </c>
      <c r="G1089" s="14">
        <v>0</v>
      </c>
      <c r="H1089" s="94">
        <f t="shared" si="412"/>
        <v>5</v>
      </c>
      <c r="I1089" s="22">
        <v>5</v>
      </c>
      <c r="J1089" s="22"/>
      <c r="K1089" s="117">
        <f t="shared" si="413"/>
        <v>5</v>
      </c>
      <c r="L1089" s="173">
        <v>5</v>
      </c>
      <c r="M1089" s="173"/>
      <c r="N1089" s="103">
        <f t="shared" si="414"/>
        <v>5</v>
      </c>
      <c r="O1089" s="173">
        <v>0.01</v>
      </c>
      <c r="P1089" s="173"/>
      <c r="Q1089" s="103">
        <f t="shared" si="415"/>
        <v>0.01</v>
      </c>
      <c r="R1089" s="173">
        <v>0.01</v>
      </c>
      <c r="S1089" s="173"/>
      <c r="T1089" s="103">
        <f t="shared" si="416"/>
        <v>0.01</v>
      </c>
    </row>
    <row r="1090" spans="1:20" ht="18.75">
      <c r="A1090" s="25">
        <v>13</v>
      </c>
      <c r="B1090" s="17" t="s">
        <v>1967</v>
      </c>
      <c r="C1090" s="20">
        <v>4</v>
      </c>
      <c r="D1090" s="20"/>
      <c r="E1090" s="88">
        <f t="shared" si="411"/>
        <v>4</v>
      </c>
      <c r="F1090" s="14">
        <v>20</v>
      </c>
      <c r="G1090" s="14">
        <v>0</v>
      </c>
      <c r="H1090" s="94">
        <f t="shared" si="412"/>
        <v>20</v>
      </c>
      <c r="I1090" s="22">
        <v>-14943.37</v>
      </c>
      <c r="J1090" s="22"/>
      <c r="K1090" s="117">
        <f t="shared" si="413"/>
        <v>-14943.37</v>
      </c>
      <c r="L1090" s="173">
        <v>8</v>
      </c>
      <c r="M1090" s="173"/>
      <c r="N1090" s="103">
        <f t="shared" si="414"/>
        <v>8</v>
      </c>
      <c r="O1090" s="173">
        <v>1</v>
      </c>
      <c r="P1090" s="173"/>
      <c r="Q1090" s="103">
        <f t="shared" si="415"/>
        <v>1</v>
      </c>
      <c r="R1090" s="173">
        <v>1</v>
      </c>
      <c r="S1090" s="173"/>
      <c r="T1090" s="103">
        <f t="shared" si="416"/>
        <v>1</v>
      </c>
    </row>
    <row r="1091" spans="1:20" ht="18.75">
      <c r="A1091" s="25">
        <v>14</v>
      </c>
      <c r="B1091" s="17" t="s">
        <v>1968</v>
      </c>
      <c r="C1091" s="20">
        <v>-10700.7</v>
      </c>
      <c r="D1091" s="20"/>
      <c r="E1091" s="88">
        <f t="shared" si="411"/>
        <v>-10700.7</v>
      </c>
      <c r="F1091" s="14">
        <v>-11883.28</v>
      </c>
      <c r="G1091" s="14">
        <v>0</v>
      </c>
      <c r="H1091" s="94">
        <f t="shared" si="412"/>
        <v>-11883.28</v>
      </c>
      <c r="I1091" s="22">
        <v>278.3</v>
      </c>
      <c r="J1091" s="22"/>
      <c r="K1091" s="117">
        <f t="shared" si="413"/>
        <v>278.3</v>
      </c>
      <c r="L1091" s="173">
        <v>-16900.2</v>
      </c>
      <c r="M1091" s="173"/>
      <c r="N1091" s="103">
        <f t="shared" si="414"/>
        <v>-16900.2</v>
      </c>
      <c r="O1091" s="173">
        <v>-20103.27</v>
      </c>
      <c r="P1091" s="173"/>
      <c r="Q1091" s="103">
        <f t="shared" si="415"/>
        <v>-20103.27</v>
      </c>
      <c r="R1091" s="173">
        <v>-20239.7</v>
      </c>
      <c r="S1091" s="173"/>
      <c r="T1091" s="103">
        <f t="shared" si="416"/>
        <v>-20239.7</v>
      </c>
    </row>
    <row r="1092" spans="1:20" s="43" customFormat="1" ht="18.75">
      <c r="A1092" s="25">
        <v>15</v>
      </c>
      <c r="B1092" s="17" t="s">
        <v>870</v>
      </c>
      <c r="C1092" s="20">
        <v>350</v>
      </c>
      <c r="D1092" s="20"/>
      <c r="E1092" s="88">
        <f t="shared" si="411"/>
        <v>350</v>
      </c>
      <c r="F1092" s="14">
        <v>400</v>
      </c>
      <c r="G1092" s="14">
        <v>0</v>
      </c>
      <c r="H1092" s="94">
        <f t="shared" si="412"/>
        <v>400</v>
      </c>
      <c r="I1092" s="22"/>
      <c r="J1092" s="22">
        <v>0.03</v>
      </c>
      <c r="K1092" s="117">
        <f t="shared" si="413"/>
        <v>0.03</v>
      </c>
      <c r="L1092" s="173">
        <v>0.03</v>
      </c>
      <c r="M1092" s="173"/>
      <c r="N1092" s="103">
        <f t="shared" si="414"/>
        <v>0.03</v>
      </c>
      <c r="O1092" s="173">
        <v>403.5</v>
      </c>
      <c r="P1092" s="173"/>
      <c r="Q1092" s="103">
        <f t="shared" si="415"/>
        <v>403.5</v>
      </c>
      <c r="R1092" s="173">
        <v>403.5</v>
      </c>
      <c r="S1092" s="173"/>
      <c r="T1092" s="103">
        <f t="shared" si="416"/>
        <v>403.5</v>
      </c>
    </row>
    <row r="1093" spans="1:20" ht="18.75">
      <c r="A1093" s="25">
        <v>16</v>
      </c>
      <c r="B1093" s="17" t="s">
        <v>871</v>
      </c>
      <c r="C1093" s="20"/>
      <c r="D1093" s="20">
        <v>0.03</v>
      </c>
      <c r="E1093" s="88">
        <f t="shared" si="411"/>
        <v>0.03</v>
      </c>
      <c r="F1093" s="14">
        <v>0</v>
      </c>
      <c r="G1093" s="14">
        <v>0.03</v>
      </c>
      <c r="H1093" s="94">
        <f t="shared" si="412"/>
        <v>0.03</v>
      </c>
      <c r="I1093" s="22">
        <v>135.37</v>
      </c>
      <c r="J1093" s="22">
        <v>0.03</v>
      </c>
      <c r="K1093" s="117">
        <f t="shared" si="413"/>
        <v>135.4</v>
      </c>
      <c r="L1093" s="173"/>
      <c r="M1093" s="173"/>
      <c r="N1093" s="103">
        <f t="shared" si="414"/>
        <v>0</v>
      </c>
      <c r="O1093" s="173"/>
      <c r="P1093" s="173"/>
      <c r="Q1093" s="103">
        <f t="shared" si="415"/>
        <v>0</v>
      </c>
      <c r="R1093" s="173"/>
      <c r="S1093" s="173"/>
      <c r="T1093" s="103">
        <f t="shared" si="416"/>
        <v>0</v>
      </c>
    </row>
    <row r="1094" spans="1:20" ht="18.75">
      <c r="A1094" s="25">
        <v>17</v>
      </c>
      <c r="B1094" s="17" t="s">
        <v>2080</v>
      </c>
      <c r="C1094" s="20">
        <v>188</v>
      </c>
      <c r="D1094" s="20">
        <v>0.03</v>
      </c>
      <c r="E1094" s="88">
        <f t="shared" si="411"/>
        <v>188.03</v>
      </c>
      <c r="F1094" s="14">
        <v>140</v>
      </c>
      <c r="G1094" s="14">
        <v>0.03</v>
      </c>
      <c r="H1094" s="94">
        <f t="shared" si="412"/>
        <v>140.03</v>
      </c>
      <c r="I1094" s="22">
        <v>0.01</v>
      </c>
      <c r="J1094" s="22">
        <v>0.01</v>
      </c>
      <c r="K1094" s="117">
        <f t="shared" si="413"/>
        <v>0.02</v>
      </c>
      <c r="L1094" s="173">
        <v>145.65</v>
      </c>
      <c r="M1094" s="173">
        <v>0.03</v>
      </c>
      <c r="N1094" s="103">
        <f t="shared" si="414"/>
        <v>145.68</v>
      </c>
      <c r="O1094" s="173">
        <v>144.88</v>
      </c>
      <c r="P1094" s="173">
        <v>0.03</v>
      </c>
      <c r="Q1094" s="103">
        <f t="shared" si="415"/>
        <v>144.91</v>
      </c>
      <c r="R1094" s="173">
        <v>144.88</v>
      </c>
      <c r="S1094" s="173">
        <v>0.03</v>
      </c>
      <c r="T1094" s="103">
        <f t="shared" si="416"/>
        <v>144.91</v>
      </c>
    </row>
    <row r="1095" spans="1:20" s="43" customFormat="1" ht="18.75">
      <c r="A1095" s="25">
        <v>18</v>
      </c>
      <c r="B1095" s="17" t="s">
        <v>872</v>
      </c>
      <c r="C1095" s="20">
        <v>0.01</v>
      </c>
      <c r="D1095" s="20">
        <v>0.01</v>
      </c>
      <c r="E1095" s="88">
        <f t="shared" si="411"/>
        <v>0.02</v>
      </c>
      <c r="F1095" s="14">
        <v>0.01</v>
      </c>
      <c r="G1095" s="14">
        <v>0.01</v>
      </c>
      <c r="H1095" s="94">
        <f t="shared" si="412"/>
        <v>0.02</v>
      </c>
      <c r="I1095" s="22">
        <v>0.01</v>
      </c>
      <c r="J1095" s="22"/>
      <c r="K1095" s="117">
        <f t="shared" si="413"/>
        <v>0.01</v>
      </c>
      <c r="L1095" s="173">
        <v>0.01</v>
      </c>
      <c r="M1095" s="173">
        <v>0.01</v>
      </c>
      <c r="N1095" s="103">
        <f t="shared" si="414"/>
        <v>0.02</v>
      </c>
      <c r="O1095" s="173">
        <v>0.01</v>
      </c>
      <c r="P1095" s="173">
        <v>0.01</v>
      </c>
      <c r="Q1095" s="103">
        <f t="shared" si="415"/>
        <v>0.02</v>
      </c>
      <c r="R1095" s="173">
        <v>0.01</v>
      </c>
      <c r="S1095" s="173">
        <v>0.01</v>
      </c>
      <c r="T1095" s="103">
        <f t="shared" si="416"/>
        <v>0.02</v>
      </c>
    </row>
    <row r="1096" spans="1:20" ht="18.75">
      <c r="A1096" s="25">
        <v>19</v>
      </c>
      <c r="B1096" s="17" t="s">
        <v>873</v>
      </c>
      <c r="C1096" s="20">
        <v>0.01</v>
      </c>
      <c r="D1096" s="20"/>
      <c r="E1096" s="88">
        <f t="shared" si="411"/>
        <v>0.01</v>
      </c>
      <c r="F1096" s="14">
        <v>0.01</v>
      </c>
      <c r="G1096" s="14">
        <v>0</v>
      </c>
      <c r="H1096" s="94">
        <f t="shared" si="412"/>
        <v>0.01</v>
      </c>
      <c r="I1096" s="22">
        <v>30267.46</v>
      </c>
      <c r="J1096" s="22"/>
      <c r="K1096" s="117">
        <f t="shared" si="413"/>
        <v>30267.46</v>
      </c>
      <c r="L1096" s="173">
        <v>0.01</v>
      </c>
      <c r="M1096" s="173"/>
      <c r="N1096" s="103">
        <f t="shared" si="414"/>
        <v>0.01</v>
      </c>
      <c r="O1096" s="173">
        <v>0.01</v>
      </c>
      <c r="P1096" s="173"/>
      <c r="Q1096" s="103">
        <f t="shared" si="415"/>
        <v>0.01</v>
      </c>
      <c r="R1096" s="173">
        <v>0.01</v>
      </c>
      <c r="S1096" s="173"/>
      <c r="T1096" s="103">
        <f t="shared" si="416"/>
        <v>0.01</v>
      </c>
    </row>
    <row r="1097" spans="1:20" ht="18.75">
      <c r="A1097" s="25">
        <v>20</v>
      </c>
      <c r="B1097" s="17" t="s">
        <v>874</v>
      </c>
      <c r="C1097" s="20">
        <v>40393</v>
      </c>
      <c r="D1097" s="20"/>
      <c r="E1097" s="88">
        <f t="shared" si="411"/>
        <v>40393</v>
      </c>
      <c r="F1097" s="14">
        <v>15000</v>
      </c>
      <c r="G1097" s="14">
        <v>0</v>
      </c>
      <c r="H1097" s="94">
        <f t="shared" si="412"/>
        <v>15000</v>
      </c>
      <c r="I1097" s="22">
        <v>2760.88</v>
      </c>
      <c r="J1097" s="22"/>
      <c r="K1097" s="117">
        <f t="shared" si="413"/>
        <v>2760.88</v>
      </c>
      <c r="L1097" s="173">
        <v>25000</v>
      </c>
      <c r="M1097" s="173"/>
      <c r="N1097" s="103">
        <f t="shared" si="414"/>
        <v>25000</v>
      </c>
      <c r="O1097" s="173">
        <v>20958.22</v>
      </c>
      <c r="P1097" s="173"/>
      <c r="Q1097" s="103">
        <f t="shared" si="415"/>
        <v>20958.22</v>
      </c>
      <c r="R1097" s="173">
        <v>20958.22</v>
      </c>
      <c r="S1097" s="173"/>
      <c r="T1097" s="103">
        <f t="shared" si="416"/>
        <v>20958.22</v>
      </c>
    </row>
    <row r="1098" spans="1:20" s="43" customFormat="1" ht="18.75">
      <c r="A1098" s="25">
        <v>21</v>
      </c>
      <c r="B1098" s="17" t="s">
        <v>875</v>
      </c>
      <c r="C1098" s="20">
        <v>15199</v>
      </c>
      <c r="D1098" s="20"/>
      <c r="E1098" s="88">
        <f t="shared" si="411"/>
        <v>15199</v>
      </c>
      <c r="F1098" s="14">
        <v>10000</v>
      </c>
      <c r="G1098" s="14">
        <v>0</v>
      </c>
      <c r="H1098" s="94">
        <f t="shared" si="412"/>
        <v>10000</v>
      </c>
      <c r="I1098" s="22">
        <v>19199.990000000002</v>
      </c>
      <c r="J1098" s="22">
        <v>0.03</v>
      </c>
      <c r="K1098" s="117">
        <f t="shared" si="413"/>
        <v>19200.02</v>
      </c>
      <c r="L1098" s="173">
        <v>0.03</v>
      </c>
      <c r="M1098" s="173"/>
      <c r="N1098" s="103">
        <f t="shared" si="414"/>
        <v>0.03</v>
      </c>
      <c r="O1098" s="173">
        <v>0.03</v>
      </c>
      <c r="P1098" s="173"/>
      <c r="Q1098" s="103">
        <f t="shared" si="415"/>
        <v>0.03</v>
      </c>
      <c r="R1098" s="173">
        <v>0.03</v>
      </c>
      <c r="S1098" s="173"/>
      <c r="T1098" s="103">
        <f t="shared" si="416"/>
        <v>0.03</v>
      </c>
    </row>
    <row r="1099" spans="1:20" ht="18.75">
      <c r="A1099" s="25">
        <v>22</v>
      </c>
      <c r="B1099" s="17" t="s">
        <v>876</v>
      </c>
      <c r="C1099" s="20">
        <v>0.03</v>
      </c>
      <c r="D1099" s="20">
        <v>0.03</v>
      </c>
      <c r="E1099" s="88">
        <f t="shared" si="411"/>
        <v>0.06</v>
      </c>
      <c r="F1099" s="14">
        <v>2500</v>
      </c>
      <c r="G1099" s="14">
        <v>2500</v>
      </c>
      <c r="H1099" s="94">
        <f t="shared" si="412"/>
        <v>5000</v>
      </c>
      <c r="I1099" s="22">
        <v>0.03</v>
      </c>
      <c r="J1099" s="22"/>
      <c r="K1099" s="117">
        <f t="shared" si="413"/>
        <v>0.03</v>
      </c>
      <c r="L1099" s="173">
        <v>17008.61</v>
      </c>
      <c r="M1099" s="173">
        <v>0.03</v>
      </c>
      <c r="N1099" s="103">
        <f t="shared" si="414"/>
        <v>17008.64</v>
      </c>
      <c r="O1099" s="173">
        <v>7500</v>
      </c>
      <c r="P1099" s="173">
        <v>0.03</v>
      </c>
      <c r="Q1099" s="103">
        <f t="shared" si="415"/>
        <v>7500.03</v>
      </c>
      <c r="R1099" s="173">
        <v>3500</v>
      </c>
      <c r="S1099" s="173">
        <v>0.03</v>
      </c>
      <c r="T1099" s="103">
        <f t="shared" si="416"/>
        <v>3500.03</v>
      </c>
    </row>
    <row r="1100" spans="1:20" ht="18.75">
      <c r="A1100" s="25">
        <v>23</v>
      </c>
      <c r="B1100" s="17" t="s">
        <v>877</v>
      </c>
      <c r="C1100" s="20">
        <v>0.03</v>
      </c>
      <c r="D1100" s="20"/>
      <c r="E1100" s="88">
        <f t="shared" si="411"/>
        <v>0.03</v>
      </c>
      <c r="F1100" s="14">
        <v>0.03</v>
      </c>
      <c r="G1100" s="14">
        <v>0</v>
      </c>
      <c r="H1100" s="94">
        <f t="shared" si="412"/>
        <v>0.03</v>
      </c>
      <c r="I1100" s="22">
        <v>0.03</v>
      </c>
      <c r="J1100" s="22"/>
      <c r="K1100" s="117">
        <f t="shared" si="413"/>
        <v>0.03</v>
      </c>
      <c r="L1100" s="173">
        <v>0.03</v>
      </c>
      <c r="M1100" s="173"/>
      <c r="N1100" s="103">
        <f t="shared" si="414"/>
        <v>0.03</v>
      </c>
      <c r="O1100" s="173">
        <v>12573.34</v>
      </c>
      <c r="P1100" s="173"/>
      <c r="Q1100" s="103">
        <f t="shared" si="415"/>
        <v>12573.34</v>
      </c>
      <c r="R1100" s="173">
        <v>12573.34</v>
      </c>
      <c r="S1100" s="173"/>
      <c r="T1100" s="103">
        <f t="shared" si="416"/>
        <v>12573.34</v>
      </c>
    </row>
    <row r="1101" spans="1:20" ht="18.75">
      <c r="A1101" s="25">
        <v>24</v>
      </c>
      <c r="B1101" s="17" t="s">
        <v>878</v>
      </c>
      <c r="C1101" s="20">
        <v>0.03</v>
      </c>
      <c r="D1101" s="20"/>
      <c r="E1101" s="88">
        <f t="shared" si="411"/>
        <v>0.03</v>
      </c>
      <c r="F1101" s="14">
        <v>0.03</v>
      </c>
      <c r="G1101" s="14">
        <v>0</v>
      </c>
      <c r="H1101" s="94">
        <f t="shared" si="412"/>
        <v>0.03</v>
      </c>
      <c r="I1101" s="22">
        <v>149.68</v>
      </c>
      <c r="J1101" s="22">
        <v>0.01</v>
      </c>
      <c r="K1101" s="117">
        <f t="shared" si="413"/>
        <v>149.69</v>
      </c>
      <c r="L1101" s="173">
        <v>0.03</v>
      </c>
      <c r="M1101" s="173"/>
      <c r="N1101" s="103">
        <f t="shared" si="414"/>
        <v>0.03</v>
      </c>
      <c r="O1101" s="173"/>
      <c r="P1101" s="173"/>
      <c r="Q1101" s="103">
        <f t="shared" si="415"/>
        <v>0</v>
      </c>
      <c r="R1101" s="173"/>
      <c r="S1101" s="173"/>
      <c r="T1101" s="103">
        <f t="shared" si="416"/>
        <v>0</v>
      </c>
    </row>
    <row r="1102" spans="1:20" ht="18.75">
      <c r="A1102" s="25">
        <v>25</v>
      </c>
      <c r="B1102" s="17" t="s">
        <v>879</v>
      </c>
      <c r="C1102" s="20">
        <v>2500</v>
      </c>
      <c r="D1102" s="20">
        <v>1000</v>
      </c>
      <c r="E1102" s="88">
        <f t="shared" si="411"/>
        <v>3500</v>
      </c>
      <c r="F1102" s="14">
        <v>1000</v>
      </c>
      <c r="G1102" s="14">
        <v>0.01</v>
      </c>
      <c r="H1102" s="94">
        <f t="shared" si="412"/>
        <v>1000.01</v>
      </c>
      <c r="I1102" s="22">
        <v>0.01</v>
      </c>
      <c r="J1102" s="22"/>
      <c r="K1102" s="117">
        <f t="shared" si="413"/>
        <v>0.01</v>
      </c>
      <c r="L1102" s="173">
        <v>99.38</v>
      </c>
      <c r="M1102" s="173">
        <v>0.01</v>
      </c>
      <c r="N1102" s="103">
        <f t="shared" si="414"/>
        <v>99.39</v>
      </c>
      <c r="O1102" s="173">
        <v>104.35</v>
      </c>
      <c r="P1102" s="173">
        <v>0.01</v>
      </c>
      <c r="Q1102" s="103">
        <f t="shared" si="415"/>
        <v>104.36</v>
      </c>
      <c r="R1102" s="173">
        <v>104.35</v>
      </c>
      <c r="S1102" s="173">
        <v>0.01</v>
      </c>
      <c r="T1102" s="103">
        <f t="shared" si="416"/>
        <v>104.36</v>
      </c>
    </row>
    <row r="1103" spans="1:20" ht="18.75">
      <c r="A1103" s="25">
        <v>26</v>
      </c>
      <c r="B1103" s="17" t="s">
        <v>880</v>
      </c>
      <c r="C1103" s="20">
        <v>0.01</v>
      </c>
      <c r="D1103" s="20"/>
      <c r="E1103" s="88">
        <f t="shared" si="411"/>
        <v>0.01</v>
      </c>
      <c r="F1103" s="14">
        <v>0.01</v>
      </c>
      <c r="G1103" s="14">
        <v>0</v>
      </c>
      <c r="H1103" s="94">
        <f t="shared" si="412"/>
        <v>0.01</v>
      </c>
      <c r="I1103" s="22">
        <v>250</v>
      </c>
      <c r="J1103" s="22"/>
      <c r="K1103" s="117">
        <f t="shared" si="413"/>
        <v>250</v>
      </c>
      <c r="L1103" s="173">
        <v>0.01</v>
      </c>
      <c r="M1103" s="173"/>
      <c r="N1103" s="103">
        <f t="shared" si="414"/>
        <v>0.01</v>
      </c>
      <c r="O1103" s="173">
        <v>0.01</v>
      </c>
      <c r="P1103" s="173"/>
      <c r="Q1103" s="103">
        <f t="shared" si="415"/>
        <v>0.01</v>
      </c>
      <c r="R1103" s="173">
        <v>0.01</v>
      </c>
      <c r="S1103" s="173"/>
      <c r="T1103" s="103">
        <f t="shared" si="416"/>
        <v>0.01</v>
      </c>
    </row>
    <row r="1104" spans="1:20" ht="18.75">
      <c r="A1104" s="25">
        <v>27</v>
      </c>
      <c r="B1104" s="17" t="s">
        <v>881</v>
      </c>
      <c r="C1104" s="20">
        <v>5</v>
      </c>
      <c r="D1104" s="20"/>
      <c r="E1104" s="88">
        <f t="shared" si="411"/>
        <v>5</v>
      </c>
      <c r="F1104" s="14">
        <v>0.03</v>
      </c>
      <c r="G1104" s="14">
        <v>0</v>
      </c>
      <c r="H1104" s="94">
        <f t="shared" si="412"/>
        <v>0.03</v>
      </c>
      <c r="I1104" s="22">
        <v>6400</v>
      </c>
      <c r="J1104" s="22">
        <v>0.03</v>
      </c>
      <c r="K1104" s="117">
        <f t="shared" si="413"/>
        <v>6400.03</v>
      </c>
      <c r="L1104" s="173">
        <v>250</v>
      </c>
      <c r="M1104" s="173"/>
      <c r="N1104" s="103">
        <f t="shared" si="414"/>
        <v>250</v>
      </c>
      <c r="O1104" s="173"/>
      <c r="P1104" s="173"/>
      <c r="Q1104" s="103">
        <f t="shared" si="415"/>
        <v>0</v>
      </c>
      <c r="R1104" s="173"/>
      <c r="S1104" s="173"/>
      <c r="T1104" s="103">
        <f t="shared" si="416"/>
        <v>0</v>
      </c>
    </row>
    <row r="1105" spans="1:20" ht="18.75">
      <c r="A1105" s="25">
        <v>28</v>
      </c>
      <c r="B1105" s="17" t="s">
        <v>2081</v>
      </c>
      <c r="C1105" s="20">
        <v>47</v>
      </c>
      <c r="D1105" s="20"/>
      <c r="E1105" s="88">
        <f t="shared" si="411"/>
        <v>47</v>
      </c>
      <c r="F1105" s="14">
        <v>385</v>
      </c>
      <c r="G1105" s="14">
        <v>0</v>
      </c>
      <c r="H1105" s="94">
        <f t="shared" si="412"/>
        <v>385</v>
      </c>
      <c r="I1105" s="22">
        <v>0.03</v>
      </c>
      <c r="J1105" s="22">
        <v>0.03</v>
      </c>
      <c r="K1105" s="117">
        <f t="shared" si="413"/>
        <v>0.06</v>
      </c>
      <c r="L1105" s="173">
        <v>577.67999999999995</v>
      </c>
      <c r="M1105" s="173">
        <v>0.03</v>
      </c>
      <c r="N1105" s="103">
        <f t="shared" si="414"/>
        <v>577.70999999999992</v>
      </c>
      <c r="O1105" s="173">
        <v>600</v>
      </c>
      <c r="P1105" s="173"/>
      <c r="Q1105" s="103">
        <f t="shared" si="415"/>
        <v>600</v>
      </c>
      <c r="R1105" s="173">
        <v>600</v>
      </c>
      <c r="S1105" s="173"/>
      <c r="T1105" s="103">
        <f t="shared" si="416"/>
        <v>600</v>
      </c>
    </row>
    <row r="1106" spans="1:20" ht="18.75">
      <c r="A1106" s="25">
        <v>29</v>
      </c>
      <c r="B1106" s="17" t="s">
        <v>882</v>
      </c>
      <c r="C1106" s="20">
        <v>3007</v>
      </c>
      <c r="D1106" s="20">
        <v>2694</v>
      </c>
      <c r="E1106" s="88">
        <f t="shared" si="411"/>
        <v>5701</v>
      </c>
      <c r="F1106" s="14">
        <v>1750</v>
      </c>
      <c r="G1106" s="14">
        <v>1750</v>
      </c>
      <c r="H1106" s="94">
        <f t="shared" si="412"/>
        <v>3500</v>
      </c>
      <c r="I1106" s="22">
        <v>659.3</v>
      </c>
      <c r="J1106" s="22"/>
      <c r="K1106" s="117">
        <f t="shared" si="413"/>
        <v>659.3</v>
      </c>
      <c r="L1106" s="173">
        <v>2400</v>
      </c>
      <c r="M1106" s="173"/>
      <c r="N1106" s="103">
        <f t="shared" si="414"/>
        <v>2400</v>
      </c>
      <c r="O1106" s="173">
        <v>1500</v>
      </c>
      <c r="P1106" s="173">
        <v>0.03</v>
      </c>
      <c r="Q1106" s="103">
        <f t="shared" si="415"/>
        <v>1500.03</v>
      </c>
      <c r="R1106" s="173">
        <v>1500</v>
      </c>
      <c r="S1106" s="173">
        <v>0.03</v>
      </c>
      <c r="T1106" s="103">
        <f t="shared" si="416"/>
        <v>1500.03</v>
      </c>
    </row>
    <row r="1107" spans="1:20" ht="18.75">
      <c r="A1107" s="25">
        <v>30</v>
      </c>
      <c r="B1107" s="17" t="s">
        <v>2308</v>
      </c>
      <c r="C1107" s="20"/>
      <c r="D1107" s="20"/>
      <c r="E1107" s="88"/>
      <c r="F1107" s="14"/>
      <c r="G1107" s="14"/>
      <c r="H1107" s="94"/>
      <c r="I1107" s="22"/>
      <c r="J1107" s="22"/>
      <c r="L1107" s="173"/>
      <c r="M1107" s="173"/>
      <c r="O1107" s="173">
        <v>1000</v>
      </c>
      <c r="P1107" s="173">
        <v>0.03</v>
      </c>
      <c r="Q1107" s="103">
        <v>10.000299999999999</v>
      </c>
      <c r="R1107" s="173">
        <v>1000</v>
      </c>
      <c r="S1107" s="173">
        <v>0.03</v>
      </c>
      <c r="T1107" s="103">
        <v>10.000299999999999</v>
      </c>
    </row>
    <row r="1108" spans="1:20" ht="18.75">
      <c r="A1108" s="25">
        <v>31</v>
      </c>
      <c r="B1108" s="17" t="s">
        <v>883</v>
      </c>
      <c r="C1108" s="20">
        <v>0.03</v>
      </c>
      <c r="D1108" s="20">
        <v>0.03</v>
      </c>
      <c r="E1108" s="88">
        <f t="shared" si="411"/>
        <v>0.06</v>
      </c>
      <c r="F1108" s="14">
        <v>0.03</v>
      </c>
      <c r="G1108" s="14">
        <v>0.03</v>
      </c>
      <c r="H1108" s="94">
        <f t="shared" si="412"/>
        <v>0.06</v>
      </c>
      <c r="I1108" s="22">
        <v>0.01</v>
      </c>
      <c r="J1108" s="22"/>
      <c r="K1108" s="117">
        <f t="shared" si="413"/>
        <v>0.01</v>
      </c>
      <c r="L1108" s="173">
        <v>0.03</v>
      </c>
      <c r="M1108" s="173">
        <v>0.03</v>
      </c>
      <c r="N1108" s="103">
        <f t="shared" si="414"/>
        <v>0.06</v>
      </c>
      <c r="O1108" s="173">
        <v>0.03</v>
      </c>
      <c r="P1108" s="173">
        <v>0.03</v>
      </c>
      <c r="Q1108" s="103">
        <f t="shared" si="415"/>
        <v>0.06</v>
      </c>
      <c r="R1108" s="173">
        <v>0.03</v>
      </c>
      <c r="S1108" s="173">
        <v>0.03</v>
      </c>
      <c r="T1108" s="103">
        <f t="shared" ref="T1108:T1173" si="417">SUM(R1108:S1108)</f>
        <v>0.06</v>
      </c>
    </row>
    <row r="1109" spans="1:20" ht="18.75">
      <c r="A1109" s="25">
        <v>32</v>
      </c>
      <c r="B1109" s="17" t="s">
        <v>884</v>
      </c>
      <c r="C1109" s="20">
        <v>1699</v>
      </c>
      <c r="D1109" s="20"/>
      <c r="E1109" s="88">
        <f t="shared" si="411"/>
        <v>1699</v>
      </c>
      <c r="F1109" s="14">
        <v>800</v>
      </c>
      <c r="G1109" s="14">
        <v>0</v>
      </c>
      <c r="H1109" s="94">
        <f t="shared" si="412"/>
        <v>800</v>
      </c>
      <c r="I1109" s="22">
        <v>0.02</v>
      </c>
      <c r="J1109" s="22"/>
      <c r="K1109" s="117">
        <f t="shared" si="413"/>
        <v>0.02</v>
      </c>
      <c r="L1109" s="173">
        <v>350</v>
      </c>
      <c r="M1109" s="173"/>
      <c r="N1109" s="103">
        <f t="shared" si="414"/>
        <v>350</v>
      </c>
      <c r="O1109" s="173">
        <v>695</v>
      </c>
      <c r="P1109" s="173"/>
      <c r="Q1109" s="103">
        <f t="shared" si="415"/>
        <v>695</v>
      </c>
      <c r="R1109" s="173">
        <v>695</v>
      </c>
      <c r="S1109" s="173"/>
      <c r="T1109" s="103">
        <f t="shared" si="417"/>
        <v>695</v>
      </c>
    </row>
    <row r="1110" spans="1:20" ht="36" customHeight="1">
      <c r="A1110" s="25">
        <v>33</v>
      </c>
      <c r="B1110" s="47" t="s">
        <v>885</v>
      </c>
      <c r="C1110" s="20">
        <v>0.01</v>
      </c>
      <c r="D1110" s="20"/>
      <c r="E1110" s="88">
        <f t="shared" si="411"/>
        <v>0.01</v>
      </c>
      <c r="F1110" s="14">
        <v>0.01</v>
      </c>
      <c r="G1110" s="14">
        <v>0</v>
      </c>
      <c r="H1110" s="94">
        <f t="shared" si="412"/>
        <v>0.01</v>
      </c>
      <c r="I1110" s="22">
        <v>0.01</v>
      </c>
      <c r="J1110" s="22"/>
      <c r="K1110" s="117">
        <f t="shared" si="413"/>
        <v>0.01</v>
      </c>
      <c r="L1110" s="173"/>
      <c r="M1110" s="173"/>
      <c r="N1110" s="103">
        <f t="shared" si="414"/>
        <v>0</v>
      </c>
      <c r="O1110" s="173"/>
      <c r="P1110" s="173"/>
      <c r="Q1110" s="103">
        <f t="shared" si="415"/>
        <v>0</v>
      </c>
      <c r="R1110" s="173"/>
      <c r="S1110" s="173"/>
      <c r="T1110" s="103">
        <f t="shared" si="417"/>
        <v>0</v>
      </c>
    </row>
    <row r="1111" spans="1:20" ht="18.75">
      <c r="A1111" s="25">
        <v>34</v>
      </c>
      <c r="B1111" s="17" t="s">
        <v>886</v>
      </c>
      <c r="C1111" s="20">
        <v>0.02</v>
      </c>
      <c r="D1111" s="20"/>
      <c r="E1111" s="88">
        <f t="shared" si="411"/>
        <v>0.02</v>
      </c>
      <c r="F1111" s="14">
        <v>0.02</v>
      </c>
      <c r="G1111" s="14">
        <v>0</v>
      </c>
      <c r="H1111" s="94">
        <f t="shared" si="412"/>
        <v>0.02</v>
      </c>
      <c r="I1111" s="22">
        <v>0.02</v>
      </c>
      <c r="J1111" s="22">
        <v>0.02</v>
      </c>
      <c r="K1111" s="117">
        <f t="shared" si="413"/>
        <v>0.04</v>
      </c>
      <c r="L1111" s="173">
        <v>0.02</v>
      </c>
      <c r="M1111" s="173"/>
      <c r="N1111" s="103">
        <f t="shared" si="414"/>
        <v>0.02</v>
      </c>
      <c r="O1111" s="173">
        <v>0.02</v>
      </c>
      <c r="P1111" s="173"/>
      <c r="Q1111" s="103">
        <f t="shared" si="415"/>
        <v>0.02</v>
      </c>
      <c r="R1111" s="173">
        <v>0.02</v>
      </c>
      <c r="S1111" s="173"/>
      <c r="T1111" s="103">
        <f t="shared" si="417"/>
        <v>0.02</v>
      </c>
    </row>
    <row r="1112" spans="1:20" ht="18.75">
      <c r="A1112" s="25">
        <v>35</v>
      </c>
      <c r="B1112" s="17" t="s">
        <v>2297</v>
      </c>
      <c r="C1112" s="20"/>
      <c r="D1112" s="20"/>
      <c r="E1112" s="88"/>
      <c r="F1112" s="14"/>
      <c r="G1112" s="14"/>
      <c r="H1112" s="94"/>
      <c r="I1112" s="22"/>
      <c r="J1112" s="22"/>
      <c r="L1112" s="173"/>
      <c r="M1112" s="173"/>
      <c r="O1112" s="173">
        <v>0.02</v>
      </c>
      <c r="P1112" s="173"/>
      <c r="Q1112" s="103">
        <f t="shared" si="415"/>
        <v>0.02</v>
      </c>
      <c r="R1112" s="173">
        <v>0.02</v>
      </c>
      <c r="S1112" s="173"/>
      <c r="T1112" s="103">
        <f t="shared" si="417"/>
        <v>0.02</v>
      </c>
    </row>
    <row r="1113" spans="1:20" ht="18.75">
      <c r="A1113" s="25">
        <v>36</v>
      </c>
      <c r="B1113" s="17" t="s">
        <v>887</v>
      </c>
      <c r="C1113" s="20">
        <v>0.01</v>
      </c>
      <c r="D1113" s="20"/>
      <c r="E1113" s="88">
        <f t="shared" si="411"/>
        <v>0.01</v>
      </c>
      <c r="F1113" s="14">
        <v>0.01</v>
      </c>
      <c r="G1113" s="14">
        <v>0</v>
      </c>
      <c r="H1113" s="94">
        <f t="shared" si="412"/>
        <v>0.01</v>
      </c>
      <c r="I1113" s="22">
        <v>59.44</v>
      </c>
      <c r="J1113" s="22">
        <v>0.02</v>
      </c>
      <c r="K1113" s="117">
        <f t="shared" si="413"/>
        <v>59.46</v>
      </c>
      <c r="L1113" s="173">
        <v>0.01</v>
      </c>
      <c r="M1113" s="173"/>
      <c r="N1113" s="103">
        <f t="shared" si="414"/>
        <v>0.01</v>
      </c>
      <c r="O1113" s="173">
        <v>0.01</v>
      </c>
      <c r="P1113" s="173"/>
      <c r="Q1113" s="103">
        <f t="shared" si="415"/>
        <v>0.01</v>
      </c>
      <c r="R1113" s="173">
        <v>0.01</v>
      </c>
      <c r="S1113" s="173"/>
      <c r="T1113" s="103">
        <f t="shared" si="417"/>
        <v>0.01</v>
      </c>
    </row>
    <row r="1114" spans="1:20" ht="18.75">
      <c r="A1114" s="25">
        <v>37</v>
      </c>
      <c r="B1114" s="17" t="s">
        <v>888</v>
      </c>
      <c r="C1114" s="20">
        <v>46</v>
      </c>
      <c r="D1114" s="20">
        <v>0.02</v>
      </c>
      <c r="E1114" s="88">
        <f t="shared" si="411"/>
        <v>46.02</v>
      </c>
      <c r="F1114" s="14">
        <v>175</v>
      </c>
      <c r="G1114" s="14">
        <v>0.02</v>
      </c>
      <c r="H1114" s="94">
        <f t="shared" si="412"/>
        <v>175.02</v>
      </c>
      <c r="I1114" s="22">
        <v>57.24</v>
      </c>
      <c r="J1114" s="22"/>
      <c r="K1114" s="117">
        <f t="shared" si="413"/>
        <v>57.24</v>
      </c>
      <c r="L1114" s="173">
        <v>0.02</v>
      </c>
      <c r="M1114" s="173">
        <v>0.02</v>
      </c>
      <c r="N1114" s="103">
        <f t="shared" si="414"/>
        <v>0.04</v>
      </c>
      <c r="O1114" s="173">
        <v>20</v>
      </c>
      <c r="P1114" s="173">
        <v>0.02</v>
      </c>
      <c r="Q1114" s="103">
        <f t="shared" si="415"/>
        <v>20.02</v>
      </c>
      <c r="R1114" s="173">
        <v>20</v>
      </c>
      <c r="S1114" s="173">
        <v>0.02</v>
      </c>
      <c r="T1114" s="103">
        <f t="shared" si="417"/>
        <v>20.02</v>
      </c>
    </row>
    <row r="1115" spans="1:20" ht="18.75">
      <c r="A1115" s="25">
        <v>38</v>
      </c>
      <c r="B1115" s="17" t="s">
        <v>889</v>
      </c>
      <c r="C1115" s="20">
        <v>47</v>
      </c>
      <c r="D1115" s="20">
        <v>0.02</v>
      </c>
      <c r="E1115" s="88">
        <f t="shared" si="411"/>
        <v>47.02</v>
      </c>
      <c r="F1115" s="14">
        <v>300</v>
      </c>
      <c r="G1115" s="14">
        <v>0.02</v>
      </c>
      <c r="H1115" s="94">
        <f t="shared" si="412"/>
        <v>300.02</v>
      </c>
      <c r="I1115" s="22">
        <v>640</v>
      </c>
      <c r="J1115" s="22">
        <v>0.03</v>
      </c>
      <c r="K1115" s="117">
        <f t="shared" si="413"/>
        <v>640.03</v>
      </c>
      <c r="L1115" s="173">
        <v>0.02</v>
      </c>
      <c r="M1115" s="173">
        <v>0.02</v>
      </c>
      <c r="N1115" s="103">
        <f t="shared" si="414"/>
        <v>0.04</v>
      </c>
      <c r="O1115" s="173">
        <v>0.02</v>
      </c>
      <c r="P1115" s="173">
        <v>0.02</v>
      </c>
      <c r="Q1115" s="103">
        <f t="shared" si="415"/>
        <v>0.04</v>
      </c>
      <c r="R1115" s="173">
        <v>0.02</v>
      </c>
      <c r="S1115" s="173">
        <v>0.02</v>
      </c>
      <c r="T1115" s="103">
        <f t="shared" si="417"/>
        <v>0.04</v>
      </c>
    </row>
    <row r="1116" spans="1:20" ht="18.75">
      <c r="A1116" s="25">
        <v>39</v>
      </c>
      <c r="B1116" s="17" t="s">
        <v>890</v>
      </c>
      <c r="C1116" s="20">
        <v>1974</v>
      </c>
      <c r="D1116" s="20"/>
      <c r="E1116" s="88">
        <f t="shared" si="411"/>
        <v>1974</v>
      </c>
      <c r="F1116" s="14">
        <v>35</v>
      </c>
      <c r="G1116" s="14">
        <v>0</v>
      </c>
      <c r="H1116" s="94">
        <f t="shared" si="412"/>
        <v>35</v>
      </c>
      <c r="I1116" s="22">
        <v>0.01</v>
      </c>
      <c r="J1116" s="22">
        <v>0.01</v>
      </c>
      <c r="K1116" s="117">
        <f t="shared" si="413"/>
        <v>0.02</v>
      </c>
      <c r="L1116" s="173">
        <v>53.76</v>
      </c>
      <c r="M1116" s="173"/>
      <c r="N1116" s="103">
        <f t="shared" si="414"/>
        <v>53.76</v>
      </c>
      <c r="O1116" s="173">
        <v>57</v>
      </c>
      <c r="P1116" s="173"/>
      <c r="Q1116" s="103">
        <f t="shared" si="415"/>
        <v>57</v>
      </c>
      <c r="R1116" s="173">
        <v>57</v>
      </c>
      <c r="S1116" s="173"/>
      <c r="T1116" s="103">
        <f t="shared" si="417"/>
        <v>57</v>
      </c>
    </row>
    <row r="1117" spans="1:20" ht="18.75">
      <c r="A1117" s="25">
        <v>40</v>
      </c>
      <c r="B1117" s="17" t="s">
        <v>891</v>
      </c>
      <c r="C1117" s="20">
        <v>23</v>
      </c>
      <c r="D1117" s="20">
        <v>0.03</v>
      </c>
      <c r="E1117" s="88">
        <f t="shared" si="411"/>
        <v>23.03</v>
      </c>
      <c r="F1117" s="14">
        <v>500</v>
      </c>
      <c r="G1117" s="14">
        <v>500</v>
      </c>
      <c r="H1117" s="94">
        <f t="shared" si="412"/>
        <v>1000</v>
      </c>
      <c r="I1117" s="22">
        <v>4480</v>
      </c>
      <c r="J1117" s="22"/>
      <c r="K1117" s="117">
        <f t="shared" si="413"/>
        <v>4480</v>
      </c>
      <c r="L1117" s="173">
        <v>96.08</v>
      </c>
      <c r="M1117" s="173">
        <v>0.03</v>
      </c>
      <c r="N1117" s="103">
        <f t="shared" si="414"/>
        <v>96.11</v>
      </c>
      <c r="O1117" s="173">
        <v>500</v>
      </c>
      <c r="P1117" s="173">
        <v>0.03</v>
      </c>
      <c r="Q1117" s="103">
        <f t="shared" si="415"/>
        <v>500.03</v>
      </c>
      <c r="R1117" s="173">
        <v>500</v>
      </c>
      <c r="S1117" s="173">
        <v>0.03</v>
      </c>
      <c r="T1117" s="103">
        <f t="shared" si="417"/>
        <v>500.03</v>
      </c>
    </row>
    <row r="1118" spans="1:20" ht="18.75">
      <c r="A1118" s="25">
        <v>41</v>
      </c>
      <c r="B1118" s="17" t="s">
        <v>892</v>
      </c>
      <c r="C1118" s="20">
        <v>0.01</v>
      </c>
      <c r="D1118" s="20">
        <v>0.01</v>
      </c>
      <c r="E1118" s="88">
        <f t="shared" si="411"/>
        <v>0.02</v>
      </c>
      <c r="F1118" s="14">
        <v>0.01</v>
      </c>
      <c r="G1118" s="14">
        <v>0.01</v>
      </c>
      <c r="H1118" s="94">
        <f t="shared" si="412"/>
        <v>0.02</v>
      </c>
      <c r="I1118" s="22">
        <v>1846.55</v>
      </c>
      <c r="J1118" s="22">
        <v>0.03</v>
      </c>
      <c r="K1118" s="117">
        <f t="shared" si="413"/>
        <v>1846.58</v>
      </c>
      <c r="L1118" s="173">
        <v>0.01</v>
      </c>
      <c r="M1118" s="173">
        <v>0.01</v>
      </c>
      <c r="N1118" s="103">
        <f t="shared" si="414"/>
        <v>0.02</v>
      </c>
      <c r="O1118" s="173">
        <v>0.01</v>
      </c>
      <c r="P1118" s="173">
        <v>0.01</v>
      </c>
      <c r="Q1118" s="103">
        <f t="shared" si="415"/>
        <v>0.02</v>
      </c>
      <c r="R1118" s="173">
        <v>0.01</v>
      </c>
      <c r="S1118" s="173">
        <v>0.01</v>
      </c>
      <c r="T1118" s="103">
        <f t="shared" si="417"/>
        <v>0.02</v>
      </c>
    </row>
    <row r="1119" spans="1:20" ht="18.75">
      <c r="A1119" s="25">
        <v>42</v>
      </c>
      <c r="B1119" s="17" t="s">
        <v>893</v>
      </c>
      <c r="C1119" s="20">
        <v>500</v>
      </c>
      <c r="D1119" s="20"/>
      <c r="E1119" s="88">
        <f t="shared" si="411"/>
        <v>500</v>
      </c>
      <c r="F1119" s="14">
        <v>1500</v>
      </c>
      <c r="G1119" s="14">
        <v>0</v>
      </c>
      <c r="H1119" s="94">
        <f t="shared" si="412"/>
        <v>1500</v>
      </c>
      <c r="I1119" s="22">
        <v>1261.21</v>
      </c>
      <c r="J1119" s="22"/>
      <c r="K1119" s="117">
        <f t="shared" si="413"/>
        <v>1261.21</v>
      </c>
      <c r="L1119" s="173"/>
      <c r="M1119" s="173"/>
      <c r="N1119" s="103">
        <f t="shared" si="414"/>
        <v>0</v>
      </c>
      <c r="O1119" s="173"/>
      <c r="P1119" s="173"/>
      <c r="Q1119" s="103">
        <f t="shared" si="415"/>
        <v>0</v>
      </c>
      <c r="R1119" s="173"/>
      <c r="S1119" s="173"/>
      <c r="T1119" s="103">
        <f t="shared" si="417"/>
        <v>0</v>
      </c>
    </row>
    <row r="1120" spans="1:20" ht="18.75">
      <c r="A1120" s="25">
        <v>43</v>
      </c>
      <c r="B1120" s="17" t="s">
        <v>894</v>
      </c>
      <c r="C1120" s="20">
        <v>449</v>
      </c>
      <c r="D1120" s="20">
        <v>45</v>
      </c>
      <c r="E1120" s="88">
        <f t="shared" si="411"/>
        <v>494</v>
      </c>
      <c r="F1120" s="14">
        <v>2300</v>
      </c>
      <c r="G1120" s="14">
        <v>2300</v>
      </c>
      <c r="H1120" s="94">
        <f t="shared" si="412"/>
        <v>4600</v>
      </c>
      <c r="I1120" s="22">
        <v>0.01</v>
      </c>
      <c r="J1120" s="22"/>
      <c r="K1120" s="117">
        <f t="shared" si="413"/>
        <v>0.01</v>
      </c>
      <c r="L1120" s="173">
        <v>333.27</v>
      </c>
      <c r="M1120" s="173">
        <v>0.03</v>
      </c>
      <c r="N1120" s="103">
        <f t="shared" si="414"/>
        <v>333.29999999999995</v>
      </c>
      <c r="O1120" s="173">
        <v>700</v>
      </c>
      <c r="P1120" s="173">
        <v>0.03</v>
      </c>
      <c r="Q1120" s="103">
        <f t="shared" si="415"/>
        <v>700.03</v>
      </c>
      <c r="R1120" s="173">
        <v>700</v>
      </c>
      <c r="S1120" s="173">
        <v>0.03</v>
      </c>
      <c r="T1120" s="103">
        <f t="shared" si="417"/>
        <v>700.03</v>
      </c>
    </row>
    <row r="1121" spans="1:20" ht="18.75">
      <c r="A1121" s="25">
        <v>44</v>
      </c>
      <c r="B1121" s="17" t="s">
        <v>895</v>
      </c>
      <c r="C1121" s="20"/>
      <c r="D1121" s="20">
        <v>0.01</v>
      </c>
      <c r="E1121" s="88">
        <f t="shared" si="411"/>
        <v>0.01</v>
      </c>
      <c r="F1121" s="14">
        <v>0</v>
      </c>
      <c r="G1121" s="14">
        <v>0.01</v>
      </c>
      <c r="H1121" s="94">
        <f t="shared" si="412"/>
        <v>0.01</v>
      </c>
      <c r="I1121" s="22">
        <v>8412.42</v>
      </c>
      <c r="J1121" s="22"/>
      <c r="K1121" s="117">
        <f t="shared" si="413"/>
        <v>8412.42</v>
      </c>
      <c r="L1121" s="173"/>
      <c r="M1121" s="173"/>
      <c r="N1121" s="103">
        <f t="shared" si="414"/>
        <v>0</v>
      </c>
      <c r="O1121" s="173"/>
      <c r="P1121" s="173"/>
      <c r="Q1121" s="103">
        <f t="shared" si="415"/>
        <v>0</v>
      </c>
      <c r="R1121" s="173"/>
      <c r="S1121" s="173"/>
      <c r="T1121" s="103">
        <f t="shared" si="417"/>
        <v>0</v>
      </c>
    </row>
    <row r="1122" spans="1:20" ht="18.75">
      <c r="A1122" s="25">
        <v>45</v>
      </c>
      <c r="B1122" s="17" t="s">
        <v>896</v>
      </c>
      <c r="C1122" s="20">
        <v>2068</v>
      </c>
      <c r="D1122" s="20"/>
      <c r="E1122" s="88">
        <f t="shared" si="411"/>
        <v>2068</v>
      </c>
      <c r="F1122" s="14">
        <v>1200</v>
      </c>
      <c r="G1122" s="14">
        <v>0</v>
      </c>
      <c r="H1122" s="94">
        <f t="shared" si="412"/>
        <v>1200</v>
      </c>
      <c r="I1122" s="22">
        <v>23.12</v>
      </c>
      <c r="J1122" s="22">
        <v>0.03</v>
      </c>
      <c r="K1122" s="117">
        <f t="shared" si="413"/>
        <v>23.150000000000002</v>
      </c>
      <c r="L1122" s="173">
        <v>660</v>
      </c>
      <c r="M1122" s="173"/>
      <c r="N1122" s="103">
        <f t="shared" si="414"/>
        <v>660</v>
      </c>
      <c r="O1122" s="173">
        <v>500</v>
      </c>
      <c r="P1122" s="173"/>
      <c r="Q1122" s="103">
        <f t="shared" si="415"/>
        <v>500</v>
      </c>
      <c r="R1122" s="173">
        <v>500</v>
      </c>
      <c r="S1122" s="173"/>
      <c r="T1122" s="103">
        <f t="shared" si="417"/>
        <v>500</v>
      </c>
    </row>
    <row r="1123" spans="1:20" ht="18.75">
      <c r="A1123" s="25">
        <v>46</v>
      </c>
      <c r="B1123" s="17" t="s">
        <v>897</v>
      </c>
      <c r="C1123" s="20">
        <v>0.01</v>
      </c>
      <c r="D1123" s="20"/>
      <c r="E1123" s="88">
        <f t="shared" si="411"/>
        <v>0.01</v>
      </c>
      <c r="F1123" s="14">
        <v>0.01</v>
      </c>
      <c r="G1123" s="14">
        <v>0</v>
      </c>
      <c r="H1123" s="94">
        <f t="shared" si="412"/>
        <v>0.01</v>
      </c>
      <c r="I1123" s="22">
        <v>42.93</v>
      </c>
      <c r="J1123" s="22">
        <v>0.03</v>
      </c>
      <c r="K1123" s="117">
        <f t="shared" si="413"/>
        <v>42.96</v>
      </c>
      <c r="L1123" s="173"/>
      <c r="M1123" s="173"/>
      <c r="N1123" s="103">
        <f t="shared" si="414"/>
        <v>0</v>
      </c>
      <c r="O1123" s="173"/>
      <c r="P1123" s="173"/>
      <c r="Q1123" s="103">
        <f t="shared" si="415"/>
        <v>0</v>
      </c>
      <c r="R1123" s="173"/>
      <c r="S1123" s="173"/>
      <c r="T1123" s="103">
        <f t="shared" si="417"/>
        <v>0</v>
      </c>
    </row>
    <row r="1124" spans="1:20" ht="18.75">
      <c r="A1124" s="25">
        <v>47</v>
      </c>
      <c r="B1124" s="17" t="s">
        <v>898</v>
      </c>
      <c r="C1124" s="20">
        <v>8481</v>
      </c>
      <c r="D1124" s="20"/>
      <c r="E1124" s="88">
        <f t="shared" si="411"/>
        <v>8481</v>
      </c>
      <c r="F1124" s="14">
        <v>8174</v>
      </c>
      <c r="G1124" s="14">
        <v>0</v>
      </c>
      <c r="H1124" s="94">
        <f t="shared" si="412"/>
        <v>8174</v>
      </c>
      <c r="I1124" s="22">
        <v>22.01</v>
      </c>
      <c r="J1124" s="22">
        <v>0.03</v>
      </c>
      <c r="K1124" s="117">
        <f t="shared" si="413"/>
        <v>22.040000000000003</v>
      </c>
      <c r="L1124" s="173">
        <v>9001.01</v>
      </c>
      <c r="M1124" s="173"/>
      <c r="N1124" s="103">
        <f t="shared" si="414"/>
        <v>9001.01</v>
      </c>
      <c r="O1124" s="173">
        <v>10705.01</v>
      </c>
      <c r="P1124" s="173"/>
      <c r="Q1124" s="103">
        <f t="shared" si="415"/>
        <v>10705.01</v>
      </c>
      <c r="R1124" s="173">
        <v>10705.01</v>
      </c>
      <c r="S1124" s="173"/>
      <c r="T1124" s="103">
        <f t="shared" si="417"/>
        <v>10705.01</v>
      </c>
    </row>
    <row r="1125" spans="1:20" ht="18.75">
      <c r="A1125" s="25">
        <v>48</v>
      </c>
      <c r="B1125" s="17" t="s">
        <v>899</v>
      </c>
      <c r="C1125" s="20">
        <v>2415</v>
      </c>
      <c r="D1125" s="20">
        <v>0.01</v>
      </c>
      <c r="E1125" s="88">
        <f t="shared" si="411"/>
        <v>2415.0100000000002</v>
      </c>
      <c r="F1125" s="14">
        <v>2415</v>
      </c>
      <c r="G1125" s="14">
        <v>0</v>
      </c>
      <c r="H1125" s="94">
        <f>SUM(F1125:G1125)</f>
        <v>2415</v>
      </c>
      <c r="I1125" s="22">
        <v>500</v>
      </c>
      <c r="J1125" s="22"/>
      <c r="K1125" s="117">
        <f t="shared" si="413"/>
        <v>500</v>
      </c>
      <c r="L1125" s="173"/>
      <c r="M1125" s="173"/>
      <c r="N1125" s="103">
        <f t="shared" si="414"/>
        <v>0</v>
      </c>
      <c r="O1125" s="173"/>
      <c r="P1125" s="173"/>
      <c r="Q1125" s="103">
        <f t="shared" si="415"/>
        <v>0</v>
      </c>
      <c r="R1125" s="173"/>
      <c r="S1125" s="173"/>
      <c r="T1125" s="103">
        <f t="shared" si="417"/>
        <v>0</v>
      </c>
    </row>
    <row r="1126" spans="1:20" ht="18.75">
      <c r="A1126" s="25">
        <v>49</v>
      </c>
      <c r="B1126" s="17" t="s">
        <v>900</v>
      </c>
      <c r="C1126" s="20">
        <v>8.4499999999999993</v>
      </c>
      <c r="D1126" s="20">
        <v>3.06</v>
      </c>
      <c r="E1126" s="88">
        <f t="shared" si="411"/>
        <v>11.51</v>
      </c>
      <c r="F1126" s="14">
        <v>20</v>
      </c>
      <c r="G1126" s="14">
        <v>0.03</v>
      </c>
      <c r="H1126" s="94">
        <f t="shared" si="412"/>
        <v>20.03</v>
      </c>
      <c r="I1126" s="22">
        <v>175.2</v>
      </c>
      <c r="J1126" s="22">
        <v>0.03</v>
      </c>
      <c r="K1126" s="117">
        <f t="shared" si="413"/>
        <v>175.23</v>
      </c>
      <c r="L1126" s="173">
        <v>23.12</v>
      </c>
      <c r="M1126" s="173">
        <v>0.03</v>
      </c>
      <c r="N1126" s="103">
        <f t="shared" si="414"/>
        <v>23.150000000000002</v>
      </c>
      <c r="O1126" s="173">
        <v>28.36</v>
      </c>
      <c r="P1126" s="173">
        <v>0.03</v>
      </c>
      <c r="Q1126" s="103">
        <f t="shared" si="415"/>
        <v>28.39</v>
      </c>
      <c r="R1126" s="173">
        <v>28.36</v>
      </c>
      <c r="S1126" s="173">
        <v>0.03</v>
      </c>
      <c r="T1126" s="103">
        <f t="shared" si="417"/>
        <v>28.39</v>
      </c>
    </row>
    <row r="1127" spans="1:20" ht="18.75">
      <c r="A1127" s="25">
        <v>50</v>
      </c>
      <c r="B1127" s="17" t="s">
        <v>2082</v>
      </c>
      <c r="C1127" s="20">
        <v>14.35</v>
      </c>
      <c r="D1127" s="20">
        <v>0.03</v>
      </c>
      <c r="E1127" s="88">
        <f t="shared" si="411"/>
        <v>14.379999999999999</v>
      </c>
      <c r="F1127" s="14">
        <v>30</v>
      </c>
      <c r="G1127" s="14">
        <v>0.03</v>
      </c>
      <c r="H1127" s="94">
        <f t="shared" si="412"/>
        <v>30.03</v>
      </c>
      <c r="I1127" s="22">
        <v>0.03</v>
      </c>
      <c r="J1127" s="22"/>
      <c r="K1127" s="117">
        <f t="shared" si="413"/>
        <v>0.03</v>
      </c>
      <c r="L1127" s="173">
        <v>42.93</v>
      </c>
      <c r="M1127" s="173">
        <v>0.03</v>
      </c>
      <c r="N1127" s="103">
        <f t="shared" si="414"/>
        <v>42.96</v>
      </c>
      <c r="O1127" s="173">
        <v>47.54</v>
      </c>
      <c r="P1127" s="173">
        <v>0.03</v>
      </c>
      <c r="Q1127" s="103">
        <f t="shared" si="415"/>
        <v>47.57</v>
      </c>
      <c r="R1127" s="173">
        <v>47.54</v>
      </c>
      <c r="S1127" s="173">
        <v>0.03</v>
      </c>
      <c r="T1127" s="103">
        <f t="shared" si="417"/>
        <v>47.57</v>
      </c>
    </row>
    <row r="1128" spans="1:20" ht="18.75">
      <c r="A1128" s="25">
        <v>51</v>
      </c>
      <c r="B1128" s="17" t="s">
        <v>901</v>
      </c>
      <c r="C1128" s="20">
        <v>8.6</v>
      </c>
      <c r="D1128" s="20">
        <v>0.03</v>
      </c>
      <c r="E1128" s="88">
        <f t="shared" si="411"/>
        <v>8.629999999999999</v>
      </c>
      <c r="F1128" s="14">
        <v>18</v>
      </c>
      <c r="G1128" s="14">
        <v>0.03</v>
      </c>
      <c r="H1128" s="94">
        <f t="shared" si="412"/>
        <v>18.03</v>
      </c>
      <c r="I1128" s="22">
        <v>18148.05</v>
      </c>
      <c r="J1128" s="22">
        <v>0.03</v>
      </c>
      <c r="K1128" s="117">
        <f t="shared" si="413"/>
        <v>18148.079999999998</v>
      </c>
      <c r="L1128" s="173">
        <v>6.57</v>
      </c>
      <c r="M1128" s="173">
        <v>0.03</v>
      </c>
      <c r="N1128" s="103">
        <f t="shared" si="414"/>
        <v>6.6000000000000005</v>
      </c>
      <c r="O1128" s="173">
        <v>23.83</v>
      </c>
      <c r="P1128" s="173">
        <v>0.03</v>
      </c>
      <c r="Q1128" s="103">
        <f t="shared" si="415"/>
        <v>23.86</v>
      </c>
      <c r="R1128" s="173">
        <v>23.83</v>
      </c>
      <c r="S1128" s="173">
        <v>0.03</v>
      </c>
      <c r="T1128" s="103">
        <f t="shared" si="417"/>
        <v>23.86</v>
      </c>
    </row>
    <row r="1129" spans="1:20" ht="18.75">
      <c r="A1129" s="25">
        <v>52</v>
      </c>
      <c r="B1129" s="17" t="s">
        <v>902</v>
      </c>
      <c r="C1129" s="20">
        <v>1410</v>
      </c>
      <c r="D1129" s="20"/>
      <c r="E1129" s="88">
        <f t="shared" si="411"/>
        <v>1410</v>
      </c>
      <c r="F1129" s="14">
        <v>600</v>
      </c>
      <c r="G1129" s="14">
        <v>0</v>
      </c>
      <c r="H1129" s="94">
        <f t="shared" si="412"/>
        <v>600</v>
      </c>
      <c r="I1129" s="22">
        <v>0.03</v>
      </c>
      <c r="J1129" s="22">
        <v>0.03</v>
      </c>
      <c r="K1129" s="117">
        <f t="shared" si="413"/>
        <v>0.06</v>
      </c>
      <c r="L1129" s="173">
        <v>200</v>
      </c>
      <c r="M1129" s="173"/>
      <c r="N1129" s="103">
        <f t="shared" si="414"/>
        <v>200</v>
      </c>
      <c r="O1129" s="173">
        <v>76.5</v>
      </c>
      <c r="P1129" s="173"/>
      <c r="Q1129" s="103">
        <f t="shared" si="415"/>
        <v>76.5</v>
      </c>
      <c r="R1129" s="173">
        <v>76.5</v>
      </c>
      <c r="S1129" s="173"/>
      <c r="T1129" s="103">
        <f t="shared" si="417"/>
        <v>76.5</v>
      </c>
    </row>
    <row r="1130" spans="1:20" ht="18.75">
      <c r="A1130" s="25">
        <v>53</v>
      </c>
      <c r="B1130" s="17" t="s">
        <v>903</v>
      </c>
      <c r="C1130" s="20">
        <v>1366</v>
      </c>
      <c r="D1130" s="20">
        <v>325</v>
      </c>
      <c r="E1130" s="88">
        <f t="shared" si="411"/>
        <v>1691</v>
      </c>
      <c r="F1130" s="14">
        <v>1000</v>
      </c>
      <c r="G1130" s="14">
        <v>1000</v>
      </c>
      <c r="H1130" s="94">
        <f t="shared" si="412"/>
        <v>2000</v>
      </c>
      <c r="I1130" s="53">
        <v>46.38</v>
      </c>
      <c r="J1130" s="25"/>
      <c r="K1130" s="117">
        <f t="shared" si="413"/>
        <v>46.38</v>
      </c>
      <c r="L1130" s="173">
        <v>120.1</v>
      </c>
      <c r="M1130" s="173">
        <v>0.03</v>
      </c>
      <c r="N1130" s="103">
        <f t="shared" si="414"/>
        <v>120.13</v>
      </c>
      <c r="O1130" s="173">
        <v>500</v>
      </c>
      <c r="P1130" s="173">
        <v>0.03</v>
      </c>
      <c r="Q1130" s="103">
        <f t="shared" si="415"/>
        <v>500.03</v>
      </c>
      <c r="R1130" s="173">
        <v>500</v>
      </c>
      <c r="S1130" s="173">
        <v>0.03</v>
      </c>
      <c r="T1130" s="103">
        <f t="shared" si="417"/>
        <v>500.03</v>
      </c>
    </row>
    <row r="1131" spans="1:20" ht="18.75">
      <c r="A1131" s="25">
        <v>54</v>
      </c>
      <c r="B1131" s="17" t="s">
        <v>2006</v>
      </c>
      <c r="C1131" s="20">
        <v>1897</v>
      </c>
      <c r="D1131" s="20"/>
      <c r="E1131" s="88">
        <f t="shared" si="411"/>
        <v>1897</v>
      </c>
      <c r="F1131" s="14">
        <v>1000</v>
      </c>
      <c r="G1131" s="14">
        <v>0</v>
      </c>
      <c r="H1131" s="94">
        <f t="shared" si="412"/>
        <v>1000</v>
      </c>
      <c r="I1131" s="22">
        <v>9.94</v>
      </c>
      <c r="J1131" s="22"/>
      <c r="K1131" s="117">
        <f t="shared" si="413"/>
        <v>9.94</v>
      </c>
      <c r="L1131" s="173">
        <v>0.03</v>
      </c>
      <c r="M1131" s="173"/>
      <c r="N1131" s="103">
        <f t="shared" si="414"/>
        <v>0.03</v>
      </c>
      <c r="O1131" s="173">
        <v>0.03</v>
      </c>
      <c r="P1131" s="173"/>
      <c r="Q1131" s="103">
        <f t="shared" si="415"/>
        <v>0.03</v>
      </c>
      <c r="R1131" s="173">
        <v>0.03</v>
      </c>
      <c r="S1131" s="173"/>
      <c r="T1131" s="103">
        <f t="shared" si="417"/>
        <v>0.03</v>
      </c>
    </row>
    <row r="1132" spans="1:20" ht="18.75">
      <c r="A1132" s="25">
        <v>55</v>
      </c>
      <c r="B1132" s="17" t="s">
        <v>2083</v>
      </c>
      <c r="C1132" s="20"/>
      <c r="D1132" s="20"/>
      <c r="E1132" s="88"/>
      <c r="F1132" s="14"/>
      <c r="G1132" s="14"/>
      <c r="H1132" s="94"/>
      <c r="I1132" s="22"/>
      <c r="J1132" s="22"/>
      <c r="L1132" s="173">
        <v>1112</v>
      </c>
      <c r="M1132" s="173"/>
      <c r="N1132" s="103">
        <f t="shared" si="414"/>
        <v>1112</v>
      </c>
      <c r="O1132" s="173">
        <v>0.03</v>
      </c>
      <c r="P1132" s="173"/>
      <c r="Q1132" s="103">
        <f t="shared" si="415"/>
        <v>0.03</v>
      </c>
      <c r="R1132" s="173">
        <v>0.03</v>
      </c>
      <c r="S1132" s="173"/>
      <c r="T1132" s="103">
        <f t="shared" si="417"/>
        <v>0.03</v>
      </c>
    </row>
    <row r="1133" spans="1:20" ht="18.75">
      <c r="A1133" s="25">
        <v>56</v>
      </c>
      <c r="B1133" s="17" t="s">
        <v>2084</v>
      </c>
      <c r="C1133" s="20"/>
      <c r="D1133" s="20"/>
      <c r="E1133" s="88"/>
      <c r="F1133" s="14"/>
      <c r="G1133" s="14"/>
      <c r="H1133" s="94"/>
      <c r="I1133" s="22"/>
      <c r="J1133" s="22"/>
      <c r="L1133" s="173">
        <v>1500</v>
      </c>
      <c r="M1133" s="173"/>
      <c r="N1133" s="103">
        <f t="shared" si="414"/>
        <v>1500</v>
      </c>
      <c r="O1133" s="173">
        <v>1000</v>
      </c>
      <c r="P1133" s="173">
        <v>0.03</v>
      </c>
      <c r="Q1133" s="103">
        <f t="shared" si="415"/>
        <v>1000.03</v>
      </c>
      <c r="R1133" s="173">
        <v>1000</v>
      </c>
      <c r="S1133" s="173">
        <v>0.03</v>
      </c>
      <c r="T1133" s="103">
        <f t="shared" si="417"/>
        <v>1000.03</v>
      </c>
    </row>
    <row r="1134" spans="1:20" ht="18.75">
      <c r="A1134" s="25">
        <v>57</v>
      </c>
      <c r="B1134" s="17" t="s">
        <v>2085</v>
      </c>
      <c r="C1134" s="20"/>
      <c r="D1134" s="20"/>
      <c r="E1134" s="88"/>
      <c r="F1134" s="14"/>
      <c r="G1134" s="14"/>
      <c r="H1134" s="94"/>
      <c r="I1134" s="22"/>
      <c r="J1134" s="22"/>
      <c r="L1134" s="173">
        <v>1000</v>
      </c>
      <c r="M1134" s="173"/>
      <c r="N1134" s="103">
        <f t="shared" si="414"/>
        <v>1000</v>
      </c>
      <c r="O1134" s="173">
        <v>1000</v>
      </c>
      <c r="P1134" s="173">
        <v>0.03</v>
      </c>
      <c r="Q1134" s="103">
        <f t="shared" si="415"/>
        <v>1000.03</v>
      </c>
      <c r="R1134" s="173">
        <v>1000</v>
      </c>
      <c r="S1134" s="173">
        <v>0.03</v>
      </c>
      <c r="T1134" s="103">
        <f t="shared" si="417"/>
        <v>1000.03</v>
      </c>
    </row>
    <row r="1135" spans="1:20" ht="18.75">
      <c r="A1135" s="25">
        <v>58</v>
      </c>
      <c r="B1135" s="17" t="s">
        <v>904</v>
      </c>
      <c r="C1135" s="20">
        <v>18546</v>
      </c>
      <c r="D1135" s="20">
        <v>12487</v>
      </c>
      <c r="E1135" s="88">
        <f t="shared" si="411"/>
        <v>31033</v>
      </c>
      <c r="F1135" s="14">
        <v>2500</v>
      </c>
      <c r="G1135" s="14">
        <v>10000</v>
      </c>
      <c r="H1135" s="94">
        <f t="shared" si="412"/>
        <v>12500</v>
      </c>
      <c r="I1135" s="22">
        <v>256</v>
      </c>
      <c r="J1135" s="22">
        <v>0.03</v>
      </c>
      <c r="K1135" s="117">
        <f t="shared" si="413"/>
        <v>256.02999999999997</v>
      </c>
      <c r="L1135" s="173">
        <v>6624.27</v>
      </c>
      <c r="M1135" s="173">
        <v>0.03</v>
      </c>
      <c r="N1135" s="103">
        <f t="shared" si="414"/>
        <v>6624.3</v>
      </c>
      <c r="O1135" s="173">
        <v>5000</v>
      </c>
      <c r="P1135" s="173">
        <v>0.03</v>
      </c>
      <c r="Q1135" s="103">
        <f t="shared" si="415"/>
        <v>5000.03</v>
      </c>
      <c r="R1135" s="173">
        <v>2000</v>
      </c>
      <c r="S1135" s="173">
        <v>0.03</v>
      </c>
      <c r="T1135" s="103">
        <f t="shared" si="417"/>
        <v>2000.03</v>
      </c>
    </row>
    <row r="1136" spans="1:20" ht="18.75">
      <c r="A1136" s="25">
        <v>59</v>
      </c>
      <c r="B1136" s="17" t="s">
        <v>905</v>
      </c>
      <c r="C1136" s="20">
        <v>0.03</v>
      </c>
      <c r="D1136" s="20">
        <v>0.03</v>
      </c>
      <c r="E1136" s="88">
        <f t="shared" si="411"/>
        <v>0.06</v>
      </c>
      <c r="F1136" s="14">
        <v>0.03</v>
      </c>
      <c r="G1136" s="14">
        <v>0.03</v>
      </c>
      <c r="H1136" s="94">
        <f t="shared" si="412"/>
        <v>0.06</v>
      </c>
      <c r="I1136" s="22">
        <v>3200</v>
      </c>
      <c r="J1136" s="22">
        <v>0.03</v>
      </c>
      <c r="K1136" s="117">
        <f t="shared" si="413"/>
        <v>3200.03</v>
      </c>
      <c r="L1136" s="173">
        <v>0.03</v>
      </c>
      <c r="M1136" s="173">
        <v>0.03</v>
      </c>
      <c r="N1136" s="103">
        <f t="shared" si="414"/>
        <v>0.06</v>
      </c>
      <c r="O1136" s="173">
        <v>0.03</v>
      </c>
      <c r="P1136" s="173"/>
      <c r="Q1136" s="103">
        <f t="shared" si="415"/>
        <v>0.03</v>
      </c>
      <c r="R1136" s="173">
        <v>0.03</v>
      </c>
      <c r="S1136" s="173"/>
      <c r="T1136" s="103">
        <f t="shared" si="417"/>
        <v>0.03</v>
      </c>
    </row>
    <row r="1137" spans="1:20" ht="18.75">
      <c r="A1137" s="25">
        <v>60</v>
      </c>
      <c r="B1137" s="17" t="s">
        <v>906</v>
      </c>
      <c r="C1137" s="20">
        <v>35</v>
      </c>
      <c r="D1137" s="20"/>
      <c r="E1137" s="88">
        <f t="shared" si="411"/>
        <v>35</v>
      </c>
      <c r="F1137" s="14">
        <v>35</v>
      </c>
      <c r="G1137" s="14">
        <v>0</v>
      </c>
      <c r="H1137" s="94">
        <f t="shared" si="412"/>
        <v>35</v>
      </c>
      <c r="I1137" s="22">
        <v>308.18</v>
      </c>
      <c r="J1137" s="22">
        <v>0.03</v>
      </c>
      <c r="K1137" s="117">
        <f t="shared" si="413"/>
        <v>308.20999999999998</v>
      </c>
      <c r="L1137" s="173">
        <v>42</v>
      </c>
      <c r="M1137" s="173"/>
      <c r="N1137" s="103">
        <f t="shared" si="414"/>
        <v>42</v>
      </c>
      <c r="O1137" s="173">
        <v>42</v>
      </c>
      <c r="P1137" s="173"/>
      <c r="Q1137" s="103">
        <f t="shared" si="415"/>
        <v>42</v>
      </c>
      <c r="R1137" s="173">
        <v>42</v>
      </c>
      <c r="S1137" s="173"/>
      <c r="T1137" s="103">
        <f t="shared" si="417"/>
        <v>42</v>
      </c>
    </row>
    <row r="1138" spans="1:20" ht="18.75">
      <c r="A1138" s="25">
        <v>61</v>
      </c>
      <c r="B1138" s="17" t="s">
        <v>907</v>
      </c>
      <c r="C1138" s="20">
        <v>491.51</v>
      </c>
      <c r="D1138" s="20"/>
      <c r="E1138" s="88">
        <f t="shared" si="411"/>
        <v>491.51</v>
      </c>
      <c r="F1138" s="14">
        <v>150</v>
      </c>
      <c r="G1138" s="14">
        <v>0</v>
      </c>
      <c r="H1138" s="94">
        <f t="shared" si="412"/>
        <v>150</v>
      </c>
      <c r="I1138" s="22">
        <v>244.05</v>
      </c>
      <c r="J1138" s="22"/>
      <c r="K1138" s="117">
        <f t="shared" si="413"/>
        <v>244.05</v>
      </c>
      <c r="L1138" s="173">
        <v>0.01</v>
      </c>
      <c r="M1138" s="173"/>
      <c r="N1138" s="103">
        <f t="shared" si="414"/>
        <v>0.01</v>
      </c>
      <c r="O1138" s="173">
        <v>0.01</v>
      </c>
      <c r="P1138" s="173"/>
      <c r="Q1138" s="103">
        <f t="shared" si="415"/>
        <v>0.01</v>
      </c>
      <c r="R1138" s="173">
        <v>0.01</v>
      </c>
      <c r="S1138" s="173"/>
      <c r="T1138" s="103">
        <f t="shared" si="417"/>
        <v>0.01</v>
      </c>
    </row>
    <row r="1139" spans="1:20" ht="18.75">
      <c r="A1139" s="25">
        <v>62</v>
      </c>
      <c r="B1139" s="17" t="s">
        <v>908</v>
      </c>
      <c r="C1139" s="20">
        <v>376</v>
      </c>
      <c r="D1139" s="20">
        <v>32</v>
      </c>
      <c r="E1139" s="88">
        <f t="shared" si="411"/>
        <v>408</v>
      </c>
      <c r="F1139" s="14">
        <v>3</v>
      </c>
      <c r="G1139" s="14">
        <v>0.03</v>
      </c>
      <c r="H1139" s="94">
        <f t="shared" si="412"/>
        <v>3.03</v>
      </c>
      <c r="I1139" s="22">
        <v>784.09</v>
      </c>
      <c r="J1139" s="22"/>
      <c r="K1139" s="117">
        <f t="shared" si="413"/>
        <v>784.09</v>
      </c>
      <c r="L1139" s="173">
        <v>129.57</v>
      </c>
      <c r="M1139" s="173">
        <v>0.03</v>
      </c>
      <c r="N1139" s="103">
        <f t="shared" si="414"/>
        <v>129.6</v>
      </c>
      <c r="O1139" s="173">
        <v>10</v>
      </c>
      <c r="P1139" s="173">
        <v>0.03</v>
      </c>
      <c r="Q1139" s="103">
        <f t="shared" si="415"/>
        <v>10.029999999999999</v>
      </c>
      <c r="R1139" s="173">
        <v>10</v>
      </c>
      <c r="S1139" s="173">
        <v>0.03</v>
      </c>
      <c r="T1139" s="103">
        <f t="shared" si="417"/>
        <v>10.029999999999999</v>
      </c>
    </row>
    <row r="1140" spans="1:20" ht="18.75">
      <c r="A1140" s="25">
        <v>63</v>
      </c>
      <c r="B1140" s="17" t="s">
        <v>909</v>
      </c>
      <c r="C1140" s="20">
        <v>9742</v>
      </c>
      <c r="D1140" s="20">
        <v>9500</v>
      </c>
      <c r="E1140" s="88">
        <f t="shared" si="411"/>
        <v>19242</v>
      </c>
      <c r="F1140" s="14">
        <v>6000</v>
      </c>
      <c r="G1140" s="14">
        <v>6000</v>
      </c>
      <c r="H1140" s="94">
        <f t="shared" si="412"/>
        <v>12000</v>
      </c>
      <c r="I1140" s="22">
        <v>2650.44</v>
      </c>
      <c r="J1140" s="22"/>
      <c r="K1140" s="117">
        <f t="shared" si="413"/>
        <v>2650.44</v>
      </c>
      <c r="L1140" s="173">
        <v>333.28</v>
      </c>
      <c r="M1140" s="173">
        <v>0.03</v>
      </c>
      <c r="N1140" s="103">
        <f t="shared" si="414"/>
        <v>333.30999999999995</v>
      </c>
      <c r="O1140" s="173">
        <v>1000</v>
      </c>
      <c r="P1140" s="173">
        <v>0.03</v>
      </c>
      <c r="Q1140" s="103">
        <f t="shared" si="415"/>
        <v>1000.03</v>
      </c>
      <c r="R1140" s="173">
        <v>1000</v>
      </c>
      <c r="S1140" s="173">
        <v>0.03</v>
      </c>
      <c r="T1140" s="103">
        <f t="shared" si="417"/>
        <v>1000.03</v>
      </c>
    </row>
    <row r="1141" spans="1:20" ht="18.75">
      <c r="A1141" s="25">
        <v>64</v>
      </c>
      <c r="B1141" s="17" t="s">
        <v>910</v>
      </c>
      <c r="C1141" s="20">
        <v>425</v>
      </c>
      <c r="D1141" s="20">
        <v>0.03</v>
      </c>
      <c r="E1141" s="88">
        <f t="shared" si="411"/>
        <v>425.03</v>
      </c>
      <c r="F1141" s="14">
        <v>800</v>
      </c>
      <c r="G1141" s="14">
        <v>0.03</v>
      </c>
      <c r="H1141" s="94">
        <f t="shared" si="412"/>
        <v>800.03</v>
      </c>
      <c r="I1141" s="22">
        <v>6924.58</v>
      </c>
      <c r="J1141" s="22">
        <v>0.03</v>
      </c>
      <c r="K1141" s="117">
        <f t="shared" si="413"/>
        <v>6924.61</v>
      </c>
      <c r="L1141" s="173">
        <v>374.91</v>
      </c>
      <c r="M1141" s="173">
        <v>0.03</v>
      </c>
      <c r="N1141" s="103">
        <f t="shared" si="414"/>
        <v>374.94</v>
      </c>
      <c r="O1141" s="173">
        <v>374.91</v>
      </c>
      <c r="P1141" s="173">
        <v>0.03</v>
      </c>
      <c r="Q1141" s="103">
        <f t="shared" si="415"/>
        <v>374.94</v>
      </c>
      <c r="R1141" s="173">
        <v>374.91</v>
      </c>
      <c r="S1141" s="173">
        <v>0.03</v>
      </c>
      <c r="T1141" s="103">
        <f t="shared" si="417"/>
        <v>374.94</v>
      </c>
    </row>
    <row r="1142" spans="1:20" ht="18.75">
      <c r="A1142" s="25">
        <v>65</v>
      </c>
      <c r="B1142" s="17" t="s">
        <v>911</v>
      </c>
      <c r="C1142" s="20">
        <v>188</v>
      </c>
      <c r="D1142" s="20"/>
      <c r="E1142" s="88">
        <f t="shared" si="411"/>
        <v>188</v>
      </c>
      <c r="F1142" s="14">
        <v>100</v>
      </c>
      <c r="G1142" s="14">
        <v>0</v>
      </c>
      <c r="H1142" s="94">
        <f t="shared" si="412"/>
        <v>100</v>
      </c>
      <c r="I1142" s="22">
        <v>2751.58</v>
      </c>
      <c r="J1142" s="22">
        <v>0.03</v>
      </c>
      <c r="K1142" s="117">
        <f t="shared" si="413"/>
        <v>2751.61</v>
      </c>
      <c r="L1142" s="173">
        <v>281.52999999999997</v>
      </c>
      <c r="M1142" s="173"/>
      <c r="N1142" s="103">
        <f t="shared" si="414"/>
        <v>281.52999999999997</v>
      </c>
      <c r="O1142" s="173">
        <v>291.13</v>
      </c>
      <c r="P1142" s="173"/>
      <c r="Q1142" s="103">
        <f t="shared" si="415"/>
        <v>291.13</v>
      </c>
      <c r="R1142" s="173">
        <v>291.13</v>
      </c>
      <c r="S1142" s="173"/>
      <c r="T1142" s="103">
        <f t="shared" si="417"/>
        <v>291.13</v>
      </c>
    </row>
    <row r="1143" spans="1:20" ht="18.75">
      <c r="A1143" s="25">
        <v>66</v>
      </c>
      <c r="B1143" s="17" t="s">
        <v>912</v>
      </c>
      <c r="C1143" s="20">
        <v>1500</v>
      </c>
      <c r="D1143" s="20"/>
      <c r="E1143" s="88">
        <f t="shared" si="411"/>
        <v>1500</v>
      </c>
      <c r="F1143" s="14">
        <v>549.77</v>
      </c>
      <c r="G1143" s="14">
        <v>0</v>
      </c>
      <c r="H1143" s="94">
        <f t="shared" si="412"/>
        <v>549.77</v>
      </c>
      <c r="I1143" s="22">
        <v>0.03</v>
      </c>
      <c r="J1143" s="22"/>
      <c r="K1143" s="117">
        <f t="shared" si="413"/>
        <v>0.03</v>
      </c>
      <c r="L1143" s="173">
        <v>240</v>
      </c>
      <c r="M1143" s="173"/>
      <c r="N1143" s="103">
        <f t="shared" si="414"/>
        <v>240</v>
      </c>
      <c r="O1143" s="173">
        <v>807.57</v>
      </c>
      <c r="P1143" s="173"/>
      <c r="Q1143" s="103">
        <f t="shared" si="415"/>
        <v>807.57</v>
      </c>
      <c r="R1143" s="173">
        <v>807.57</v>
      </c>
      <c r="S1143" s="173"/>
      <c r="T1143" s="103">
        <f t="shared" si="417"/>
        <v>807.57</v>
      </c>
    </row>
    <row r="1144" spans="1:20" ht="18.75">
      <c r="A1144" s="25">
        <v>67</v>
      </c>
      <c r="B1144" s="17" t="s">
        <v>2298</v>
      </c>
      <c r="C1144" s="20">
        <v>4230</v>
      </c>
      <c r="D1144" s="20">
        <v>0.03</v>
      </c>
      <c r="E1144" s="88">
        <f t="shared" si="411"/>
        <v>4230.03</v>
      </c>
      <c r="F1144" s="14">
        <v>1300</v>
      </c>
      <c r="G1144" s="14">
        <v>0</v>
      </c>
      <c r="H1144" s="94">
        <f t="shared" si="412"/>
        <v>1300</v>
      </c>
      <c r="I1144" s="22">
        <v>75.95</v>
      </c>
      <c r="J1144" s="22">
        <v>0.03</v>
      </c>
      <c r="K1144" s="117">
        <f t="shared" si="413"/>
        <v>75.98</v>
      </c>
      <c r="L1144" s="173">
        <v>3500</v>
      </c>
      <c r="M1144" s="173"/>
      <c r="N1144" s="103">
        <f t="shared" si="414"/>
        <v>3500</v>
      </c>
      <c r="O1144" s="173">
        <v>1000</v>
      </c>
      <c r="P1144" s="173"/>
      <c r="Q1144" s="103">
        <f t="shared" si="415"/>
        <v>1000</v>
      </c>
      <c r="R1144" s="173">
        <v>1000</v>
      </c>
      <c r="S1144" s="173"/>
      <c r="T1144" s="103">
        <f t="shared" si="417"/>
        <v>1000</v>
      </c>
    </row>
    <row r="1145" spans="1:20" ht="18.75">
      <c r="A1145" s="25">
        <v>68</v>
      </c>
      <c r="B1145" s="17" t="s">
        <v>913</v>
      </c>
      <c r="C1145" s="20">
        <v>30</v>
      </c>
      <c r="D1145" s="20"/>
      <c r="E1145" s="88">
        <f t="shared" si="411"/>
        <v>30</v>
      </c>
      <c r="F1145" s="14">
        <v>4299.7</v>
      </c>
      <c r="G1145" s="14">
        <v>4499.99</v>
      </c>
      <c r="H1145" s="94">
        <f>SUM(F1145:G1145)</f>
        <v>8799.6899999999987</v>
      </c>
      <c r="I1145" s="22">
        <v>0.03</v>
      </c>
      <c r="J1145" s="22"/>
      <c r="K1145" s="117">
        <f t="shared" si="413"/>
        <v>0.03</v>
      </c>
      <c r="L1145" s="173">
        <v>2036.13</v>
      </c>
      <c r="M1145" s="173">
        <v>0.03</v>
      </c>
      <c r="N1145" s="103">
        <f t="shared" ref="N1145:N1209" si="418">SUM(L1145:M1145)</f>
        <v>2036.16</v>
      </c>
      <c r="O1145" s="173">
        <v>4000</v>
      </c>
      <c r="P1145" s="173">
        <v>0.03</v>
      </c>
      <c r="Q1145" s="103">
        <f t="shared" ref="Q1145:Q1209" si="419">SUM(O1145:P1145)</f>
        <v>4000.03</v>
      </c>
      <c r="R1145" s="173">
        <v>2000</v>
      </c>
      <c r="S1145" s="173">
        <v>0.03</v>
      </c>
      <c r="T1145" s="103">
        <f t="shared" si="417"/>
        <v>2000.03</v>
      </c>
    </row>
    <row r="1146" spans="1:20" ht="18.75">
      <c r="A1146" s="25">
        <v>69</v>
      </c>
      <c r="B1146" s="17" t="s">
        <v>916</v>
      </c>
      <c r="C1146" s="20">
        <v>283</v>
      </c>
      <c r="D1146" s="20">
        <v>0.03</v>
      </c>
      <c r="E1146" s="88">
        <f t="shared" si="411"/>
        <v>283.02999999999997</v>
      </c>
      <c r="F1146" s="14">
        <v>2500</v>
      </c>
      <c r="G1146" s="14">
        <v>0.03</v>
      </c>
      <c r="H1146" s="94">
        <f t="shared" si="412"/>
        <v>2500.0300000000002</v>
      </c>
      <c r="I1146" s="22">
        <v>963.84</v>
      </c>
      <c r="J1146" s="22">
        <v>0.03</v>
      </c>
      <c r="K1146" s="117">
        <f t="shared" si="413"/>
        <v>963.87</v>
      </c>
      <c r="L1146" s="173">
        <v>500</v>
      </c>
      <c r="M1146" s="173">
        <v>0.03</v>
      </c>
      <c r="N1146" s="103">
        <f t="shared" si="418"/>
        <v>500.03</v>
      </c>
      <c r="O1146" s="173">
        <v>1741.45</v>
      </c>
      <c r="P1146" s="173">
        <v>0.03</v>
      </c>
      <c r="Q1146" s="103">
        <f t="shared" si="419"/>
        <v>1741.48</v>
      </c>
      <c r="R1146" s="173">
        <v>1741.45</v>
      </c>
      <c r="S1146" s="173">
        <v>0.03</v>
      </c>
      <c r="T1146" s="103">
        <f t="shared" si="417"/>
        <v>1741.48</v>
      </c>
    </row>
    <row r="1147" spans="1:20" ht="18.75">
      <c r="A1147" s="25">
        <v>70</v>
      </c>
      <c r="B1147" s="17" t="s">
        <v>914</v>
      </c>
      <c r="C1147" s="20">
        <v>283</v>
      </c>
      <c r="D1147" s="20"/>
      <c r="E1147" s="88">
        <f t="shared" si="411"/>
        <v>283</v>
      </c>
      <c r="F1147" s="14">
        <v>2500</v>
      </c>
      <c r="G1147" s="14">
        <v>0</v>
      </c>
      <c r="H1147" s="94">
        <f t="shared" si="412"/>
        <v>2500</v>
      </c>
      <c r="I1147" s="22">
        <v>1280.01</v>
      </c>
      <c r="J1147" s="22">
        <v>0.03</v>
      </c>
      <c r="K1147" s="117">
        <f t="shared" si="413"/>
        <v>1280.04</v>
      </c>
      <c r="L1147" s="173">
        <v>0.03</v>
      </c>
      <c r="M1147" s="173"/>
      <c r="N1147" s="103">
        <f t="shared" si="418"/>
        <v>0.03</v>
      </c>
      <c r="O1147" s="173">
        <v>0.03</v>
      </c>
      <c r="P1147" s="173"/>
      <c r="Q1147" s="103">
        <f t="shared" si="419"/>
        <v>0.03</v>
      </c>
      <c r="R1147" s="173">
        <v>0.03</v>
      </c>
      <c r="S1147" s="173"/>
      <c r="T1147" s="103">
        <f t="shared" si="417"/>
        <v>0.03</v>
      </c>
    </row>
    <row r="1148" spans="1:20" ht="18.75">
      <c r="A1148" s="25">
        <v>71</v>
      </c>
      <c r="B1148" s="17" t="s">
        <v>915</v>
      </c>
      <c r="C1148" s="20">
        <v>0.01</v>
      </c>
      <c r="D1148" s="20">
        <v>0.01</v>
      </c>
      <c r="E1148" s="88">
        <f t="shared" ref="E1148:E1227" si="420">SUM(C1148:D1148)</f>
        <v>0.02</v>
      </c>
      <c r="F1148" s="14">
        <v>30</v>
      </c>
      <c r="G1148" s="14">
        <v>0.03</v>
      </c>
      <c r="H1148" s="94">
        <f t="shared" si="412"/>
        <v>30.03</v>
      </c>
      <c r="I1148" s="22">
        <v>2500</v>
      </c>
      <c r="J1148" s="22"/>
      <c r="K1148" s="117">
        <f t="shared" si="413"/>
        <v>2500</v>
      </c>
      <c r="L1148" s="173">
        <v>71</v>
      </c>
      <c r="M1148" s="173">
        <v>0.03</v>
      </c>
      <c r="N1148" s="103">
        <f t="shared" si="418"/>
        <v>71.03</v>
      </c>
      <c r="O1148" s="173">
        <v>75.5</v>
      </c>
      <c r="P1148" s="173">
        <v>0.03</v>
      </c>
      <c r="Q1148" s="103">
        <f t="shared" si="419"/>
        <v>75.53</v>
      </c>
      <c r="R1148" s="173">
        <v>75.5</v>
      </c>
      <c r="S1148" s="173">
        <v>0.03</v>
      </c>
      <c r="T1148" s="103">
        <f t="shared" si="417"/>
        <v>75.53</v>
      </c>
    </row>
    <row r="1149" spans="1:20" ht="18.75">
      <c r="A1149" s="25">
        <v>72</v>
      </c>
      <c r="B1149" s="17" t="s">
        <v>2086</v>
      </c>
      <c r="C1149" s="20">
        <v>0.03</v>
      </c>
      <c r="D1149" s="20">
        <v>0.03</v>
      </c>
      <c r="E1149" s="88">
        <f t="shared" si="420"/>
        <v>0.06</v>
      </c>
      <c r="F1149" s="14">
        <v>20</v>
      </c>
      <c r="G1149" s="14">
        <v>0</v>
      </c>
      <c r="H1149" s="94">
        <f t="shared" ref="H1149:H1228" si="421">SUM(F1149:G1149)</f>
        <v>20</v>
      </c>
      <c r="I1149" s="22">
        <v>0.01</v>
      </c>
      <c r="J1149" s="22">
        <v>0.01</v>
      </c>
      <c r="K1149" s="117">
        <f t="shared" ref="K1149:K1222" si="422">SUM(I1149:J1149)</f>
        <v>0.02</v>
      </c>
      <c r="L1149" s="173">
        <v>543.98</v>
      </c>
      <c r="M1149" s="173"/>
      <c r="N1149" s="103">
        <f t="shared" si="418"/>
        <v>543.98</v>
      </c>
      <c r="O1149" s="173">
        <v>0.03</v>
      </c>
      <c r="P1149" s="173"/>
      <c r="Q1149" s="103">
        <f t="shared" si="419"/>
        <v>0.03</v>
      </c>
      <c r="R1149" s="173">
        <v>0.03</v>
      </c>
      <c r="S1149" s="173"/>
      <c r="T1149" s="103">
        <f t="shared" si="417"/>
        <v>0.03</v>
      </c>
    </row>
    <row r="1150" spans="1:20" ht="18.75">
      <c r="A1150" s="25">
        <v>73</v>
      </c>
      <c r="B1150" s="17" t="s">
        <v>2087</v>
      </c>
      <c r="C1150" s="20"/>
      <c r="D1150" s="20"/>
      <c r="E1150" s="88"/>
      <c r="F1150" s="14"/>
      <c r="G1150" s="14"/>
      <c r="H1150" s="94"/>
      <c r="I1150" s="22"/>
      <c r="J1150" s="22"/>
      <c r="L1150" s="173">
        <v>563.02</v>
      </c>
      <c r="M1150" s="173">
        <v>0.03</v>
      </c>
      <c r="N1150" s="103">
        <f t="shared" si="418"/>
        <v>563.04999999999995</v>
      </c>
      <c r="O1150" s="173">
        <v>1000</v>
      </c>
      <c r="P1150" s="173">
        <v>0.03</v>
      </c>
      <c r="Q1150" s="103">
        <f t="shared" si="419"/>
        <v>1000.03</v>
      </c>
      <c r="R1150" s="173">
        <v>1000</v>
      </c>
      <c r="S1150" s="173">
        <v>0.03</v>
      </c>
      <c r="T1150" s="103">
        <f t="shared" si="417"/>
        <v>1000.03</v>
      </c>
    </row>
    <row r="1151" spans="1:20" ht="18.75">
      <c r="A1151" s="25">
        <v>74</v>
      </c>
      <c r="B1151" s="17" t="s">
        <v>2088</v>
      </c>
      <c r="C1151" s="20"/>
      <c r="D1151" s="20"/>
      <c r="E1151" s="88"/>
      <c r="F1151" s="14"/>
      <c r="G1151" s="14"/>
      <c r="H1151" s="94"/>
      <c r="I1151" s="22"/>
      <c r="J1151" s="22"/>
      <c r="L1151" s="173">
        <v>2221.85</v>
      </c>
      <c r="M1151" s="173">
        <v>0.03</v>
      </c>
      <c r="N1151" s="103">
        <f t="shared" si="418"/>
        <v>2221.88</v>
      </c>
      <c r="O1151" s="173">
        <v>2500</v>
      </c>
      <c r="P1151" s="173">
        <v>0.03</v>
      </c>
      <c r="Q1151" s="103">
        <f t="shared" si="419"/>
        <v>2500.0300000000002</v>
      </c>
      <c r="R1151" s="173">
        <v>2500</v>
      </c>
      <c r="S1151" s="173">
        <v>0.03</v>
      </c>
      <c r="T1151" s="103">
        <f t="shared" si="417"/>
        <v>2500.0300000000002</v>
      </c>
    </row>
    <row r="1152" spans="1:20" ht="18.75">
      <c r="A1152" s="25">
        <v>75</v>
      </c>
      <c r="B1152" s="17" t="s">
        <v>2089</v>
      </c>
      <c r="C1152" s="20"/>
      <c r="D1152" s="20"/>
      <c r="E1152" s="88"/>
      <c r="F1152" s="14"/>
      <c r="G1152" s="14"/>
      <c r="H1152" s="94"/>
      <c r="I1152" s="22"/>
      <c r="J1152" s="22"/>
      <c r="L1152" s="173">
        <v>0.03</v>
      </c>
      <c r="M1152" s="173"/>
      <c r="N1152" s="103">
        <f t="shared" si="418"/>
        <v>0.03</v>
      </c>
      <c r="O1152" s="173">
        <v>0.03</v>
      </c>
      <c r="P1152" s="173"/>
      <c r="Q1152" s="103">
        <f t="shared" si="419"/>
        <v>0.03</v>
      </c>
      <c r="R1152" s="173">
        <v>0.03</v>
      </c>
      <c r="S1152" s="173"/>
      <c r="T1152" s="103">
        <f t="shared" si="417"/>
        <v>0.03</v>
      </c>
    </row>
    <row r="1153" spans="1:20" ht="18.75">
      <c r="A1153" s="25">
        <v>76</v>
      </c>
      <c r="B1153" s="17" t="s">
        <v>2090</v>
      </c>
      <c r="C1153" s="20">
        <v>0.03</v>
      </c>
      <c r="D1153" s="20"/>
      <c r="E1153" s="88">
        <f t="shared" si="420"/>
        <v>0.03</v>
      </c>
      <c r="F1153" s="14">
        <v>0.01</v>
      </c>
      <c r="G1153" s="14">
        <v>0.01</v>
      </c>
      <c r="H1153" s="94">
        <f>SUM(F1153:G1153)</f>
        <v>0.02</v>
      </c>
      <c r="I1153" s="22">
        <v>1846.55</v>
      </c>
      <c r="J1153" s="22">
        <v>0.03</v>
      </c>
      <c r="K1153" s="117">
        <f t="shared" si="422"/>
        <v>1846.58</v>
      </c>
      <c r="L1153" s="173">
        <v>0.01</v>
      </c>
      <c r="M1153" s="173">
        <v>0.01</v>
      </c>
      <c r="N1153" s="103">
        <f t="shared" si="418"/>
        <v>0.02</v>
      </c>
      <c r="O1153" s="173">
        <v>0.01</v>
      </c>
      <c r="P1153" s="173">
        <v>0.01</v>
      </c>
      <c r="Q1153" s="103">
        <f t="shared" si="419"/>
        <v>0.02</v>
      </c>
      <c r="R1153" s="173">
        <v>0.01</v>
      </c>
      <c r="S1153" s="173">
        <v>0.01</v>
      </c>
      <c r="T1153" s="103">
        <f t="shared" si="417"/>
        <v>0.02</v>
      </c>
    </row>
    <row r="1154" spans="1:20" ht="18.75">
      <c r="A1154" s="25">
        <v>77</v>
      </c>
      <c r="B1154" s="17" t="s">
        <v>917</v>
      </c>
      <c r="C1154" s="20">
        <v>0.03</v>
      </c>
      <c r="D1154" s="20"/>
      <c r="E1154" s="88">
        <f t="shared" si="420"/>
        <v>0.03</v>
      </c>
      <c r="F1154" s="14">
        <v>0.03</v>
      </c>
      <c r="G1154" s="14">
        <v>900</v>
      </c>
      <c r="H1154" s="94">
        <f t="shared" si="421"/>
        <v>900.03</v>
      </c>
      <c r="I1154" s="22">
        <v>0.01</v>
      </c>
      <c r="J1154" s="22"/>
      <c r="K1154" s="117">
        <f t="shared" si="422"/>
        <v>0.01</v>
      </c>
      <c r="L1154" s="173">
        <v>722.1</v>
      </c>
      <c r="M1154" s="173">
        <v>0.03</v>
      </c>
      <c r="N1154" s="103">
        <f t="shared" si="418"/>
        <v>722.13</v>
      </c>
      <c r="O1154" s="173">
        <v>700</v>
      </c>
      <c r="P1154" s="173">
        <v>0.03</v>
      </c>
      <c r="Q1154" s="103">
        <f t="shared" si="419"/>
        <v>700.03</v>
      </c>
      <c r="R1154" s="173">
        <v>700</v>
      </c>
      <c r="S1154" s="173">
        <v>0.03</v>
      </c>
      <c r="T1154" s="103">
        <f t="shared" si="417"/>
        <v>700.03</v>
      </c>
    </row>
    <row r="1155" spans="1:20" ht="18.75">
      <c r="A1155" s="25">
        <v>78</v>
      </c>
      <c r="B1155" s="17" t="s">
        <v>918</v>
      </c>
      <c r="C1155" s="20">
        <v>0.03</v>
      </c>
      <c r="D1155" s="20"/>
      <c r="E1155" s="88">
        <f t="shared" si="420"/>
        <v>0.03</v>
      </c>
      <c r="F1155" s="14">
        <v>0.03</v>
      </c>
      <c r="G1155" s="14">
        <v>0</v>
      </c>
      <c r="H1155" s="94">
        <f t="shared" si="421"/>
        <v>0.03</v>
      </c>
      <c r="I1155" s="22">
        <v>0.01</v>
      </c>
      <c r="J1155" s="22"/>
      <c r="K1155" s="117">
        <f t="shared" si="422"/>
        <v>0.01</v>
      </c>
      <c r="L1155" s="173"/>
      <c r="M1155" s="173"/>
      <c r="N1155" s="103">
        <f t="shared" si="418"/>
        <v>0</v>
      </c>
      <c r="O1155" s="173"/>
      <c r="P1155" s="173"/>
      <c r="Q1155" s="103">
        <f t="shared" si="419"/>
        <v>0</v>
      </c>
      <c r="R1155" s="173"/>
      <c r="S1155" s="173"/>
      <c r="T1155" s="103">
        <f t="shared" si="417"/>
        <v>0</v>
      </c>
    </row>
    <row r="1156" spans="1:20" ht="18.75">
      <c r="A1156" s="25">
        <v>79</v>
      </c>
      <c r="B1156" s="17" t="s">
        <v>919</v>
      </c>
      <c r="C1156" s="20">
        <v>101</v>
      </c>
      <c r="D1156" s="20">
        <v>0.03</v>
      </c>
      <c r="E1156" s="88">
        <f t="shared" si="420"/>
        <v>101.03</v>
      </c>
      <c r="F1156" s="14">
        <v>0.03</v>
      </c>
      <c r="G1156" s="14">
        <v>0</v>
      </c>
      <c r="H1156" s="94">
        <f t="shared" si="421"/>
        <v>0.03</v>
      </c>
      <c r="I1156" s="22">
        <v>0.01</v>
      </c>
      <c r="J1156" s="22"/>
      <c r="K1156" s="117">
        <f t="shared" si="422"/>
        <v>0.01</v>
      </c>
      <c r="L1156" s="173"/>
      <c r="M1156" s="173"/>
      <c r="N1156" s="103">
        <f t="shared" si="418"/>
        <v>0</v>
      </c>
      <c r="O1156" s="173"/>
      <c r="P1156" s="173"/>
      <c r="Q1156" s="103">
        <f t="shared" si="419"/>
        <v>0</v>
      </c>
      <c r="R1156" s="173"/>
      <c r="S1156" s="173"/>
      <c r="T1156" s="103">
        <f t="shared" si="417"/>
        <v>0</v>
      </c>
    </row>
    <row r="1157" spans="1:20" ht="18.75">
      <c r="A1157" s="25">
        <v>80</v>
      </c>
      <c r="B1157" s="17" t="s">
        <v>920</v>
      </c>
      <c r="C1157" s="20">
        <v>5189</v>
      </c>
      <c r="D1157" s="20"/>
      <c r="E1157" s="88">
        <f t="shared" si="420"/>
        <v>5189</v>
      </c>
      <c r="F1157" s="14">
        <v>0.03</v>
      </c>
      <c r="G1157" s="14">
        <v>0</v>
      </c>
      <c r="H1157" s="94">
        <f t="shared" si="421"/>
        <v>0.03</v>
      </c>
      <c r="I1157" s="22">
        <v>132.08000000000001</v>
      </c>
      <c r="J1157" s="22">
        <v>0.03</v>
      </c>
      <c r="K1157" s="117">
        <f t="shared" si="422"/>
        <v>132.11000000000001</v>
      </c>
      <c r="L1157" s="173"/>
      <c r="M1157" s="173"/>
      <c r="N1157" s="103">
        <f t="shared" si="418"/>
        <v>0</v>
      </c>
      <c r="O1157" s="173"/>
      <c r="P1157" s="173"/>
      <c r="Q1157" s="103">
        <f t="shared" si="419"/>
        <v>0</v>
      </c>
      <c r="R1157" s="173"/>
      <c r="S1157" s="173"/>
      <c r="T1157" s="103">
        <f t="shared" si="417"/>
        <v>0</v>
      </c>
    </row>
    <row r="1158" spans="1:20" ht="18.75">
      <c r="A1158" s="25">
        <v>81</v>
      </c>
      <c r="B1158" s="17" t="s">
        <v>921</v>
      </c>
      <c r="C1158" s="20">
        <v>7184.57</v>
      </c>
      <c r="D1158" s="20">
        <v>341</v>
      </c>
      <c r="E1158" s="88">
        <f t="shared" si="420"/>
        <v>7525.57</v>
      </c>
      <c r="F1158" s="14">
        <v>100</v>
      </c>
      <c r="G1158" s="14">
        <v>0.03</v>
      </c>
      <c r="H1158" s="94">
        <f t="shared" si="421"/>
        <v>100.03</v>
      </c>
      <c r="I1158" s="22">
        <v>7673.08</v>
      </c>
      <c r="J1158" s="22"/>
      <c r="K1158" s="117">
        <f t="shared" si="422"/>
        <v>7673.08</v>
      </c>
      <c r="L1158" s="173">
        <v>124</v>
      </c>
      <c r="M1158" s="173">
        <v>0.03</v>
      </c>
      <c r="N1158" s="103">
        <f t="shared" si="418"/>
        <v>124.03</v>
      </c>
      <c r="O1158" s="173">
        <v>154</v>
      </c>
      <c r="P1158" s="173">
        <v>0.03</v>
      </c>
      <c r="Q1158" s="103">
        <f t="shared" si="419"/>
        <v>154.03</v>
      </c>
      <c r="R1158" s="173">
        <v>154</v>
      </c>
      <c r="S1158" s="173">
        <v>0.03</v>
      </c>
      <c r="T1158" s="103">
        <f t="shared" si="417"/>
        <v>154.03</v>
      </c>
    </row>
    <row r="1159" spans="1:20" ht="18.75">
      <c r="A1159" s="25">
        <v>82</v>
      </c>
      <c r="B1159" s="17" t="s">
        <v>922</v>
      </c>
      <c r="C1159" s="20">
        <v>5640</v>
      </c>
      <c r="D1159" s="20"/>
      <c r="E1159" s="88">
        <f t="shared" si="420"/>
        <v>5640</v>
      </c>
      <c r="F1159" s="14">
        <v>7000</v>
      </c>
      <c r="G1159" s="14">
        <v>0</v>
      </c>
      <c r="H1159" s="94">
        <f t="shared" si="421"/>
        <v>7000</v>
      </c>
      <c r="I1159" s="22">
        <v>17050.740000000002</v>
      </c>
      <c r="J1159" s="22">
        <v>0.01</v>
      </c>
      <c r="K1159" s="117">
        <f t="shared" si="422"/>
        <v>17050.75</v>
      </c>
      <c r="L1159" s="173">
        <v>9107.66</v>
      </c>
      <c r="M1159" s="173"/>
      <c r="N1159" s="103">
        <f t="shared" si="418"/>
        <v>9107.66</v>
      </c>
      <c r="O1159" s="173">
        <v>13011</v>
      </c>
      <c r="P1159" s="173"/>
      <c r="Q1159" s="103">
        <f t="shared" si="419"/>
        <v>13011</v>
      </c>
      <c r="R1159" s="173">
        <v>13011</v>
      </c>
      <c r="S1159" s="173"/>
      <c r="T1159" s="103">
        <f t="shared" si="417"/>
        <v>13011</v>
      </c>
    </row>
    <row r="1160" spans="1:20" ht="18.75">
      <c r="A1160" s="25">
        <v>83</v>
      </c>
      <c r="B1160" s="17" t="s">
        <v>923</v>
      </c>
      <c r="C1160" s="20">
        <v>752</v>
      </c>
      <c r="D1160" s="20">
        <v>674</v>
      </c>
      <c r="E1160" s="88">
        <f t="shared" si="420"/>
        <v>1426</v>
      </c>
      <c r="F1160" s="14">
        <v>9500</v>
      </c>
      <c r="G1160" s="14">
        <v>20</v>
      </c>
      <c r="H1160" s="94">
        <f t="shared" si="421"/>
        <v>9520</v>
      </c>
      <c r="I1160" s="22">
        <v>550</v>
      </c>
      <c r="J1160" s="22"/>
      <c r="K1160" s="117">
        <f t="shared" si="422"/>
        <v>550</v>
      </c>
      <c r="L1160" s="173">
        <v>9787.5</v>
      </c>
      <c r="M1160" s="173">
        <v>0.01</v>
      </c>
      <c r="N1160" s="103">
        <f t="shared" si="418"/>
        <v>9787.51</v>
      </c>
      <c r="O1160" s="173">
        <v>11149.32</v>
      </c>
      <c r="P1160" s="173">
        <v>0.01</v>
      </c>
      <c r="Q1160" s="103">
        <f t="shared" si="419"/>
        <v>11149.33</v>
      </c>
      <c r="R1160" s="173">
        <v>11419.42</v>
      </c>
      <c r="S1160" s="173">
        <v>0.01</v>
      </c>
      <c r="T1160" s="103">
        <f t="shared" si="417"/>
        <v>11419.43</v>
      </c>
    </row>
    <row r="1161" spans="1:20" ht="18.75">
      <c r="A1161" s="25">
        <v>84</v>
      </c>
      <c r="B1161" s="17" t="s">
        <v>924</v>
      </c>
      <c r="C1161" s="20">
        <v>7800</v>
      </c>
      <c r="D1161" s="20">
        <v>7800</v>
      </c>
      <c r="E1161" s="88">
        <f t="shared" si="420"/>
        <v>15600</v>
      </c>
      <c r="F1161" s="14">
        <v>650</v>
      </c>
      <c r="G1161" s="14">
        <v>0</v>
      </c>
      <c r="H1161" s="94">
        <f t="shared" si="421"/>
        <v>650</v>
      </c>
      <c r="I1161" s="22">
        <v>8850.06</v>
      </c>
      <c r="J1161" s="22">
        <v>0.01</v>
      </c>
      <c r="K1161" s="117">
        <f t="shared" si="422"/>
        <v>8850.07</v>
      </c>
      <c r="L1161" s="173">
        <v>200</v>
      </c>
      <c r="M1161" s="173"/>
      <c r="N1161" s="103">
        <f t="shared" si="418"/>
        <v>200</v>
      </c>
      <c r="O1161" s="173">
        <v>2000</v>
      </c>
      <c r="P1161" s="173"/>
      <c r="Q1161" s="103">
        <f t="shared" si="419"/>
        <v>2000</v>
      </c>
      <c r="R1161" s="173">
        <v>2000</v>
      </c>
      <c r="S1161" s="173"/>
      <c r="T1161" s="103">
        <f t="shared" si="417"/>
        <v>2000</v>
      </c>
    </row>
    <row r="1162" spans="1:20" ht="18.75">
      <c r="A1162" s="25">
        <v>85</v>
      </c>
      <c r="B1162" s="17" t="s">
        <v>925</v>
      </c>
      <c r="C1162" s="20">
        <v>0.01</v>
      </c>
      <c r="D1162" s="20"/>
      <c r="E1162" s="88">
        <f t="shared" si="420"/>
        <v>0.01</v>
      </c>
      <c r="F1162" s="14">
        <v>5200</v>
      </c>
      <c r="G1162" s="14">
        <v>7800</v>
      </c>
      <c r="H1162" s="94">
        <f t="shared" si="421"/>
        <v>13000</v>
      </c>
      <c r="I1162" s="22">
        <v>131354.23000000001</v>
      </c>
      <c r="J1162" s="22">
        <v>0.03</v>
      </c>
      <c r="K1162" s="117">
        <f t="shared" si="422"/>
        <v>131354.26</v>
      </c>
      <c r="L1162" s="173">
        <v>4000</v>
      </c>
      <c r="M1162" s="173">
        <v>0.01</v>
      </c>
      <c r="N1162" s="103">
        <f t="shared" si="418"/>
        <v>4000.01</v>
      </c>
      <c r="O1162" s="173">
        <v>4000</v>
      </c>
      <c r="P1162" s="173">
        <v>0.01</v>
      </c>
      <c r="Q1162" s="103">
        <f t="shared" si="419"/>
        <v>4000.01</v>
      </c>
      <c r="R1162" s="173">
        <v>4000</v>
      </c>
      <c r="S1162" s="173">
        <v>0.01</v>
      </c>
      <c r="T1162" s="103">
        <f t="shared" si="417"/>
        <v>4000.01</v>
      </c>
    </row>
    <row r="1163" spans="1:20" ht="18.75">
      <c r="A1163" s="25">
        <v>86</v>
      </c>
      <c r="B1163" s="17" t="s">
        <v>926</v>
      </c>
      <c r="C1163" s="20">
        <v>0.01</v>
      </c>
      <c r="D1163" s="20"/>
      <c r="E1163" s="88">
        <f t="shared" si="420"/>
        <v>0.01</v>
      </c>
      <c r="F1163" s="14">
        <v>65300.85</v>
      </c>
      <c r="G1163" s="14">
        <v>65300</v>
      </c>
      <c r="H1163" s="94">
        <f t="shared" si="421"/>
        <v>130600.85</v>
      </c>
      <c r="I1163" s="22">
        <v>0.03</v>
      </c>
      <c r="J1163" s="22">
        <v>0.03</v>
      </c>
      <c r="K1163" s="117">
        <f t="shared" si="422"/>
        <v>0.06</v>
      </c>
      <c r="L1163" s="173">
        <v>49000</v>
      </c>
      <c r="M1163" s="173">
        <v>0.03</v>
      </c>
      <c r="N1163" s="103">
        <f t="shared" si="418"/>
        <v>49000.03</v>
      </c>
      <c r="O1163" s="173">
        <v>70000</v>
      </c>
      <c r="P1163" s="173">
        <v>0.03</v>
      </c>
      <c r="Q1163" s="103">
        <f t="shared" si="419"/>
        <v>70000.03</v>
      </c>
      <c r="R1163" s="173">
        <v>60000</v>
      </c>
      <c r="S1163" s="173">
        <v>10528</v>
      </c>
      <c r="T1163" s="103">
        <f t="shared" si="417"/>
        <v>70528</v>
      </c>
    </row>
    <row r="1164" spans="1:20" ht="18.75">
      <c r="A1164" s="25">
        <v>87</v>
      </c>
      <c r="B1164" s="17" t="s">
        <v>927</v>
      </c>
      <c r="C1164" s="20">
        <v>5000</v>
      </c>
      <c r="D1164" s="20">
        <v>167</v>
      </c>
      <c r="E1164" s="88">
        <f t="shared" si="420"/>
        <v>5167</v>
      </c>
      <c r="F1164" s="14">
        <v>0.03</v>
      </c>
      <c r="G1164" s="14">
        <v>0.03</v>
      </c>
      <c r="H1164" s="94">
        <f t="shared" si="421"/>
        <v>0.06</v>
      </c>
      <c r="I1164" s="22">
        <v>2308.1999999999998</v>
      </c>
      <c r="J1164" s="22">
        <v>0.03</v>
      </c>
      <c r="K1164" s="117">
        <f t="shared" si="422"/>
        <v>2308.23</v>
      </c>
      <c r="L1164" s="174"/>
      <c r="M1164" s="174"/>
      <c r="N1164" s="103">
        <f t="shared" si="418"/>
        <v>0</v>
      </c>
      <c r="O1164" s="174"/>
      <c r="P1164" s="174"/>
      <c r="Q1164" s="103">
        <f t="shared" si="419"/>
        <v>0</v>
      </c>
      <c r="R1164" s="174"/>
      <c r="S1164" s="174"/>
      <c r="T1164" s="103">
        <f t="shared" si="417"/>
        <v>0</v>
      </c>
    </row>
    <row r="1165" spans="1:20" ht="18.75">
      <c r="A1165" s="25">
        <v>88</v>
      </c>
      <c r="B1165" s="17" t="s">
        <v>2091</v>
      </c>
      <c r="C1165" s="20"/>
      <c r="D1165" s="20"/>
      <c r="E1165" s="88"/>
      <c r="F1165" s="14"/>
      <c r="G1165" s="14"/>
      <c r="H1165" s="94"/>
      <c r="I1165" s="22"/>
      <c r="J1165" s="22"/>
      <c r="L1165" s="173">
        <v>0.03</v>
      </c>
      <c r="M1165" s="173"/>
      <c r="N1165" s="103">
        <f t="shared" si="418"/>
        <v>0.03</v>
      </c>
      <c r="O1165" s="173">
        <v>0.03</v>
      </c>
      <c r="P1165" s="173"/>
      <c r="Q1165" s="103">
        <f t="shared" si="419"/>
        <v>0.03</v>
      </c>
      <c r="R1165" s="173">
        <v>0.03</v>
      </c>
      <c r="S1165" s="173"/>
      <c r="T1165" s="103">
        <f t="shared" si="417"/>
        <v>0.03</v>
      </c>
    </row>
    <row r="1166" spans="1:20" ht="18.75">
      <c r="A1166" s="25">
        <v>89</v>
      </c>
      <c r="B1166" s="17" t="s">
        <v>2092</v>
      </c>
      <c r="C1166" s="20"/>
      <c r="D1166" s="20"/>
      <c r="E1166" s="88"/>
      <c r="F1166" s="14"/>
      <c r="G1166" s="14"/>
      <c r="H1166" s="94"/>
      <c r="I1166" s="22"/>
      <c r="J1166" s="22"/>
      <c r="L1166" s="173">
        <v>0.03</v>
      </c>
      <c r="M1166" s="173"/>
      <c r="N1166" s="103">
        <f t="shared" si="418"/>
        <v>0.03</v>
      </c>
      <c r="O1166" s="173">
        <v>0.03</v>
      </c>
      <c r="P1166" s="173"/>
      <c r="Q1166" s="103">
        <f t="shared" si="419"/>
        <v>0.03</v>
      </c>
      <c r="R1166" s="173">
        <v>0.03</v>
      </c>
      <c r="S1166" s="173"/>
      <c r="T1166" s="103">
        <f t="shared" si="417"/>
        <v>0.03</v>
      </c>
    </row>
    <row r="1167" spans="1:20" ht="18.75">
      <c r="A1167" s="25">
        <v>90</v>
      </c>
      <c r="B1167" s="17" t="s">
        <v>2093</v>
      </c>
      <c r="C1167" s="20"/>
      <c r="D1167" s="20"/>
      <c r="E1167" s="88"/>
      <c r="F1167" s="14"/>
      <c r="G1167" s="14"/>
      <c r="H1167" s="94"/>
      <c r="I1167" s="22"/>
      <c r="J1167" s="22"/>
      <c r="L1167" s="173">
        <v>0.03</v>
      </c>
      <c r="M1167" s="173"/>
      <c r="N1167" s="103">
        <f t="shared" si="418"/>
        <v>0.03</v>
      </c>
      <c r="O1167" s="173">
        <v>0.03</v>
      </c>
      <c r="P1167" s="173"/>
      <c r="Q1167" s="103">
        <f t="shared" si="419"/>
        <v>0.03</v>
      </c>
      <c r="R1167" s="173">
        <v>0.03</v>
      </c>
      <c r="S1167" s="173"/>
      <c r="T1167" s="103">
        <f t="shared" si="417"/>
        <v>0.03</v>
      </c>
    </row>
    <row r="1168" spans="1:20" ht="18.75">
      <c r="A1168" s="25">
        <v>91</v>
      </c>
      <c r="B1168" s="17" t="s">
        <v>2094</v>
      </c>
      <c r="C1168" s="20"/>
      <c r="D1168" s="20"/>
      <c r="E1168" s="88"/>
      <c r="F1168" s="14"/>
      <c r="G1168" s="14"/>
      <c r="H1168" s="94"/>
      <c r="I1168" s="22"/>
      <c r="J1168" s="22"/>
      <c r="L1168" s="173">
        <v>0.03</v>
      </c>
      <c r="M1168" s="173">
        <v>0.03</v>
      </c>
      <c r="N1168" s="103">
        <f t="shared" si="418"/>
        <v>0.06</v>
      </c>
      <c r="O1168" s="173">
        <v>1000</v>
      </c>
      <c r="P1168" s="173">
        <v>0.03</v>
      </c>
      <c r="Q1168" s="103">
        <f t="shared" si="419"/>
        <v>1000.03</v>
      </c>
      <c r="R1168" s="173">
        <v>1000</v>
      </c>
      <c r="S1168" s="173">
        <v>0.03</v>
      </c>
      <c r="T1168" s="103">
        <f t="shared" si="417"/>
        <v>1000.03</v>
      </c>
    </row>
    <row r="1169" spans="1:20" ht="18.75">
      <c r="A1169" s="25">
        <v>92</v>
      </c>
      <c r="B1169" s="17" t="s">
        <v>2095</v>
      </c>
      <c r="C1169" s="20"/>
      <c r="D1169" s="20"/>
      <c r="E1169" s="88"/>
      <c r="F1169" s="14"/>
      <c r="G1169" s="14"/>
      <c r="H1169" s="94"/>
      <c r="I1169" s="22"/>
      <c r="J1169" s="22"/>
      <c r="L1169" s="173">
        <v>0.03</v>
      </c>
      <c r="M1169" s="173"/>
      <c r="N1169" s="103">
        <f t="shared" si="418"/>
        <v>0.03</v>
      </c>
      <c r="O1169" s="173">
        <v>0.03</v>
      </c>
      <c r="P1169" s="173"/>
      <c r="Q1169" s="103">
        <f t="shared" si="419"/>
        <v>0.03</v>
      </c>
      <c r="R1169" s="173">
        <v>0.03</v>
      </c>
      <c r="S1169" s="173"/>
      <c r="T1169" s="103">
        <f t="shared" si="417"/>
        <v>0.03</v>
      </c>
    </row>
    <row r="1170" spans="1:20" ht="18.75">
      <c r="A1170" s="25">
        <v>93</v>
      </c>
      <c r="B1170" s="17" t="s">
        <v>928</v>
      </c>
      <c r="C1170" s="20">
        <v>0.03</v>
      </c>
      <c r="D1170" s="20">
        <v>3412</v>
      </c>
      <c r="E1170" s="88">
        <f t="shared" si="420"/>
        <v>3412.03</v>
      </c>
      <c r="F1170" s="14">
        <v>0.01</v>
      </c>
      <c r="G1170" s="14">
        <v>0</v>
      </c>
      <c r="H1170" s="94">
        <f t="shared" si="421"/>
        <v>0.01</v>
      </c>
      <c r="I1170" s="22">
        <v>0.01</v>
      </c>
      <c r="J1170" s="22"/>
      <c r="K1170" s="117">
        <f t="shared" si="422"/>
        <v>0.01</v>
      </c>
      <c r="L1170" s="173">
        <v>0.01</v>
      </c>
      <c r="M1170" s="173"/>
      <c r="N1170" s="103">
        <f t="shared" si="418"/>
        <v>0.01</v>
      </c>
      <c r="O1170" s="173">
        <v>0.01</v>
      </c>
      <c r="P1170" s="173"/>
      <c r="Q1170" s="103">
        <f t="shared" si="419"/>
        <v>0.01</v>
      </c>
      <c r="R1170" s="173">
        <v>0.01</v>
      </c>
      <c r="S1170" s="173"/>
      <c r="T1170" s="103">
        <f t="shared" si="417"/>
        <v>0.01</v>
      </c>
    </row>
    <row r="1171" spans="1:20" ht="18.75">
      <c r="A1171" s="25">
        <v>94</v>
      </c>
      <c r="B1171" s="17" t="s">
        <v>929</v>
      </c>
      <c r="C1171" s="20">
        <v>1267</v>
      </c>
      <c r="D1171" s="20"/>
      <c r="E1171" s="88">
        <f t="shared" si="420"/>
        <v>1267</v>
      </c>
      <c r="F1171" s="14">
        <v>0.01</v>
      </c>
      <c r="G1171" s="14">
        <v>0</v>
      </c>
      <c r="H1171" s="94">
        <f t="shared" si="421"/>
        <v>0.01</v>
      </c>
      <c r="I1171" s="22">
        <v>0.01</v>
      </c>
      <c r="J1171" s="22"/>
      <c r="K1171" s="117">
        <f t="shared" si="422"/>
        <v>0.01</v>
      </c>
      <c r="L1171" s="173">
        <v>0.01</v>
      </c>
      <c r="M1171" s="173"/>
      <c r="N1171" s="103">
        <f t="shared" si="418"/>
        <v>0.01</v>
      </c>
      <c r="O1171" s="173">
        <v>0.01</v>
      </c>
      <c r="P1171" s="173"/>
      <c r="Q1171" s="103">
        <f t="shared" si="419"/>
        <v>0.01</v>
      </c>
      <c r="R1171" s="173">
        <v>0.01</v>
      </c>
      <c r="S1171" s="173"/>
      <c r="T1171" s="103">
        <f t="shared" si="417"/>
        <v>0.01</v>
      </c>
    </row>
    <row r="1172" spans="1:20" ht="18.75">
      <c r="A1172" s="25">
        <v>95</v>
      </c>
      <c r="B1172" s="17" t="s">
        <v>930</v>
      </c>
      <c r="C1172" s="20">
        <v>1000</v>
      </c>
      <c r="D1172" s="20"/>
      <c r="E1172" s="88">
        <f t="shared" si="420"/>
        <v>1000</v>
      </c>
      <c r="F1172" s="14">
        <v>0.03</v>
      </c>
      <c r="G1172" s="14">
        <v>0.03</v>
      </c>
      <c r="H1172" s="94">
        <f t="shared" si="421"/>
        <v>0.06</v>
      </c>
      <c r="I1172" s="22">
        <v>3200</v>
      </c>
      <c r="J1172" s="22">
        <v>0.03</v>
      </c>
      <c r="K1172" s="117">
        <f t="shared" si="422"/>
        <v>3200.03</v>
      </c>
      <c r="L1172" s="173">
        <v>60.05</v>
      </c>
      <c r="M1172" s="173">
        <v>0.03</v>
      </c>
      <c r="N1172" s="103">
        <f t="shared" si="418"/>
        <v>60.08</v>
      </c>
      <c r="O1172" s="173">
        <v>250.02</v>
      </c>
      <c r="P1172" s="173">
        <v>0.03</v>
      </c>
      <c r="Q1172" s="103">
        <f t="shared" si="419"/>
        <v>250.05</v>
      </c>
      <c r="R1172" s="173">
        <v>250.02</v>
      </c>
      <c r="S1172" s="173">
        <v>0.03</v>
      </c>
      <c r="T1172" s="103">
        <f t="shared" si="417"/>
        <v>250.05</v>
      </c>
    </row>
    <row r="1173" spans="1:20" ht="18.75">
      <c r="A1173" s="25">
        <v>96</v>
      </c>
      <c r="B1173" s="17" t="s">
        <v>931</v>
      </c>
      <c r="C1173" s="20">
        <v>0.01</v>
      </c>
      <c r="D1173" s="20">
        <v>0.01</v>
      </c>
      <c r="E1173" s="88">
        <f t="shared" si="420"/>
        <v>0.02</v>
      </c>
      <c r="F1173" s="14">
        <v>150</v>
      </c>
      <c r="G1173" s="14">
        <v>2500</v>
      </c>
      <c r="H1173" s="94">
        <f t="shared" si="421"/>
        <v>2650</v>
      </c>
      <c r="I1173" s="22">
        <v>110.06</v>
      </c>
      <c r="J1173" s="22">
        <v>0.03</v>
      </c>
      <c r="K1173" s="117">
        <f t="shared" si="422"/>
        <v>110.09</v>
      </c>
      <c r="L1173" s="173">
        <v>0.03</v>
      </c>
      <c r="M1173" s="173">
        <v>0.03</v>
      </c>
      <c r="N1173" s="103">
        <f t="shared" si="418"/>
        <v>0.06</v>
      </c>
      <c r="O1173" s="173">
        <v>0.03</v>
      </c>
      <c r="P1173" s="173">
        <v>0.03</v>
      </c>
      <c r="Q1173" s="103">
        <f t="shared" si="419"/>
        <v>0.06</v>
      </c>
      <c r="R1173" s="173">
        <v>0.03</v>
      </c>
      <c r="S1173" s="173">
        <v>0.03</v>
      </c>
      <c r="T1173" s="103">
        <f t="shared" si="417"/>
        <v>0.06</v>
      </c>
    </row>
    <row r="1174" spans="1:20" ht="18.75">
      <c r="A1174" s="25">
        <v>97</v>
      </c>
      <c r="B1174" s="17" t="s">
        <v>932</v>
      </c>
      <c r="C1174" s="20">
        <v>0.03</v>
      </c>
      <c r="D1174" s="20"/>
      <c r="E1174" s="88">
        <f t="shared" si="420"/>
        <v>0.03</v>
      </c>
      <c r="F1174" s="14">
        <v>400</v>
      </c>
      <c r="G1174" s="14">
        <v>0</v>
      </c>
      <c r="H1174" s="94">
        <f t="shared" si="421"/>
        <v>400</v>
      </c>
      <c r="I1174" s="22">
        <v>0.03</v>
      </c>
      <c r="J1174" s="22"/>
      <c r="K1174" s="117">
        <f t="shared" si="422"/>
        <v>0.03</v>
      </c>
      <c r="L1174" s="173">
        <v>100</v>
      </c>
      <c r="M1174" s="173"/>
      <c r="N1174" s="103">
        <f t="shared" si="418"/>
        <v>100</v>
      </c>
      <c r="O1174" s="173">
        <v>652</v>
      </c>
      <c r="P1174" s="173"/>
      <c r="Q1174" s="103">
        <f t="shared" si="419"/>
        <v>652</v>
      </c>
      <c r="R1174" s="173">
        <v>652</v>
      </c>
      <c r="S1174" s="173"/>
      <c r="T1174" s="103">
        <f t="shared" ref="T1174:T1206" si="423">SUM(R1174:S1174)</f>
        <v>652</v>
      </c>
    </row>
    <row r="1175" spans="1:20" ht="18.75">
      <c r="A1175" s="25">
        <v>98</v>
      </c>
      <c r="B1175" s="17" t="s">
        <v>933</v>
      </c>
      <c r="C1175" s="20">
        <v>54</v>
      </c>
      <c r="D1175" s="20"/>
      <c r="E1175" s="88">
        <f t="shared" si="420"/>
        <v>54</v>
      </c>
      <c r="F1175" s="14">
        <v>3000</v>
      </c>
      <c r="G1175" s="14">
        <v>0</v>
      </c>
      <c r="H1175" s="94">
        <f t="shared" si="421"/>
        <v>3000</v>
      </c>
      <c r="I1175" s="22">
        <v>36.44</v>
      </c>
      <c r="J1175" s="22"/>
      <c r="K1175" s="117">
        <f t="shared" si="422"/>
        <v>36.44</v>
      </c>
      <c r="L1175" s="173">
        <v>1687</v>
      </c>
      <c r="M1175" s="173"/>
      <c r="N1175" s="103">
        <f t="shared" si="418"/>
        <v>1687</v>
      </c>
      <c r="O1175" s="173">
        <v>18790.400000000001</v>
      </c>
      <c r="P1175" s="173"/>
      <c r="Q1175" s="103">
        <f t="shared" si="419"/>
        <v>18790.400000000001</v>
      </c>
      <c r="R1175" s="173">
        <v>18790.400000000001</v>
      </c>
      <c r="S1175" s="173"/>
      <c r="T1175" s="103">
        <f t="shared" si="423"/>
        <v>18790.400000000001</v>
      </c>
    </row>
    <row r="1176" spans="1:20" ht="18.75">
      <c r="A1176" s="25">
        <v>99</v>
      </c>
      <c r="B1176" s="17" t="s">
        <v>934</v>
      </c>
      <c r="C1176" s="20"/>
      <c r="D1176" s="20">
        <v>101.34</v>
      </c>
      <c r="E1176" s="88">
        <f t="shared" si="420"/>
        <v>101.34</v>
      </c>
      <c r="F1176" s="14">
        <v>0.01</v>
      </c>
      <c r="G1176" s="14">
        <v>0.01</v>
      </c>
      <c r="H1176" s="94">
        <f t="shared" si="421"/>
        <v>0.02</v>
      </c>
      <c r="I1176" s="22">
        <v>2219.5300000000002</v>
      </c>
      <c r="J1176" s="22">
        <v>0.01</v>
      </c>
      <c r="K1176" s="117">
        <f t="shared" si="422"/>
        <v>2219.5400000000004</v>
      </c>
      <c r="L1176" s="173">
        <v>0.01</v>
      </c>
      <c r="M1176" s="173">
        <v>0.01</v>
      </c>
      <c r="N1176" s="103">
        <f t="shared" si="418"/>
        <v>0.02</v>
      </c>
      <c r="O1176" s="173">
        <v>0.01</v>
      </c>
      <c r="P1176" s="173">
        <v>0.01</v>
      </c>
      <c r="Q1176" s="103">
        <f t="shared" si="419"/>
        <v>0.02</v>
      </c>
      <c r="R1176" s="173">
        <v>0.01</v>
      </c>
      <c r="S1176" s="173">
        <v>0.01</v>
      </c>
      <c r="T1176" s="103">
        <f t="shared" si="423"/>
        <v>0.02</v>
      </c>
    </row>
    <row r="1177" spans="1:20" ht="18.75">
      <c r="A1177" s="25">
        <v>100</v>
      </c>
      <c r="B1177" s="17" t="s">
        <v>935</v>
      </c>
      <c r="C1177" s="20">
        <v>769</v>
      </c>
      <c r="D1177" s="20"/>
      <c r="E1177" s="88">
        <f t="shared" si="420"/>
        <v>769</v>
      </c>
      <c r="F1177" s="14">
        <v>0.03</v>
      </c>
      <c r="G1177" s="14">
        <v>0</v>
      </c>
      <c r="H1177" s="94">
        <f t="shared" si="421"/>
        <v>0.03</v>
      </c>
      <c r="I1177" s="22">
        <v>0.03</v>
      </c>
      <c r="J1177" s="22"/>
      <c r="K1177" s="117">
        <f t="shared" si="422"/>
        <v>0.03</v>
      </c>
      <c r="L1177" s="173">
        <v>0.03</v>
      </c>
      <c r="M1177" s="173"/>
      <c r="N1177" s="103">
        <f t="shared" si="418"/>
        <v>0.03</v>
      </c>
      <c r="O1177" s="173">
        <v>0.03</v>
      </c>
      <c r="P1177" s="173"/>
      <c r="Q1177" s="103">
        <f t="shared" si="419"/>
        <v>0.03</v>
      </c>
      <c r="R1177" s="173">
        <v>0.03</v>
      </c>
      <c r="S1177" s="173"/>
      <c r="T1177" s="103">
        <f t="shared" si="423"/>
        <v>0.03</v>
      </c>
    </row>
    <row r="1178" spans="1:20" ht="18.75">
      <c r="A1178" s="25">
        <v>101</v>
      </c>
      <c r="B1178" s="17" t="s">
        <v>936</v>
      </c>
      <c r="C1178" s="20">
        <v>94</v>
      </c>
      <c r="D1178" s="20"/>
      <c r="E1178" s="88">
        <f t="shared" si="420"/>
        <v>94</v>
      </c>
      <c r="F1178" s="14">
        <v>50</v>
      </c>
      <c r="G1178" s="14">
        <v>0</v>
      </c>
      <c r="H1178" s="94">
        <f t="shared" si="421"/>
        <v>50</v>
      </c>
      <c r="I1178" s="22">
        <v>55.21</v>
      </c>
      <c r="J1178" s="22"/>
      <c r="K1178" s="117">
        <f t="shared" si="422"/>
        <v>55.21</v>
      </c>
      <c r="L1178" s="173"/>
      <c r="M1178" s="173"/>
      <c r="N1178" s="103">
        <f t="shared" si="418"/>
        <v>0</v>
      </c>
      <c r="O1178" s="173"/>
      <c r="P1178" s="173"/>
      <c r="Q1178" s="103">
        <f t="shared" si="419"/>
        <v>0</v>
      </c>
      <c r="R1178" s="173"/>
      <c r="S1178" s="173"/>
      <c r="T1178" s="103">
        <f t="shared" si="423"/>
        <v>0</v>
      </c>
    </row>
    <row r="1179" spans="1:20" ht="18.75">
      <c r="A1179" s="25">
        <v>102</v>
      </c>
      <c r="B1179" s="17" t="s">
        <v>937</v>
      </c>
      <c r="C1179" s="20">
        <v>501</v>
      </c>
      <c r="D1179" s="20">
        <v>0.03</v>
      </c>
      <c r="E1179" s="88">
        <f t="shared" si="420"/>
        <v>501.03</v>
      </c>
      <c r="F1179" s="14">
        <v>0</v>
      </c>
      <c r="G1179" s="14">
        <v>121.04</v>
      </c>
      <c r="H1179" s="94">
        <f t="shared" si="421"/>
        <v>121.04</v>
      </c>
      <c r="I1179" s="22"/>
      <c r="J1179" s="22">
        <v>0.05</v>
      </c>
      <c r="K1179" s="117">
        <f t="shared" si="422"/>
        <v>0.05</v>
      </c>
      <c r="L1179" s="173"/>
      <c r="M1179" s="173"/>
      <c r="N1179" s="103">
        <f t="shared" si="418"/>
        <v>0</v>
      </c>
      <c r="O1179" s="173"/>
      <c r="P1179" s="173"/>
      <c r="Q1179" s="103">
        <f t="shared" si="419"/>
        <v>0</v>
      </c>
      <c r="R1179" s="173"/>
      <c r="S1179" s="173"/>
      <c r="T1179" s="103">
        <f t="shared" si="423"/>
        <v>0</v>
      </c>
    </row>
    <row r="1180" spans="1:20" ht="18.75">
      <c r="A1180" s="25">
        <v>103</v>
      </c>
      <c r="B1180" s="17" t="s">
        <v>2096</v>
      </c>
      <c r="C1180" s="20">
        <v>0.03</v>
      </c>
      <c r="D1180" s="20">
        <v>0.03</v>
      </c>
      <c r="E1180" s="88">
        <f t="shared" si="420"/>
        <v>0.06</v>
      </c>
      <c r="F1180" s="14">
        <v>0.03</v>
      </c>
      <c r="G1180" s="14">
        <v>0</v>
      </c>
      <c r="H1180" s="94">
        <f t="shared" si="421"/>
        <v>0.03</v>
      </c>
      <c r="I1180" s="22">
        <v>0.03</v>
      </c>
      <c r="J1180" s="22"/>
      <c r="K1180" s="117">
        <f t="shared" si="422"/>
        <v>0.03</v>
      </c>
      <c r="L1180" s="173">
        <v>0.03</v>
      </c>
      <c r="M1180" s="173"/>
      <c r="N1180" s="103">
        <f t="shared" si="418"/>
        <v>0.03</v>
      </c>
      <c r="O1180" s="173"/>
      <c r="P1180" s="173"/>
      <c r="Q1180" s="103">
        <f t="shared" si="419"/>
        <v>0</v>
      </c>
      <c r="R1180" s="173"/>
      <c r="S1180" s="173"/>
      <c r="T1180" s="103">
        <f t="shared" si="423"/>
        <v>0</v>
      </c>
    </row>
    <row r="1181" spans="1:20" ht="18.75">
      <c r="A1181" s="25">
        <v>104</v>
      </c>
      <c r="B1181" s="17" t="s">
        <v>1501</v>
      </c>
      <c r="C1181" s="20">
        <v>0.01</v>
      </c>
      <c r="D1181" s="20">
        <v>0.01</v>
      </c>
      <c r="E1181" s="88">
        <f t="shared" si="420"/>
        <v>0.02</v>
      </c>
      <c r="F1181" s="14">
        <v>997.73</v>
      </c>
      <c r="G1181" s="14">
        <v>0</v>
      </c>
      <c r="H1181" s="94">
        <f t="shared" si="421"/>
        <v>997.73</v>
      </c>
      <c r="I1181" s="22">
        <v>0.03</v>
      </c>
      <c r="J1181" s="22"/>
      <c r="K1181" s="117">
        <f t="shared" si="422"/>
        <v>0.03</v>
      </c>
      <c r="L1181" s="173"/>
      <c r="M1181" s="173"/>
      <c r="N1181" s="103">
        <f t="shared" si="418"/>
        <v>0</v>
      </c>
      <c r="O1181" s="173"/>
      <c r="P1181" s="173"/>
      <c r="Q1181" s="103">
        <f t="shared" si="419"/>
        <v>0</v>
      </c>
      <c r="R1181" s="173"/>
      <c r="S1181" s="173"/>
      <c r="T1181" s="103">
        <f t="shared" si="423"/>
        <v>0</v>
      </c>
    </row>
    <row r="1182" spans="1:20" ht="18.75">
      <c r="A1182" s="25">
        <v>105</v>
      </c>
      <c r="B1182" s="17" t="s">
        <v>2097</v>
      </c>
      <c r="C1182" s="20"/>
      <c r="D1182" s="20"/>
      <c r="E1182" s="88"/>
      <c r="F1182" s="14"/>
      <c r="G1182" s="14"/>
      <c r="H1182" s="94"/>
      <c r="I1182" s="22">
        <v>1280.01</v>
      </c>
      <c r="J1182" s="22">
        <v>0.03</v>
      </c>
      <c r="K1182" s="117">
        <f t="shared" si="422"/>
        <v>1280.04</v>
      </c>
      <c r="L1182" s="173">
        <v>755.55</v>
      </c>
      <c r="M1182" s="173">
        <v>0.03</v>
      </c>
      <c r="N1182" s="103">
        <f t="shared" si="418"/>
        <v>755.57999999999993</v>
      </c>
      <c r="O1182" s="173">
        <v>2000</v>
      </c>
      <c r="P1182" s="173">
        <v>0.03</v>
      </c>
      <c r="Q1182" s="103">
        <f t="shared" si="419"/>
        <v>2000.03</v>
      </c>
      <c r="R1182" s="173">
        <v>2000</v>
      </c>
      <c r="S1182" s="173">
        <v>0.03</v>
      </c>
      <c r="T1182" s="103">
        <f t="shared" si="423"/>
        <v>2000.03</v>
      </c>
    </row>
    <row r="1183" spans="1:20" ht="18.75">
      <c r="A1183" s="25">
        <v>106</v>
      </c>
      <c r="B1183" s="17" t="s">
        <v>1503</v>
      </c>
      <c r="C1183" s="20"/>
      <c r="D1183" s="20"/>
      <c r="E1183" s="88"/>
      <c r="F1183" s="14"/>
      <c r="G1183" s="14"/>
      <c r="H1183" s="94"/>
      <c r="I1183" s="22">
        <v>3200</v>
      </c>
      <c r="J1183" s="22">
        <v>0.03</v>
      </c>
      <c r="K1183" s="117">
        <f t="shared" si="422"/>
        <v>3200.03</v>
      </c>
      <c r="L1183" s="173">
        <v>2221.85</v>
      </c>
      <c r="M1183" s="173">
        <v>0.03</v>
      </c>
      <c r="N1183" s="103">
        <f t="shared" si="418"/>
        <v>2221.88</v>
      </c>
      <c r="O1183" s="173">
        <v>2000</v>
      </c>
      <c r="P1183" s="173">
        <v>0.03</v>
      </c>
      <c r="Q1183" s="103">
        <f t="shared" si="419"/>
        <v>2000.03</v>
      </c>
      <c r="R1183" s="173">
        <v>2000</v>
      </c>
      <c r="S1183" s="173">
        <v>0.03</v>
      </c>
      <c r="T1183" s="103">
        <f t="shared" si="423"/>
        <v>2000.03</v>
      </c>
    </row>
    <row r="1184" spans="1:20" ht="18.75">
      <c r="A1184" s="25">
        <v>107</v>
      </c>
      <c r="B1184" s="17" t="s">
        <v>1502</v>
      </c>
      <c r="C1184" s="20"/>
      <c r="D1184" s="20"/>
      <c r="E1184" s="88"/>
      <c r="F1184" s="14"/>
      <c r="G1184" s="14"/>
      <c r="H1184" s="94"/>
      <c r="I1184" s="22">
        <v>1280.01</v>
      </c>
      <c r="J1184" s="22">
        <v>0.03</v>
      </c>
      <c r="K1184" s="117">
        <f t="shared" si="422"/>
        <v>1280.04</v>
      </c>
      <c r="L1184" s="173">
        <v>868.1</v>
      </c>
      <c r="M1184" s="173">
        <v>0.03</v>
      </c>
      <c r="N1184" s="103">
        <f t="shared" si="418"/>
        <v>868.13</v>
      </c>
      <c r="O1184" s="173">
        <v>1500</v>
      </c>
      <c r="P1184" s="173">
        <v>0.03</v>
      </c>
      <c r="Q1184" s="103">
        <f t="shared" si="419"/>
        <v>1500.03</v>
      </c>
      <c r="R1184" s="173">
        <v>1500</v>
      </c>
      <c r="S1184" s="173">
        <v>0.03</v>
      </c>
      <c r="T1184" s="103">
        <f t="shared" si="423"/>
        <v>1500.03</v>
      </c>
    </row>
    <row r="1185" spans="1:20" ht="18.75">
      <c r="A1185" s="25">
        <v>108</v>
      </c>
      <c r="B1185" s="17" t="s">
        <v>2098</v>
      </c>
      <c r="C1185" s="20"/>
      <c r="D1185" s="20"/>
      <c r="E1185" s="88"/>
      <c r="F1185" s="14"/>
      <c r="G1185" s="14"/>
      <c r="H1185" s="94"/>
      <c r="I1185" s="22">
        <v>2000</v>
      </c>
      <c r="J1185" s="22"/>
      <c r="K1185" s="117">
        <f t="shared" si="422"/>
        <v>2000</v>
      </c>
      <c r="L1185" s="173">
        <v>3291</v>
      </c>
      <c r="M1185" s="173"/>
      <c r="N1185" s="103">
        <f t="shared" si="418"/>
        <v>3291</v>
      </c>
      <c r="O1185" s="173">
        <v>0.03</v>
      </c>
      <c r="P1185" s="173"/>
      <c r="Q1185" s="103">
        <f t="shared" si="419"/>
        <v>0.03</v>
      </c>
      <c r="R1185" s="173">
        <v>0.03</v>
      </c>
      <c r="S1185" s="173"/>
      <c r="T1185" s="103">
        <f t="shared" si="423"/>
        <v>0.03</v>
      </c>
    </row>
    <row r="1186" spans="1:20" ht="18.75">
      <c r="A1186" s="25">
        <v>109</v>
      </c>
      <c r="B1186" s="17" t="s">
        <v>938</v>
      </c>
      <c r="C1186" s="20">
        <v>50</v>
      </c>
      <c r="D1186" s="20"/>
      <c r="E1186" s="88">
        <f t="shared" si="420"/>
        <v>50</v>
      </c>
      <c r="F1186" s="14">
        <v>0.03</v>
      </c>
      <c r="G1186" s="14">
        <v>0.03</v>
      </c>
      <c r="H1186" s="94">
        <f t="shared" si="421"/>
        <v>0.06</v>
      </c>
      <c r="I1186" s="22">
        <v>0.03</v>
      </c>
      <c r="J1186" s="22">
        <v>0.03</v>
      </c>
      <c r="K1186" s="117">
        <f t="shared" si="422"/>
        <v>0.06</v>
      </c>
      <c r="L1186" s="173">
        <v>0.03</v>
      </c>
      <c r="M1186" s="173">
        <v>0.03</v>
      </c>
      <c r="N1186" s="103">
        <f t="shared" si="418"/>
        <v>0.06</v>
      </c>
      <c r="O1186" s="173"/>
      <c r="P1186" s="173"/>
      <c r="Q1186" s="103">
        <f t="shared" si="419"/>
        <v>0</v>
      </c>
      <c r="R1186" s="173"/>
      <c r="S1186" s="173"/>
      <c r="T1186" s="103">
        <f t="shared" si="423"/>
        <v>0</v>
      </c>
    </row>
    <row r="1187" spans="1:20" ht="18.75">
      <c r="A1187" s="25">
        <v>110</v>
      </c>
      <c r="B1187" s="17" t="s">
        <v>2299</v>
      </c>
      <c r="C1187" s="20">
        <v>318</v>
      </c>
      <c r="D1187" s="20">
        <v>2425</v>
      </c>
      <c r="E1187" s="88">
        <f t="shared" si="420"/>
        <v>2743</v>
      </c>
      <c r="F1187" s="14">
        <v>1500</v>
      </c>
      <c r="G1187" s="14">
        <v>1500</v>
      </c>
      <c r="H1187" s="94">
        <f t="shared" si="421"/>
        <v>3000</v>
      </c>
      <c r="I1187" s="53">
        <v>2560</v>
      </c>
      <c r="J1187" s="53">
        <v>0.03</v>
      </c>
      <c r="K1187" s="117">
        <f t="shared" si="422"/>
        <v>2560.0300000000002</v>
      </c>
      <c r="L1187" s="173">
        <v>466.59</v>
      </c>
      <c r="M1187" s="173">
        <v>0.03</v>
      </c>
      <c r="N1187" s="103">
        <f t="shared" si="418"/>
        <v>466.61999999999995</v>
      </c>
      <c r="O1187" s="173">
        <v>200</v>
      </c>
      <c r="P1187" s="173">
        <v>0.03</v>
      </c>
      <c r="Q1187" s="103">
        <f t="shared" si="419"/>
        <v>200.03</v>
      </c>
      <c r="R1187" s="173">
        <v>200</v>
      </c>
      <c r="S1187" s="173">
        <v>0.03</v>
      </c>
      <c r="T1187" s="103">
        <f t="shared" si="423"/>
        <v>200.03</v>
      </c>
    </row>
    <row r="1188" spans="1:20" ht="18.75">
      <c r="A1188" s="25">
        <v>111</v>
      </c>
      <c r="B1188" s="17" t="s">
        <v>939</v>
      </c>
      <c r="C1188" s="20">
        <v>7380</v>
      </c>
      <c r="D1188" s="20"/>
      <c r="E1188" s="88">
        <f t="shared" si="420"/>
        <v>7380</v>
      </c>
      <c r="F1188" s="14">
        <v>0.01</v>
      </c>
      <c r="G1188" s="14">
        <v>0.01</v>
      </c>
      <c r="H1188" s="94">
        <f t="shared" si="421"/>
        <v>0.02</v>
      </c>
      <c r="I1188" s="53">
        <v>0.01</v>
      </c>
      <c r="J1188" s="53">
        <v>0.01</v>
      </c>
      <c r="K1188" s="117">
        <f t="shared" si="422"/>
        <v>0.02</v>
      </c>
      <c r="L1188" s="173">
        <v>0.01</v>
      </c>
      <c r="M1188" s="173">
        <v>0.01</v>
      </c>
      <c r="N1188" s="103">
        <f t="shared" si="418"/>
        <v>0.02</v>
      </c>
      <c r="O1188" s="173">
        <v>0.01</v>
      </c>
      <c r="P1188" s="173">
        <v>0.01</v>
      </c>
      <c r="Q1188" s="103">
        <f t="shared" si="419"/>
        <v>0.02</v>
      </c>
      <c r="R1188" s="173">
        <v>0.01</v>
      </c>
      <c r="S1188" s="173">
        <v>0.01</v>
      </c>
      <c r="T1188" s="103">
        <f t="shared" si="423"/>
        <v>0.02</v>
      </c>
    </row>
    <row r="1189" spans="1:20" ht="18.75">
      <c r="A1189" s="25">
        <v>112</v>
      </c>
      <c r="B1189" s="17" t="s">
        <v>940</v>
      </c>
      <c r="C1189" s="20">
        <v>94</v>
      </c>
      <c r="D1189" s="20">
        <v>0.02</v>
      </c>
      <c r="E1189" s="88">
        <f t="shared" si="420"/>
        <v>94.02</v>
      </c>
      <c r="F1189" s="14">
        <v>0.03</v>
      </c>
      <c r="G1189" s="14">
        <v>0</v>
      </c>
      <c r="H1189" s="94">
        <f t="shared" si="421"/>
        <v>0.03</v>
      </c>
      <c r="I1189" s="53">
        <v>0.03</v>
      </c>
      <c r="J1189" s="25"/>
      <c r="K1189" s="117">
        <f t="shared" si="422"/>
        <v>0.03</v>
      </c>
      <c r="L1189" s="173">
        <v>0.03</v>
      </c>
      <c r="M1189" s="173"/>
      <c r="N1189" s="103">
        <f t="shared" si="418"/>
        <v>0.03</v>
      </c>
      <c r="O1189" s="173">
        <v>0.03</v>
      </c>
      <c r="P1189" s="173"/>
      <c r="Q1189" s="103">
        <f t="shared" si="419"/>
        <v>0.03</v>
      </c>
      <c r="R1189" s="173">
        <v>0.03</v>
      </c>
      <c r="S1189" s="173"/>
      <c r="T1189" s="103">
        <f t="shared" si="423"/>
        <v>0.03</v>
      </c>
    </row>
    <row r="1190" spans="1:20" ht="18.75">
      <c r="A1190" s="25">
        <v>113</v>
      </c>
      <c r="B1190" s="17" t="s">
        <v>941</v>
      </c>
      <c r="C1190" s="20">
        <v>24</v>
      </c>
      <c r="D1190" s="20"/>
      <c r="E1190" s="88">
        <f t="shared" si="420"/>
        <v>24</v>
      </c>
      <c r="F1190" s="14">
        <v>1000</v>
      </c>
      <c r="G1190" s="14">
        <v>1000</v>
      </c>
      <c r="H1190" s="94">
        <f t="shared" si="421"/>
        <v>2000</v>
      </c>
      <c r="I1190" s="53">
        <v>125.44</v>
      </c>
      <c r="J1190" s="53">
        <v>0.03</v>
      </c>
      <c r="K1190" s="117">
        <f t="shared" si="422"/>
        <v>125.47</v>
      </c>
      <c r="L1190" s="173">
        <v>59.76</v>
      </c>
      <c r="M1190" s="173">
        <v>0.03</v>
      </c>
      <c r="N1190" s="103">
        <f t="shared" si="418"/>
        <v>59.79</v>
      </c>
      <c r="O1190" s="173">
        <v>100</v>
      </c>
      <c r="P1190" s="173">
        <v>0.03</v>
      </c>
      <c r="Q1190" s="103">
        <f t="shared" si="419"/>
        <v>100.03</v>
      </c>
      <c r="R1190" s="173">
        <v>100</v>
      </c>
      <c r="S1190" s="173">
        <v>0.03</v>
      </c>
      <c r="T1190" s="103">
        <f t="shared" si="423"/>
        <v>100.03</v>
      </c>
    </row>
    <row r="1191" spans="1:20" ht="18.75">
      <c r="A1191" s="25">
        <v>114</v>
      </c>
      <c r="B1191" s="17" t="s">
        <v>942</v>
      </c>
      <c r="C1191" s="20">
        <v>300</v>
      </c>
      <c r="D1191" s="20">
        <v>0.01</v>
      </c>
      <c r="E1191" s="88">
        <f t="shared" si="420"/>
        <v>300.01</v>
      </c>
      <c r="F1191" s="14">
        <v>1500.03</v>
      </c>
      <c r="G1191" s="14">
        <v>0.03</v>
      </c>
      <c r="H1191" s="94">
        <f t="shared" si="421"/>
        <v>1500.06</v>
      </c>
      <c r="I1191" s="22">
        <v>1104.3800000000001</v>
      </c>
      <c r="J1191" s="22">
        <v>0.03</v>
      </c>
      <c r="K1191" s="117">
        <f t="shared" si="422"/>
        <v>1104.4100000000001</v>
      </c>
      <c r="L1191" s="173">
        <v>2360.25</v>
      </c>
      <c r="M1191" s="173">
        <v>0.03</v>
      </c>
      <c r="N1191" s="103">
        <f t="shared" si="418"/>
        <v>2360.2800000000002</v>
      </c>
      <c r="O1191" s="173">
        <v>50.03</v>
      </c>
      <c r="P1191" s="173">
        <v>0.03</v>
      </c>
      <c r="Q1191" s="103">
        <f t="shared" si="419"/>
        <v>50.06</v>
      </c>
      <c r="R1191" s="173">
        <v>50.03</v>
      </c>
      <c r="S1191" s="173">
        <v>0.03</v>
      </c>
      <c r="T1191" s="103">
        <f t="shared" si="423"/>
        <v>50.06</v>
      </c>
    </row>
    <row r="1192" spans="1:20" ht="18.75">
      <c r="A1192" s="25">
        <v>115</v>
      </c>
      <c r="B1192" s="17" t="s">
        <v>943</v>
      </c>
      <c r="C1192" s="20">
        <v>0.02</v>
      </c>
      <c r="D1192" s="20"/>
      <c r="E1192" s="88">
        <f t="shared" si="420"/>
        <v>0.02</v>
      </c>
      <c r="F1192" s="14">
        <v>800</v>
      </c>
      <c r="G1192" s="14">
        <v>0.02</v>
      </c>
      <c r="H1192" s="94">
        <f t="shared" si="421"/>
        <v>800.02</v>
      </c>
      <c r="I1192" s="22">
        <v>176.1</v>
      </c>
      <c r="J1192" s="22">
        <v>0.02</v>
      </c>
      <c r="K1192" s="117">
        <f t="shared" si="422"/>
        <v>176.12</v>
      </c>
      <c r="L1192" s="173">
        <v>124</v>
      </c>
      <c r="M1192" s="173">
        <v>0.02</v>
      </c>
      <c r="N1192" s="103">
        <f t="shared" si="418"/>
        <v>124.02</v>
      </c>
      <c r="O1192" s="173">
        <v>158</v>
      </c>
      <c r="P1192" s="173">
        <v>0.02</v>
      </c>
      <c r="Q1192" s="103">
        <f t="shared" si="419"/>
        <v>158.02000000000001</v>
      </c>
      <c r="R1192" s="173">
        <v>158</v>
      </c>
      <c r="S1192" s="173">
        <v>0.02</v>
      </c>
      <c r="T1192" s="103">
        <f t="shared" si="423"/>
        <v>158.02000000000001</v>
      </c>
    </row>
    <row r="1193" spans="1:20" ht="18.75">
      <c r="A1193" s="25">
        <v>116</v>
      </c>
      <c r="B1193" s="17" t="s">
        <v>2300</v>
      </c>
      <c r="C1193" s="20">
        <v>9400</v>
      </c>
      <c r="D1193" s="20">
        <v>3300</v>
      </c>
      <c r="E1193" s="88">
        <f t="shared" si="420"/>
        <v>12700</v>
      </c>
      <c r="F1193" s="14">
        <v>0.1</v>
      </c>
      <c r="G1193" s="14">
        <v>0</v>
      </c>
      <c r="H1193" s="94">
        <f t="shared" si="421"/>
        <v>0.1</v>
      </c>
      <c r="I1193" s="22">
        <v>0.01</v>
      </c>
      <c r="J1193" s="22"/>
      <c r="K1193" s="117">
        <f t="shared" si="422"/>
        <v>0.01</v>
      </c>
      <c r="L1193" s="173">
        <v>0.01</v>
      </c>
      <c r="M1193" s="173"/>
      <c r="N1193" s="103">
        <f t="shared" si="418"/>
        <v>0.01</v>
      </c>
      <c r="O1193" s="173">
        <v>0.01</v>
      </c>
      <c r="P1193" s="173"/>
      <c r="Q1193" s="103">
        <f t="shared" si="419"/>
        <v>0.01</v>
      </c>
      <c r="R1193" s="173">
        <v>0.01</v>
      </c>
      <c r="S1193" s="173"/>
      <c r="T1193" s="103">
        <f t="shared" si="423"/>
        <v>0.01</v>
      </c>
    </row>
    <row r="1194" spans="1:20" ht="18.75">
      <c r="A1194" s="25">
        <v>117</v>
      </c>
      <c r="B1194" s="17" t="s">
        <v>944</v>
      </c>
      <c r="C1194" s="20">
        <v>0.01</v>
      </c>
      <c r="D1194" s="20"/>
      <c r="E1194" s="88">
        <f t="shared" si="420"/>
        <v>0.01</v>
      </c>
      <c r="F1194" s="14">
        <v>13</v>
      </c>
      <c r="G1194" s="14">
        <v>0.01</v>
      </c>
      <c r="H1194" s="94">
        <f t="shared" si="421"/>
        <v>13.01</v>
      </c>
      <c r="I1194" s="22">
        <v>38</v>
      </c>
      <c r="J1194" s="22">
        <v>0.01</v>
      </c>
      <c r="K1194" s="117">
        <f t="shared" si="422"/>
        <v>38.01</v>
      </c>
      <c r="L1194" s="173">
        <v>0.01</v>
      </c>
      <c r="M1194" s="173">
        <v>0.01</v>
      </c>
      <c r="N1194" s="103">
        <f t="shared" si="418"/>
        <v>0.02</v>
      </c>
      <c r="O1194" s="173">
        <v>0.01</v>
      </c>
      <c r="P1194" s="173">
        <v>0.01</v>
      </c>
      <c r="Q1194" s="103">
        <f t="shared" si="419"/>
        <v>0.02</v>
      </c>
      <c r="R1194" s="173">
        <v>0.01</v>
      </c>
      <c r="S1194" s="173">
        <v>0.01</v>
      </c>
      <c r="T1194" s="103">
        <f t="shared" si="423"/>
        <v>0.02</v>
      </c>
    </row>
    <row r="1195" spans="1:20" ht="18.75">
      <c r="A1195" s="25">
        <v>118</v>
      </c>
      <c r="B1195" s="17" t="s">
        <v>2099</v>
      </c>
      <c r="C1195" s="20"/>
      <c r="D1195" s="20"/>
      <c r="E1195" s="88"/>
      <c r="F1195" s="14"/>
      <c r="G1195" s="14"/>
      <c r="H1195" s="94"/>
      <c r="I1195" s="22"/>
      <c r="J1195" s="22"/>
      <c r="L1195" s="173">
        <v>3000</v>
      </c>
      <c r="M1195" s="173"/>
      <c r="N1195" s="103">
        <f t="shared" si="418"/>
        <v>3000</v>
      </c>
      <c r="O1195" s="173">
        <v>17296.59</v>
      </c>
      <c r="P1195" s="173"/>
      <c r="Q1195" s="103">
        <f t="shared" si="419"/>
        <v>17296.59</v>
      </c>
      <c r="R1195" s="173">
        <v>17296.59</v>
      </c>
      <c r="S1195" s="173"/>
      <c r="T1195" s="103">
        <f t="shared" si="423"/>
        <v>17296.59</v>
      </c>
    </row>
    <row r="1196" spans="1:20" ht="18.75">
      <c r="A1196" s="25">
        <v>119</v>
      </c>
      <c r="B1196" s="17" t="s">
        <v>945</v>
      </c>
      <c r="C1196" s="20">
        <v>0.03</v>
      </c>
      <c r="D1196" s="20">
        <v>981</v>
      </c>
      <c r="E1196" s="88">
        <f t="shared" si="420"/>
        <v>981.03</v>
      </c>
      <c r="F1196" s="14">
        <v>0.02</v>
      </c>
      <c r="G1196" s="14">
        <v>0</v>
      </c>
      <c r="H1196" s="94">
        <f t="shared" si="421"/>
        <v>0.02</v>
      </c>
      <c r="I1196" s="22">
        <v>0.01</v>
      </c>
      <c r="J1196" s="22"/>
      <c r="K1196" s="117">
        <f t="shared" si="422"/>
        <v>0.01</v>
      </c>
      <c r="L1196" s="173">
        <v>0.01</v>
      </c>
      <c r="M1196" s="173"/>
      <c r="N1196" s="103">
        <f t="shared" si="418"/>
        <v>0.01</v>
      </c>
      <c r="O1196" s="173">
        <v>0.01</v>
      </c>
      <c r="P1196" s="173"/>
      <c r="Q1196" s="103">
        <f t="shared" si="419"/>
        <v>0.01</v>
      </c>
      <c r="R1196" s="173">
        <v>0.01</v>
      </c>
      <c r="S1196" s="173"/>
      <c r="T1196" s="103">
        <f t="shared" si="423"/>
        <v>0.01</v>
      </c>
    </row>
    <row r="1197" spans="1:20" ht="18.75">
      <c r="A1197" s="25">
        <v>120</v>
      </c>
      <c r="B1197" s="17" t="s">
        <v>946</v>
      </c>
      <c r="C1197" s="20">
        <v>0.03</v>
      </c>
      <c r="D1197" s="20"/>
      <c r="E1197" s="88">
        <f t="shared" si="420"/>
        <v>0.03</v>
      </c>
      <c r="F1197" s="14">
        <v>0.03</v>
      </c>
      <c r="G1197" s="14">
        <v>2500</v>
      </c>
      <c r="H1197" s="94">
        <f t="shared" si="421"/>
        <v>2500.0300000000002</v>
      </c>
      <c r="I1197" s="22">
        <v>1232.28</v>
      </c>
      <c r="J1197" s="22">
        <v>0.03</v>
      </c>
      <c r="K1197" s="117">
        <f t="shared" si="422"/>
        <v>1232.31</v>
      </c>
      <c r="L1197" s="173">
        <v>185</v>
      </c>
      <c r="M1197" s="173">
        <v>0.03</v>
      </c>
      <c r="N1197" s="103">
        <f t="shared" si="418"/>
        <v>185.03</v>
      </c>
      <c r="O1197" s="173">
        <v>325</v>
      </c>
      <c r="P1197" s="173">
        <v>0.03</v>
      </c>
      <c r="Q1197" s="103">
        <f t="shared" si="419"/>
        <v>325.02999999999997</v>
      </c>
      <c r="R1197" s="173">
        <v>325</v>
      </c>
      <c r="S1197" s="173">
        <v>0.03</v>
      </c>
      <c r="T1197" s="103">
        <f t="shared" si="423"/>
        <v>325.02999999999997</v>
      </c>
    </row>
    <row r="1198" spans="1:20" ht="18.75">
      <c r="A1198" s="25">
        <v>121</v>
      </c>
      <c r="B1198" s="17" t="s">
        <v>947</v>
      </c>
      <c r="C1198" s="20">
        <v>150</v>
      </c>
      <c r="D1198" s="20">
        <v>0.03</v>
      </c>
      <c r="E1198" s="88">
        <f t="shared" si="420"/>
        <v>150.03</v>
      </c>
      <c r="F1198" s="14">
        <v>300</v>
      </c>
      <c r="G1198" s="14">
        <v>0</v>
      </c>
      <c r="H1198" s="94">
        <f t="shared" si="421"/>
        <v>300</v>
      </c>
      <c r="I1198" s="22">
        <v>0.01</v>
      </c>
      <c r="J1198" s="22"/>
      <c r="K1198" s="117">
        <f t="shared" si="422"/>
        <v>0.01</v>
      </c>
      <c r="L1198" s="173">
        <v>0.01</v>
      </c>
      <c r="M1198" s="173"/>
      <c r="N1198" s="103">
        <f t="shared" si="418"/>
        <v>0.01</v>
      </c>
      <c r="O1198" s="173">
        <v>0.01</v>
      </c>
      <c r="P1198" s="173"/>
      <c r="Q1198" s="103">
        <f t="shared" si="419"/>
        <v>0.01</v>
      </c>
      <c r="R1198" s="173">
        <v>0.01</v>
      </c>
      <c r="S1198" s="173"/>
      <c r="T1198" s="103">
        <f t="shared" si="423"/>
        <v>0.01</v>
      </c>
    </row>
    <row r="1199" spans="1:20" ht="18.75">
      <c r="A1199" s="25">
        <v>122</v>
      </c>
      <c r="B1199" s="17" t="s">
        <v>948</v>
      </c>
      <c r="C1199" s="20">
        <v>3000</v>
      </c>
      <c r="D1199" s="20">
        <v>3000</v>
      </c>
      <c r="E1199" s="88">
        <f t="shared" si="420"/>
        <v>6000</v>
      </c>
      <c r="F1199" s="14">
        <v>1500</v>
      </c>
      <c r="G1199" s="14">
        <v>0.03</v>
      </c>
      <c r="H1199" s="94">
        <f t="shared" si="421"/>
        <v>1500.03</v>
      </c>
      <c r="I1199" s="22">
        <v>102.84</v>
      </c>
      <c r="J1199" s="22">
        <v>0.03</v>
      </c>
      <c r="K1199" s="117">
        <f t="shared" si="422"/>
        <v>102.87</v>
      </c>
      <c r="L1199" s="173">
        <v>260</v>
      </c>
      <c r="M1199" s="173">
        <v>0.03</v>
      </c>
      <c r="N1199" s="103">
        <f t="shared" si="418"/>
        <v>260.02999999999997</v>
      </c>
      <c r="O1199" s="173">
        <v>400</v>
      </c>
      <c r="P1199" s="173">
        <v>0.03</v>
      </c>
      <c r="Q1199" s="103">
        <f t="shared" si="419"/>
        <v>400.03</v>
      </c>
      <c r="R1199" s="173">
        <v>400</v>
      </c>
      <c r="S1199" s="173">
        <v>0.03</v>
      </c>
      <c r="T1199" s="103">
        <f t="shared" si="423"/>
        <v>400.03</v>
      </c>
    </row>
    <row r="1200" spans="1:20" ht="18.75">
      <c r="A1200" s="25">
        <v>123</v>
      </c>
      <c r="B1200" s="17" t="s">
        <v>949</v>
      </c>
      <c r="C1200" s="20">
        <v>117</v>
      </c>
      <c r="D1200" s="20">
        <v>0.03</v>
      </c>
      <c r="E1200" s="88">
        <f t="shared" si="420"/>
        <v>117.03</v>
      </c>
      <c r="F1200" s="14">
        <v>0.03</v>
      </c>
      <c r="G1200" s="14">
        <v>0</v>
      </c>
      <c r="H1200" s="94">
        <f t="shared" si="421"/>
        <v>0.03</v>
      </c>
      <c r="I1200" s="22">
        <v>0.03</v>
      </c>
      <c r="J1200" s="22"/>
      <c r="K1200" s="117">
        <f t="shared" si="422"/>
        <v>0.03</v>
      </c>
      <c r="L1200" s="173">
        <v>0.03</v>
      </c>
      <c r="M1200" s="173"/>
      <c r="N1200" s="103">
        <f t="shared" si="418"/>
        <v>0.03</v>
      </c>
      <c r="O1200" s="173"/>
      <c r="P1200" s="173"/>
      <c r="Q1200" s="103">
        <f t="shared" si="419"/>
        <v>0</v>
      </c>
      <c r="R1200" s="173"/>
      <c r="S1200" s="173"/>
      <c r="T1200" s="103">
        <f t="shared" si="423"/>
        <v>0</v>
      </c>
    </row>
    <row r="1201" spans="1:20" ht="18.75">
      <c r="A1201" s="25">
        <v>124</v>
      </c>
      <c r="B1201" s="17" t="s">
        <v>950</v>
      </c>
      <c r="C1201" s="20">
        <v>0.01</v>
      </c>
      <c r="D1201" s="20"/>
      <c r="E1201" s="88">
        <f t="shared" si="420"/>
        <v>0.01</v>
      </c>
      <c r="F1201" s="14">
        <v>75</v>
      </c>
      <c r="G1201" s="14">
        <v>0.03</v>
      </c>
      <c r="H1201" s="94">
        <f t="shared" si="421"/>
        <v>75.03</v>
      </c>
      <c r="I1201" s="22">
        <v>127.68</v>
      </c>
      <c r="J1201" s="22">
        <v>0.03</v>
      </c>
      <c r="K1201" s="117">
        <f t="shared" si="422"/>
        <v>127.71000000000001</v>
      </c>
      <c r="L1201" s="173">
        <v>114.99</v>
      </c>
      <c r="M1201" s="173">
        <v>0.03</v>
      </c>
      <c r="N1201" s="103">
        <f t="shared" si="418"/>
        <v>115.02</v>
      </c>
      <c r="O1201" s="173">
        <v>130</v>
      </c>
      <c r="P1201" s="173">
        <v>0.03</v>
      </c>
      <c r="Q1201" s="103">
        <f t="shared" si="419"/>
        <v>130.03</v>
      </c>
      <c r="R1201" s="173">
        <v>130</v>
      </c>
      <c r="S1201" s="173">
        <v>0.03</v>
      </c>
      <c r="T1201" s="103">
        <f t="shared" si="423"/>
        <v>130.03</v>
      </c>
    </row>
    <row r="1202" spans="1:20" ht="18.75">
      <c r="A1202" s="25">
        <v>125</v>
      </c>
      <c r="B1202" s="17" t="s">
        <v>951</v>
      </c>
      <c r="C1202" s="20">
        <v>200</v>
      </c>
      <c r="D1202" s="20">
        <v>260</v>
      </c>
      <c r="E1202" s="88">
        <f t="shared" si="420"/>
        <v>460</v>
      </c>
      <c r="F1202" s="14">
        <v>0.03</v>
      </c>
      <c r="G1202" s="14">
        <v>2000</v>
      </c>
      <c r="H1202" s="94">
        <f t="shared" si="421"/>
        <v>2000.03</v>
      </c>
      <c r="I1202" s="22">
        <v>2481.3000000000002</v>
      </c>
      <c r="J1202" s="22">
        <v>0.03</v>
      </c>
      <c r="K1202" s="117">
        <f t="shared" si="422"/>
        <v>2481.3300000000004</v>
      </c>
      <c r="L1202" s="173">
        <v>1652.06</v>
      </c>
      <c r="M1202" s="173">
        <v>0.03</v>
      </c>
      <c r="N1202" s="103">
        <f t="shared" si="418"/>
        <v>1652.09</v>
      </c>
      <c r="O1202" s="173">
        <v>500</v>
      </c>
      <c r="P1202" s="173">
        <v>0.03</v>
      </c>
      <c r="Q1202" s="103">
        <f t="shared" si="419"/>
        <v>500.03</v>
      </c>
      <c r="R1202" s="173">
        <v>500</v>
      </c>
      <c r="S1202" s="173">
        <v>0.03</v>
      </c>
      <c r="T1202" s="103">
        <f t="shared" si="423"/>
        <v>500.03</v>
      </c>
    </row>
    <row r="1203" spans="1:20" ht="18.75">
      <c r="A1203" s="25">
        <v>126</v>
      </c>
      <c r="B1203" s="17" t="s">
        <v>952</v>
      </c>
      <c r="C1203" s="20">
        <v>5640</v>
      </c>
      <c r="D1203" s="20"/>
      <c r="E1203" s="88">
        <f t="shared" si="420"/>
        <v>5640</v>
      </c>
      <c r="F1203" s="14">
        <v>0.03</v>
      </c>
      <c r="G1203" s="14">
        <v>0.03</v>
      </c>
      <c r="H1203" s="94">
        <f t="shared" si="421"/>
        <v>0.06</v>
      </c>
      <c r="I1203" s="22">
        <v>0.03</v>
      </c>
      <c r="J1203" s="22">
        <v>0.03</v>
      </c>
      <c r="K1203" s="117">
        <f t="shared" si="422"/>
        <v>0.06</v>
      </c>
      <c r="L1203" s="173">
        <v>0.03</v>
      </c>
      <c r="M1203" s="173">
        <v>0.03</v>
      </c>
      <c r="N1203" s="103">
        <f t="shared" si="418"/>
        <v>0.06</v>
      </c>
      <c r="O1203" s="173">
        <v>0.03</v>
      </c>
      <c r="P1203" s="173">
        <v>0.03</v>
      </c>
      <c r="Q1203" s="103">
        <f t="shared" si="419"/>
        <v>0.06</v>
      </c>
      <c r="R1203" s="173">
        <v>28.44</v>
      </c>
      <c r="S1203" s="173">
        <v>0.03</v>
      </c>
      <c r="T1203" s="103">
        <f t="shared" si="423"/>
        <v>28.470000000000002</v>
      </c>
    </row>
    <row r="1204" spans="1:20" ht="18.75">
      <c r="A1204" s="25">
        <v>127</v>
      </c>
      <c r="B1204" s="17" t="s">
        <v>953</v>
      </c>
      <c r="C1204" s="20">
        <v>0.03</v>
      </c>
      <c r="D1204" s="20">
        <v>0.03</v>
      </c>
      <c r="E1204" s="88">
        <f t="shared" si="420"/>
        <v>0.06</v>
      </c>
      <c r="F1204" s="14">
        <v>0.01</v>
      </c>
      <c r="G1204" s="14">
        <v>0</v>
      </c>
      <c r="H1204" s="94">
        <f t="shared" si="421"/>
        <v>0.01</v>
      </c>
      <c r="I1204" s="22">
        <v>0.01</v>
      </c>
      <c r="J1204" s="22"/>
      <c r="K1204" s="117">
        <f t="shared" si="422"/>
        <v>0.01</v>
      </c>
      <c r="L1204" s="173">
        <v>0.01</v>
      </c>
      <c r="M1204" s="173"/>
      <c r="N1204" s="103">
        <f t="shared" si="418"/>
        <v>0.01</v>
      </c>
      <c r="O1204" s="173">
        <v>0.01</v>
      </c>
      <c r="P1204" s="173"/>
      <c r="Q1204" s="103">
        <f t="shared" si="419"/>
        <v>0.01</v>
      </c>
      <c r="R1204" s="173">
        <v>0.01</v>
      </c>
      <c r="S1204" s="173"/>
      <c r="T1204" s="103">
        <f t="shared" si="423"/>
        <v>0.01</v>
      </c>
    </row>
    <row r="1205" spans="1:20" ht="18.75">
      <c r="A1205" s="25">
        <v>128</v>
      </c>
      <c r="B1205" s="17" t="s">
        <v>954</v>
      </c>
      <c r="C1205" s="20">
        <v>140</v>
      </c>
      <c r="D1205" s="20"/>
      <c r="E1205" s="88">
        <f t="shared" si="420"/>
        <v>140</v>
      </c>
      <c r="F1205" s="14">
        <v>0.03</v>
      </c>
      <c r="G1205" s="14">
        <v>0</v>
      </c>
      <c r="H1205" s="94">
        <f t="shared" si="421"/>
        <v>0.03</v>
      </c>
      <c r="I1205" s="22">
        <v>0.03</v>
      </c>
      <c r="J1205" s="22"/>
      <c r="K1205" s="117">
        <f t="shared" si="422"/>
        <v>0.03</v>
      </c>
      <c r="L1205" s="173">
        <v>0.03</v>
      </c>
      <c r="M1205" s="173">
        <v>0.03</v>
      </c>
      <c r="N1205" s="103">
        <f t="shared" si="418"/>
        <v>0.06</v>
      </c>
      <c r="O1205" s="173"/>
      <c r="P1205" s="173"/>
      <c r="Q1205" s="103">
        <f t="shared" si="419"/>
        <v>0</v>
      </c>
      <c r="R1205" s="173"/>
      <c r="S1205" s="173"/>
      <c r="T1205" s="103">
        <f t="shared" si="423"/>
        <v>0</v>
      </c>
    </row>
    <row r="1206" spans="1:20" ht="18.75">
      <c r="A1206" s="25">
        <v>129</v>
      </c>
      <c r="B1206" s="17" t="s">
        <v>955</v>
      </c>
      <c r="C1206" s="20">
        <v>470</v>
      </c>
      <c r="D1206" s="20">
        <v>41</v>
      </c>
      <c r="E1206" s="88">
        <f t="shared" si="420"/>
        <v>511</v>
      </c>
      <c r="F1206" s="14">
        <v>0.03</v>
      </c>
      <c r="G1206" s="14">
        <v>1000</v>
      </c>
      <c r="H1206" s="94">
        <f t="shared" si="421"/>
        <v>1000.03</v>
      </c>
      <c r="I1206" s="22">
        <v>0.03</v>
      </c>
      <c r="J1206" s="22">
        <v>0.03</v>
      </c>
      <c r="K1206" s="117">
        <f t="shared" si="422"/>
        <v>0.06</v>
      </c>
      <c r="L1206" s="173">
        <v>5696</v>
      </c>
      <c r="M1206" s="173"/>
      <c r="N1206" s="103">
        <f t="shared" si="418"/>
        <v>5696</v>
      </c>
      <c r="O1206" s="173">
        <v>50</v>
      </c>
      <c r="P1206" s="173">
        <v>0.03</v>
      </c>
      <c r="Q1206" s="103">
        <f t="shared" si="419"/>
        <v>50.03</v>
      </c>
      <c r="R1206" s="173">
        <v>105</v>
      </c>
      <c r="S1206" s="173">
        <v>0.03</v>
      </c>
      <c r="T1206" s="103">
        <f t="shared" si="423"/>
        <v>105.03</v>
      </c>
    </row>
    <row r="1207" spans="1:20" ht="18.75">
      <c r="A1207" s="25">
        <v>130</v>
      </c>
      <c r="B1207" s="17" t="s">
        <v>2301</v>
      </c>
      <c r="C1207" s="20"/>
      <c r="D1207" s="20"/>
      <c r="E1207" s="88"/>
      <c r="F1207" s="14"/>
      <c r="G1207" s="14"/>
      <c r="H1207" s="94"/>
      <c r="I1207" s="22"/>
      <c r="J1207" s="22"/>
      <c r="L1207" s="173"/>
      <c r="M1207" s="173"/>
      <c r="O1207" s="173">
        <v>6339.16</v>
      </c>
      <c r="P1207" s="173"/>
      <c r="R1207" s="173">
        <v>6339.16</v>
      </c>
      <c r="S1207" s="173"/>
    </row>
    <row r="1208" spans="1:20" ht="18.75">
      <c r="A1208" s="25">
        <v>131</v>
      </c>
      <c r="B1208" s="17" t="s">
        <v>956</v>
      </c>
      <c r="C1208" s="20">
        <v>2500</v>
      </c>
      <c r="D1208" s="20"/>
      <c r="E1208" s="88">
        <f t="shared" si="420"/>
        <v>2500</v>
      </c>
      <c r="F1208" s="14">
        <v>3000</v>
      </c>
      <c r="G1208" s="14">
        <v>0</v>
      </c>
      <c r="H1208" s="94">
        <f t="shared" si="421"/>
        <v>3000</v>
      </c>
      <c r="I1208" s="22">
        <v>3215.07</v>
      </c>
      <c r="J1208" s="22"/>
      <c r="K1208" s="117">
        <f t="shared" si="422"/>
        <v>3215.07</v>
      </c>
      <c r="L1208" s="173">
        <v>2000</v>
      </c>
      <c r="M1208" s="173"/>
      <c r="N1208" s="103">
        <f t="shared" si="418"/>
        <v>2000</v>
      </c>
      <c r="O1208" s="173">
        <v>945.42</v>
      </c>
      <c r="P1208" s="173"/>
      <c r="Q1208" s="103">
        <f t="shared" si="419"/>
        <v>945.42</v>
      </c>
      <c r="R1208" s="173">
        <v>945.42</v>
      </c>
      <c r="S1208" s="173"/>
      <c r="T1208" s="103">
        <f t="shared" ref="T1208:T1272" si="424">SUM(R1208:S1208)</f>
        <v>945.42</v>
      </c>
    </row>
    <row r="1209" spans="1:20" ht="18.75">
      <c r="A1209" s="25">
        <v>132</v>
      </c>
      <c r="B1209" s="17" t="s">
        <v>957</v>
      </c>
      <c r="C1209" s="20">
        <v>17040</v>
      </c>
      <c r="D1209" s="20"/>
      <c r="E1209" s="88">
        <f t="shared" si="420"/>
        <v>17040</v>
      </c>
      <c r="F1209" s="14">
        <v>0.03</v>
      </c>
      <c r="G1209" s="14">
        <v>0.03</v>
      </c>
      <c r="H1209" s="94">
        <f t="shared" si="421"/>
        <v>0.06</v>
      </c>
      <c r="I1209" s="22">
        <v>0.03</v>
      </c>
      <c r="J1209" s="22">
        <v>0.03</v>
      </c>
      <c r="K1209" s="117">
        <f t="shared" si="422"/>
        <v>0.06</v>
      </c>
      <c r="L1209" s="173">
        <v>0.03</v>
      </c>
      <c r="M1209" s="173">
        <v>0.03</v>
      </c>
      <c r="N1209" s="103">
        <f t="shared" si="418"/>
        <v>0.06</v>
      </c>
      <c r="O1209" s="173">
        <v>10</v>
      </c>
      <c r="P1209" s="173">
        <v>0.03</v>
      </c>
      <c r="Q1209" s="103">
        <f t="shared" si="419"/>
        <v>10.029999999999999</v>
      </c>
      <c r="R1209" s="173">
        <v>10</v>
      </c>
      <c r="S1209" s="173">
        <v>0.03</v>
      </c>
      <c r="T1209" s="103">
        <f t="shared" si="424"/>
        <v>10.029999999999999</v>
      </c>
    </row>
    <row r="1210" spans="1:20" ht="18.75">
      <c r="A1210" s="25">
        <v>133</v>
      </c>
      <c r="B1210" s="17" t="s">
        <v>958</v>
      </c>
      <c r="C1210" s="20">
        <v>4260</v>
      </c>
      <c r="D1210" s="20"/>
      <c r="E1210" s="88">
        <f t="shared" si="420"/>
        <v>4260</v>
      </c>
      <c r="F1210" s="14">
        <v>50</v>
      </c>
      <c r="G1210" s="14">
        <v>0</v>
      </c>
      <c r="H1210" s="94">
        <f t="shared" si="421"/>
        <v>50</v>
      </c>
      <c r="I1210" s="22">
        <v>65.64</v>
      </c>
      <c r="J1210" s="22"/>
      <c r="K1210" s="117">
        <f t="shared" si="422"/>
        <v>65.64</v>
      </c>
      <c r="L1210" s="173">
        <v>39.799999999999997</v>
      </c>
      <c r="M1210" s="173"/>
      <c r="N1210" s="103">
        <f t="shared" ref="N1210:N1273" si="425">SUM(L1210:M1210)</f>
        <v>39.799999999999997</v>
      </c>
      <c r="O1210" s="173">
        <v>50</v>
      </c>
      <c r="P1210" s="173">
        <v>0</v>
      </c>
      <c r="Q1210" s="103">
        <f t="shared" ref="Q1210:Q1273" si="426">SUM(O1210:P1210)</f>
        <v>50</v>
      </c>
      <c r="R1210" s="173">
        <v>50</v>
      </c>
      <c r="S1210" s="173">
        <v>0</v>
      </c>
      <c r="T1210" s="103">
        <f t="shared" si="424"/>
        <v>50</v>
      </c>
    </row>
    <row r="1211" spans="1:20" ht="18.75">
      <c r="A1211" s="25">
        <v>134</v>
      </c>
      <c r="B1211" s="17" t="s">
        <v>959</v>
      </c>
      <c r="C1211" s="20">
        <v>3000</v>
      </c>
      <c r="D1211" s="20">
        <v>0.03</v>
      </c>
      <c r="E1211" s="88">
        <f t="shared" si="420"/>
        <v>3000.03</v>
      </c>
      <c r="F1211" s="14">
        <v>1500</v>
      </c>
      <c r="G1211" s="14">
        <v>0.03</v>
      </c>
      <c r="H1211" s="94">
        <f t="shared" si="421"/>
        <v>1500.03</v>
      </c>
      <c r="I1211" s="22">
        <v>123.27</v>
      </c>
      <c r="J1211" s="22">
        <v>0.03</v>
      </c>
      <c r="K1211" s="117">
        <f t="shared" si="422"/>
        <v>123.3</v>
      </c>
      <c r="L1211" s="173">
        <v>150</v>
      </c>
      <c r="M1211" s="173">
        <v>0.03</v>
      </c>
      <c r="N1211" s="103">
        <f t="shared" si="425"/>
        <v>150.03</v>
      </c>
      <c r="O1211" s="173">
        <v>616.41999999999996</v>
      </c>
      <c r="P1211" s="173">
        <v>0.03</v>
      </c>
      <c r="Q1211" s="103">
        <f t="shared" si="426"/>
        <v>616.44999999999993</v>
      </c>
      <c r="R1211" s="173">
        <v>616.41999999999996</v>
      </c>
      <c r="S1211" s="173">
        <v>0.03</v>
      </c>
      <c r="T1211" s="103">
        <f t="shared" si="424"/>
        <v>616.44999999999993</v>
      </c>
    </row>
    <row r="1212" spans="1:20" ht="18.75">
      <c r="A1212" s="25">
        <v>135</v>
      </c>
      <c r="B1212" s="17" t="s">
        <v>960</v>
      </c>
      <c r="C1212" s="20">
        <v>0.04</v>
      </c>
      <c r="D1212" s="20"/>
      <c r="E1212" s="88">
        <f t="shared" si="420"/>
        <v>0.04</v>
      </c>
      <c r="F1212" s="14">
        <v>1000</v>
      </c>
      <c r="G1212" s="14">
        <v>0</v>
      </c>
      <c r="H1212" s="94">
        <f t="shared" si="421"/>
        <v>1000</v>
      </c>
      <c r="I1212" s="22">
        <v>53.58</v>
      </c>
      <c r="J1212" s="22"/>
      <c r="K1212" s="117">
        <f t="shared" si="422"/>
        <v>53.58</v>
      </c>
      <c r="L1212" s="173">
        <v>0.01</v>
      </c>
      <c r="M1212" s="173"/>
      <c r="N1212" s="103">
        <f t="shared" si="425"/>
        <v>0.01</v>
      </c>
      <c r="O1212" s="173">
        <v>0.01</v>
      </c>
      <c r="P1212" s="173"/>
      <c r="Q1212" s="103">
        <f t="shared" si="426"/>
        <v>0.01</v>
      </c>
      <c r="R1212" s="173">
        <v>0.01</v>
      </c>
      <c r="S1212" s="173"/>
      <c r="T1212" s="103">
        <f t="shared" si="424"/>
        <v>0.01</v>
      </c>
    </row>
    <row r="1213" spans="1:20" ht="18.75">
      <c r="A1213" s="25">
        <v>136</v>
      </c>
      <c r="B1213" s="17" t="s">
        <v>961</v>
      </c>
      <c r="C1213" s="20">
        <v>1513.62</v>
      </c>
      <c r="D1213" s="20"/>
      <c r="E1213" s="88">
        <f t="shared" si="420"/>
        <v>1513.62</v>
      </c>
      <c r="F1213" s="14">
        <v>24000</v>
      </c>
      <c r="G1213" s="14">
        <v>0</v>
      </c>
      <c r="H1213" s="94">
        <f t="shared" si="421"/>
        <v>24000</v>
      </c>
      <c r="I1213" s="22">
        <v>2724.06</v>
      </c>
      <c r="J1213" s="22"/>
      <c r="K1213" s="117">
        <f t="shared" si="422"/>
        <v>2724.06</v>
      </c>
      <c r="L1213" s="173">
        <v>739.34</v>
      </c>
      <c r="M1213" s="173"/>
      <c r="N1213" s="103">
        <f t="shared" si="425"/>
        <v>739.34</v>
      </c>
      <c r="O1213" s="173">
        <v>1460.96</v>
      </c>
      <c r="P1213" s="173"/>
      <c r="Q1213" s="103">
        <f t="shared" si="426"/>
        <v>1460.96</v>
      </c>
      <c r="R1213" s="173">
        <v>1460.96</v>
      </c>
      <c r="S1213" s="173"/>
      <c r="T1213" s="103">
        <f t="shared" si="424"/>
        <v>1460.96</v>
      </c>
    </row>
    <row r="1214" spans="1:20" ht="18.75">
      <c r="A1214" s="25">
        <v>137</v>
      </c>
      <c r="B1214" s="17" t="s">
        <v>962</v>
      </c>
      <c r="C1214" s="20">
        <v>27.5</v>
      </c>
      <c r="D1214" s="20">
        <v>0.03</v>
      </c>
      <c r="E1214" s="88">
        <f t="shared" si="420"/>
        <v>27.53</v>
      </c>
      <c r="F1214" s="14">
        <v>6000</v>
      </c>
      <c r="G1214" s="14">
        <v>0</v>
      </c>
      <c r="H1214" s="94">
        <f t="shared" si="421"/>
        <v>6000</v>
      </c>
      <c r="I1214" s="22">
        <v>399.77</v>
      </c>
      <c r="J1214" s="22"/>
      <c r="K1214" s="117">
        <f t="shared" si="422"/>
        <v>399.77</v>
      </c>
      <c r="L1214" s="173">
        <v>332.56</v>
      </c>
      <c r="M1214" s="173"/>
      <c r="N1214" s="103">
        <f t="shared" si="425"/>
        <v>332.56</v>
      </c>
      <c r="O1214" s="173">
        <v>354.78</v>
      </c>
      <c r="P1214" s="173"/>
      <c r="Q1214" s="103">
        <f t="shared" si="426"/>
        <v>354.78</v>
      </c>
      <c r="R1214" s="173">
        <v>354.78</v>
      </c>
      <c r="S1214" s="173"/>
      <c r="T1214" s="103">
        <f t="shared" si="424"/>
        <v>354.78</v>
      </c>
    </row>
    <row r="1215" spans="1:20" ht="18.75">
      <c r="A1215" s="25">
        <v>138</v>
      </c>
      <c r="B1215" s="17" t="s">
        <v>963</v>
      </c>
      <c r="C1215" s="20">
        <v>5095.07</v>
      </c>
      <c r="D1215" s="20"/>
      <c r="E1215" s="88">
        <f t="shared" si="420"/>
        <v>5095.07</v>
      </c>
      <c r="F1215" s="14">
        <v>1250</v>
      </c>
      <c r="G1215" s="14">
        <v>1250</v>
      </c>
      <c r="H1215" s="94">
        <f t="shared" si="421"/>
        <v>2500</v>
      </c>
      <c r="I1215" s="22">
        <v>21622.26</v>
      </c>
      <c r="J1215" s="22">
        <v>0.03</v>
      </c>
      <c r="K1215" s="117">
        <f t="shared" si="422"/>
        <v>21622.289999999997</v>
      </c>
      <c r="L1215" s="173">
        <v>5931.3</v>
      </c>
      <c r="M1215" s="173">
        <v>0.03</v>
      </c>
      <c r="N1215" s="103">
        <f t="shared" si="425"/>
        <v>5931.33</v>
      </c>
      <c r="O1215" s="173">
        <v>6000</v>
      </c>
      <c r="P1215" s="173">
        <v>0.03</v>
      </c>
      <c r="Q1215" s="103">
        <f t="shared" si="426"/>
        <v>6000.03</v>
      </c>
      <c r="R1215" s="173">
        <v>3390</v>
      </c>
      <c r="S1215" s="173">
        <v>0.03</v>
      </c>
      <c r="T1215" s="103">
        <f t="shared" si="424"/>
        <v>3390.03</v>
      </c>
    </row>
    <row r="1216" spans="1:20" ht="18.75">
      <c r="A1216" s="25">
        <v>139</v>
      </c>
      <c r="B1216" s="17" t="s">
        <v>2007</v>
      </c>
      <c r="C1216" s="20">
        <v>1034</v>
      </c>
      <c r="D1216" s="20"/>
      <c r="E1216" s="88">
        <f t="shared" si="420"/>
        <v>1034</v>
      </c>
      <c r="F1216" s="14">
        <v>23000</v>
      </c>
      <c r="G1216" s="14">
        <v>0</v>
      </c>
      <c r="H1216" s="94">
        <f t="shared" si="421"/>
        <v>23000</v>
      </c>
      <c r="I1216" s="22">
        <v>3388.85</v>
      </c>
      <c r="J1216" s="22"/>
      <c r="K1216" s="117">
        <f t="shared" si="422"/>
        <v>3388.85</v>
      </c>
      <c r="L1216" s="173">
        <v>0.03</v>
      </c>
      <c r="M1216" s="173"/>
      <c r="N1216" s="103">
        <f t="shared" si="425"/>
        <v>0.03</v>
      </c>
      <c r="O1216" s="173">
        <v>0.01</v>
      </c>
      <c r="P1216" s="173"/>
      <c r="Q1216" s="103">
        <f t="shared" si="426"/>
        <v>0.01</v>
      </c>
      <c r="R1216" s="173">
        <v>0.01</v>
      </c>
      <c r="S1216" s="173"/>
      <c r="T1216" s="103">
        <f t="shared" si="424"/>
        <v>0.01</v>
      </c>
    </row>
    <row r="1217" spans="1:20" ht="18.75">
      <c r="A1217" s="25">
        <v>140</v>
      </c>
      <c r="B1217" s="17" t="s">
        <v>2302</v>
      </c>
      <c r="C1217" s="20"/>
      <c r="D1217" s="20"/>
      <c r="E1217" s="88"/>
      <c r="F1217" s="14"/>
      <c r="G1217" s="14"/>
      <c r="H1217" s="94"/>
      <c r="I1217" s="22">
        <v>0.03</v>
      </c>
      <c r="J1217" s="22"/>
      <c r="K1217" s="117">
        <f t="shared" si="422"/>
        <v>0.03</v>
      </c>
      <c r="L1217" s="173">
        <v>0.03</v>
      </c>
      <c r="M1217" s="173"/>
      <c r="N1217" s="103">
        <f t="shared" si="425"/>
        <v>0.03</v>
      </c>
      <c r="O1217" s="173">
        <v>0.03</v>
      </c>
      <c r="P1217" s="173"/>
      <c r="Q1217" s="103">
        <f t="shared" si="426"/>
        <v>0.03</v>
      </c>
      <c r="R1217" s="173">
        <v>0.03</v>
      </c>
      <c r="S1217" s="173"/>
      <c r="T1217" s="103">
        <f t="shared" si="424"/>
        <v>0.03</v>
      </c>
    </row>
    <row r="1218" spans="1:20" ht="18.75">
      <c r="A1218" s="25">
        <v>141</v>
      </c>
      <c r="B1218" s="17" t="s">
        <v>2008</v>
      </c>
      <c r="C1218" s="20">
        <v>500</v>
      </c>
      <c r="D1218" s="20"/>
      <c r="E1218" s="88">
        <f t="shared" si="420"/>
        <v>500</v>
      </c>
      <c r="F1218" s="14">
        <v>1774.97</v>
      </c>
      <c r="G1218" s="14">
        <v>0</v>
      </c>
      <c r="H1218" s="94">
        <f t="shared" si="421"/>
        <v>1774.97</v>
      </c>
      <c r="I1218" s="22">
        <v>2650.33</v>
      </c>
      <c r="J1218" s="22"/>
      <c r="K1218" s="117">
        <f t="shared" si="422"/>
        <v>2650.33</v>
      </c>
      <c r="L1218" s="173">
        <v>0.03</v>
      </c>
      <c r="M1218" s="173"/>
      <c r="N1218" s="103">
        <f t="shared" si="425"/>
        <v>0.03</v>
      </c>
      <c r="O1218" s="173">
        <v>0.01</v>
      </c>
      <c r="P1218" s="173"/>
      <c r="Q1218" s="103">
        <f t="shared" si="426"/>
        <v>0.01</v>
      </c>
      <c r="R1218" s="173">
        <v>0.01</v>
      </c>
      <c r="S1218" s="173"/>
      <c r="T1218" s="103">
        <f t="shared" si="424"/>
        <v>0.01</v>
      </c>
    </row>
    <row r="1219" spans="1:20" ht="18.75">
      <c r="A1219" s="25">
        <v>142</v>
      </c>
      <c r="B1219" s="17" t="s">
        <v>2009</v>
      </c>
      <c r="C1219" s="20">
        <v>305</v>
      </c>
      <c r="D1219" s="20">
        <v>0.03</v>
      </c>
      <c r="E1219" s="88">
        <f t="shared" si="420"/>
        <v>305.02999999999997</v>
      </c>
      <c r="F1219" s="14">
        <v>500</v>
      </c>
      <c r="G1219" s="14">
        <v>0</v>
      </c>
      <c r="H1219" s="94">
        <f t="shared" si="421"/>
        <v>500</v>
      </c>
      <c r="I1219" s="22">
        <v>0.03</v>
      </c>
      <c r="J1219" s="22"/>
      <c r="K1219" s="117">
        <f t="shared" si="422"/>
        <v>0.03</v>
      </c>
      <c r="L1219" s="173">
        <v>0.03</v>
      </c>
      <c r="M1219" s="173"/>
      <c r="N1219" s="103">
        <f t="shared" si="425"/>
        <v>0.03</v>
      </c>
      <c r="O1219" s="173">
        <v>0.01</v>
      </c>
      <c r="P1219" s="173"/>
      <c r="Q1219" s="103">
        <f t="shared" si="426"/>
        <v>0.01</v>
      </c>
      <c r="R1219" s="173">
        <v>0.01</v>
      </c>
      <c r="S1219" s="173"/>
      <c r="T1219" s="103">
        <f t="shared" si="424"/>
        <v>0.01</v>
      </c>
    </row>
    <row r="1220" spans="1:20" ht="18.75">
      <c r="A1220" s="25">
        <v>143</v>
      </c>
      <c r="B1220" s="17" t="s">
        <v>2010</v>
      </c>
      <c r="C1220" s="20">
        <v>10700.7</v>
      </c>
      <c r="D1220" s="20"/>
      <c r="E1220" s="88">
        <f t="shared" si="420"/>
        <v>10700.7</v>
      </c>
      <c r="F1220" s="14">
        <v>4000</v>
      </c>
      <c r="G1220" s="14">
        <v>0</v>
      </c>
      <c r="H1220" s="94">
        <f t="shared" si="421"/>
        <v>4000</v>
      </c>
      <c r="I1220" s="22">
        <v>0.03</v>
      </c>
      <c r="J1220" s="22"/>
      <c r="K1220" s="117">
        <f t="shared" si="422"/>
        <v>0.03</v>
      </c>
      <c r="L1220" s="173">
        <v>0.03</v>
      </c>
      <c r="M1220" s="173"/>
      <c r="N1220" s="103">
        <f t="shared" si="425"/>
        <v>0.03</v>
      </c>
      <c r="O1220" s="173">
        <v>0.01</v>
      </c>
      <c r="P1220" s="173"/>
      <c r="Q1220" s="103">
        <f t="shared" si="426"/>
        <v>0.01</v>
      </c>
      <c r="R1220" s="173">
        <v>0.01</v>
      </c>
      <c r="S1220" s="173"/>
      <c r="T1220" s="103">
        <f t="shared" si="424"/>
        <v>0.01</v>
      </c>
    </row>
    <row r="1221" spans="1:20" ht="18.75">
      <c r="A1221" s="25">
        <v>144</v>
      </c>
      <c r="B1221" s="17" t="s">
        <v>2011</v>
      </c>
      <c r="C1221" s="20">
        <v>23</v>
      </c>
      <c r="D1221" s="20">
        <v>0.03</v>
      </c>
      <c r="E1221" s="88">
        <f t="shared" si="420"/>
        <v>23.03</v>
      </c>
      <c r="F1221" s="14">
        <v>7500</v>
      </c>
      <c r="G1221" s="14">
        <v>0</v>
      </c>
      <c r="H1221" s="94">
        <f t="shared" si="421"/>
        <v>7500</v>
      </c>
      <c r="I1221" s="22">
        <v>6823.93</v>
      </c>
      <c r="J1221" s="22"/>
      <c r="K1221" s="117">
        <f t="shared" si="422"/>
        <v>6823.93</v>
      </c>
      <c r="L1221" s="173">
        <v>0.03</v>
      </c>
      <c r="M1221" s="173"/>
      <c r="N1221" s="103">
        <f t="shared" si="425"/>
        <v>0.03</v>
      </c>
      <c r="O1221" s="173">
        <v>0.03</v>
      </c>
      <c r="P1221" s="173"/>
      <c r="Q1221" s="103">
        <f t="shared" si="426"/>
        <v>0.03</v>
      </c>
      <c r="R1221" s="173">
        <v>0.03</v>
      </c>
      <c r="S1221" s="173"/>
      <c r="T1221" s="103">
        <f t="shared" si="424"/>
        <v>0.03</v>
      </c>
    </row>
    <row r="1222" spans="1:20" ht="18.75">
      <c r="A1222" s="25">
        <v>145</v>
      </c>
      <c r="B1222" s="17" t="s">
        <v>2012</v>
      </c>
      <c r="C1222" s="20">
        <v>0.03</v>
      </c>
      <c r="D1222" s="20"/>
      <c r="E1222" s="88">
        <f t="shared" si="420"/>
        <v>0.03</v>
      </c>
      <c r="F1222" s="14">
        <v>13500</v>
      </c>
      <c r="G1222" s="14">
        <v>0</v>
      </c>
      <c r="H1222" s="94">
        <f t="shared" si="421"/>
        <v>13500</v>
      </c>
      <c r="I1222" s="22">
        <v>2159.46</v>
      </c>
      <c r="J1222" s="22"/>
      <c r="K1222" s="117">
        <f t="shared" si="422"/>
        <v>2159.46</v>
      </c>
      <c r="L1222" s="173">
        <v>0.03</v>
      </c>
      <c r="M1222" s="173"/>
      <c r="N1222" s="103">
        <f t="shared" si="425"/>
        <v>0.03</v>
      </c>
      <c r="O1222" s="173">
        <v>0.03</v>
      </c>
      <c r="P1222" s="173"/>
      <c r="Q1222" s="103">
        <f t="shared" si="426"/>
        <v>0.03</v>
      </c>
      <c r="R1222" s="173">
        <v>0.03</v>
      </c>
      <c r="S1222" s="173"/>
      <c r="T1222" s="103">
        <f t="shared" si="424"/>
        <v>0.03</v>
      </c>
    </row>
    <row r="1223" spans="1:20" ht="18.75">
      <c r="A1223" s="25">
        <v>146</v>
      </c>
      <c r="B1223" s="17" t="s">
        <v>2100</v>
      </c>
      <c r="C1223" s="20"/>
      <c r="D1223" s="20"/>
      <c r="E1223" s="88"/>
      <c r="F1223" s="14"/>
      <c r="G1223" s="14"/>
      <c r="H1223" s="94"/>
      <c r="I1223" s="22"/>
      <c r="J1223" s="22"/>
      <c r="L1223" s="173">
        <v>0.03</v>
      </c>
      <c r="M1223" s="173"/>
      <c r="N1223" s="103">
        <f t="shared" si="425"/>
        <v>0.03</v>
      </c>
      <c r="O1223" s="173">
        <v>0.03</v>
      </c>
      <c r="P1223" s="173"/>
      <c r="Q1223" s="103">
        <f t="shared" si="426"/>
        <v>0.03</v>
      </c>
      <c r="R1223" s="173">
        <v>0.03</v>
      </c>
      <c r="S1223" s="173"/>
      <c r="T1223" s="103">
        <f t="shared" si="424"/>
        <v>0.03</v>
      </c>
    </row>
    <row r="1224" spans="1:20" ht="18.75">
      <c r="A1224" s="25">
        <v>147</v>
      </c>
      <c r="B1224" s="17" t="s">
        <v>1504</v>
      </c>
      <c r="C1224" s="20">
        <v>0.03</v>
      </c>
      <c r="D1224" s="20"/>
      <c r="E1224" s="88">
        <f t="shared" si="420"/>
        <v>0.03</v>
      </c>
      <c r="F1224" s="14">
        <v>660</v>
      </c>
      <c r="G1224" s="14">
        <v>0</v>
      </c>
      <c r="H1224" s="94">
        <f t="shared" si="421"/>
        <v>660</v>
      </c>
      <c r="I1224" s="22">
        <v>0.03</v>
      </c>
      <c r="J1224" s="22"/>
      <c r="K1224" s="117">
        <f t="shared" ref="K1224:K1287" si="427">SUM(I1224:J1224)</f>
        <v>0.03</v>
      </c>
      <c r="L1224" s="174">
        <v>660</v>
      </c>
      <c r="M1224" s="174"/>
      <c r="N1224" s="103">
        <f t="shared" si="425"/>
        <v>660</v>
      </c>
      <c r="O1224" s="174">
        <v>0.01</v>
      </c>
      <c r="P1224" s="174"/>
      <c r="Q1224" s="103">
        <f t="shared" si="426"/>
        <v>0.01</v>
      </c>
      <c r="R1224" s="174">
        <v>0.01</v>
      </c>
      <c r="S1224" s="174"/>
      <c r="T1224" s="103">
        <f t="shared" si="424"/>
        <v>0.01</v>
      </c>
    </row>
    <row r="1225" spans="1:20" ht="18.75">
      <c r="A1225" s="25">
        <v>148</v>
      </c>
      <c r="B1225" s="17" t="s">
        <v>964</v>
      </c>
      <c r="C1225" s="20">
        <v>117</v>
      </c>
      <c r="D1225" s="20"/>
      <c r="E1225" s="88">
        <f t="shared" si="420"/>
        <v>117</v>
      </c>
      <c r="F1225" s="14">
        <v>1701.62</v>
      </c>
      <c r="G1225" s="14">
        <v>0</v>
      </c>
      <c r="H1225" s="94">
        <f t="shared" si="421"/>
        <v>1701.62</v>
      </c>
      <c r="I1225" s="22">
        <v>660</v>
      </c>
      <c r="J1225" s="22"/>
      <c r="K1225" s="117">
        <f t="shared" si="427"/>
        <v>660</v>
      </c>
      <c r="L1225" s="173">
        <v>2173.42</v>
      </c>
      <c r="M1225" s="173"/>
      <c r="N1225" s="103">
        <f t="shared" si="425"/>
        <v>2173.42</v>
      </c>
      <c r="O1225" s="173">
        <v>2389.14</v>
      </c>
      <c r="P1225" s="173"/>
      <c r="Q1225" s="103">
        <f t="shared" si="426"/>
        <v>2389.14</v>
      </c>
      <c r="R1225" s="173">
        <v>2389.14</v>
      </c>
      <c r="S1225" s="173"/>
      <c r="T1225" s="103">
        <f t="shared" si="424"/>
        <v>2389.14</v>
      </c>
    </row>
    <row r="1226" spans="1:20" ht="18.75">
      <c r="A1226" s="25">
        <v>149</v>
      </c>
      <c r="B1226" s="17" t="s">
        <v>965</v>
      </c>
      <c r="C1226" s="20">
        <v>52</v>
      </c>
      <c r="D1226" s="20"/>
      <c r="E1226" s="88">
        <f t="shared" si="420"/>
        <v>52</v>
      </c>
      <c r="F1226" s="14">
        <v>2000</v>
      </c>
      <c r="G1226" s="14">
        <v>2000</v>
      </c>
      <c r="H1226" s="94">
        <f t="shared" si="421"/>
        <v>4000</v>
      </c>
      <c r="I1226" s="22">
        <v>1964.28</v>
      </c>
      <c r="J1226" s="22"/>
      <c r="K1226" s="117">
        <f t="shared" si="427"/>
        <v>1964.28</v>
      </c>
      <c r="L1226" s="173">
        <v>1124.25</v>
      </c>
      <c r="M1226" s="173">
        <v>0.03</v>
      </c>
      <c r="N1226" s="103">
        <f t="shared" si="425"/>
        <v>1124.28</v>
      </c>
      <c r="O1226" s="173">
        <v>3000</v>
      </c>
      <c r="P1226" s="173">
        <v>0.03</v>
      </c>
      <c r="Q1226" s="103">
        <f t="shared" si="426"/>
        <v>3000.03</v>
      </c>
      <c r="R1226" s="173">
        <v>3000</v>
      </c>
      <c r="S1226" s="173">
        <v>0.03</v>
      </c>
      <c r="T1226" s="103">
        <f t="shared" si="424"/>
        <v>3000.03</v>
      </c>
    </row>
    <row r="1227" spans="1:20" ht="18.75">
      <c r="A1227" s="25">
        <v>150</v>
      </c>
      <c r="B1227" s="17" t="s">
        <v>966</v>
      </c>
      <c r="C1227" s="20">
        <v>564</v>
      </c>
      <c r="D1227" s="20"/>
      <c r="E1227" s="88">
        <f t="shared" si="420"/>
        <v>564</v>
      </c>
      <c r="F1227" s="14">
        <v>5712.79</v>
      </c>
      <c r="G1227" s="14">
        <v>0</v>
      </c>
      <c r="H1227" s="94">
        <f t="shared" si="421"/>
        <v>5712.79</v>
      </c>
      <c r="I1227" s="22">
        <v>1280.01</v>
      </c>
      <c r="J1227" s="22">
        <v>0.03</v>
      </c>
      <c r="K1227" s="117">
        <f t="shared" si="427"/>
        <v>1280.04</v>
      </c>
      <c r="L1227" s="173">
        <v>7206.96</v>
      </c>
      <c r="M1227" s="173"/>
      <c r="N1227" s="103">
        <f t="shared" si="425"/>
        <v>7206.96</v>
      </c>
      <c r="O1227" s="173">
        <v>7403.84</v>
      </c>
      <c r="P1227" s="173"/>
      <c r="Q1227" s="103">
        <f t="shared" si="426"/>
        <v>7403.84</v>
      </c>
      <c r="R1227" s="173">
        <v>7403.84</v>
      </c>
      <c r="S1227" s="173"/>
      <c r="T1227" s="103">
        <f t="shared" si="424"/>
        <v>7403.84</v>
      </c>
    </row>
    <row r="1228" spans="1:20" ht="18.75">
      <c r="A1228" s="25">
        <v>151</v>
      </c>
      <c r="B1228" s="17" t="s">
        <v>967</v>
      </c>
      <c r="C1228" s="20">
        <v>356</v>
      </c>
      <c r="D1228" s="20"/>
      <c r="E1228" s="88">
        <f t="shared" ref="E1228:E1299" si="428">SUM(C1228:D1228)</f>
        <v>356</v>
      </c>
      <c r="F1228" s="14">
        <v>500</v>
      </c>
      <c r="G1228" s="14">
        <v>0</v>
      </c>
      <c r="H1228" s="94">
        <f t="shared" si="421"/>
        <v>500</v>
      </c>
      <c r="I1228" s="22">
        <v>6250.96</v>
      </c>
      <c r="J1228" s="22"/>
      <c r="K1228" s="117">
        <f t="shared" si="427"/>
        <v>6250.96</v>
      </c>
      <c r="L1228" s="173">
        <v>650</v>
      </c>
      <c r="M1228" s="173"/>
      <c r="N1228" s="103">
        <f t="shared" si="425"/>
        <v>650</v>
      </c>
      <c r="O1228" s="173">
        <v>800</v>
      </c>
      <c r="P1228" s="173"/>
      <c r="Q1228" s="103">
        <f t="shared" si="426"/>
        <v>800</v>
      </c>
      <c r="R1228" s="173">
        <v>800</v>
      </c>
      <c r="S1228" s="173"/>
      <c r="T1228" s="103">
        <f t="shared" si="424"/>
        <v>800</v>
      </c>
    </row>
    <row r="1229" spans="1:20" ht="18.75">
      <c r="A1229" s="25">
        <v>152</v>
      </c>
      <c r="B1229" s="17" t="s">
        <v>2101</v>
      </c>
      <c r="C1229" s="20">
        <v>1000</v>
      </c>
      <c r="D1229" s="20"/>
      <c r="E1229" s="88">
        <f t="shared" si="428"/>
        <v>1000</v>
      </c>
      <c r="F1229" s="14">
        <v>5000</v>
      </c>
      <c r="G1229" s="14">
        <v>0</v>
      </c>
      <c r="H1229" s="94">
        <f t="shared" ref="H1229:H1275" si="429">SUM(F1229:G1229)</f>
        <v>5000</v>
      </c>
      <c r="I1229" s="22">
        <v>605.47</v>
      </c>
      <c r="J1229" s="22"/>
      <c r="K1229" s="117">
        <f t="shared" si="427"/>
        <v>605.47</v>
      </c>
      <c r="L1229" s="173">
        <v>10000</v>
      </c>
      <c r="M1229" s="173"/>
      <c r="N1229" s="103">
        <f t="shared" si="425"/>
        <v>10000</v>
      </c>
      <c r="O1229" s="173">
        <v>3680.21</v>
      </c>
      <c r="P1229" s="173"/>
      <c r="Q1229" s="103">
        <f t="shared" si="426"/>
        <v>3680.21</v>
      </c>
      <c r="R1229" s="173">
        <v>3680.21</v>
      </c>
      <c r="S1229" s="173"/>
      <c r="T1229" s="103">
        <f t="shared" si="424"/>
        <v>3680.21</v>
      </c>
    </row>
    <row r="1230" spans="1:20" ht="18.75">
      <c r="A1230" s="25">
        <v>153</v>
      </c>
      <c r="B1230" s="17" t="s">
        <v>968</v>
      </c>
      <c r="C1230" s="20">
        <v>9704.49</v>
      </c>
      <c r="D1230" s="20">
        <v>4983.58</v>
      </c>
      <c r="E1230" s="88">
        <f t="shared" si="428"/>
        <v>14688.07</v>
      </c>
      <c r="F1230" s="14">
        <v>1250</v>
      </c>
      <c r="G1230" s="14">
        <v>1250</v>
      </c>
      <c r="H1230" s="94">
        <f t="shared" si="429"/>
        <v>2500</v>
      </c>
      <c r="I1230" s="22">
        <v>0.03</v>
      </c>
      <c r="J1230" s="22"/>
      <c r="K1230" s="117">
        <f t="shared" si="427"/>
        <v>0.03</v>
      </c>
      <c r="L1230" s="173">
        <v>288</v>
      </c>
      <c r="M1230" s="173">
        <v>0.03</v>
      </c>
      <c r="N1230" s="103">
        <f t="shared" si="425"/>
        <v>288.02999999999997</v>
      </c>
      <c r="O1230" s="173">
        <v>288</v>
      </c>
      <c r="P1230" s="173">
        <v>0.03</v>
      </c>
      <c r="Q1230" s="103">
        <f t="shared" si="426"/>
        <v>288.02999999999997</v>
      </c>
      <c r="R1230" s="173">
        <v>288</v>
      </c>
      <c r="S1230" s="173">
        <v>0.03</v>
      </c>
      <c r="T1230" s="103">
        <f t="shared" si="424"/>
        <v>288.02999999999997</v>
      </c>
    </row>
    <row r="1231" spans="1:20" ht="18.75">
      <c r="A1231" s="25">
        <v>154</v>
      </c>
      <c r="B1231" s="17" t="s">
        <v>969</v>
      </c>
      <c r="C1231" s="20">
        <v>0.03</v>
      </c>
      <c r="D1231" s="20"/>
      <c r="E1231" s="88">
        <f t="shared" si="428"/>
        <v>0.03</v>
      </c>
      <c r="F1231" s="14">
        <v>11883.28</v>
      </c>
      <c r="G1231" s="14">
        <v>0</v>
      </c>
      <c r="H1231" s="94">
        <f t="shared" si="429"/>
        <v>11883.28</v>
      </c>
      <c r="I1231" s="22">
        <v>550.32000000000005</v>
      </c>
      <c r="J1231" s="22">
        <v>0.03</v>
      </c>
      <c r="K1231" s="117">
        <f t="shared" si="427"/>
        <v>550.35</v>
      </c>
      <c r="L1231" s="173"/>
      <c r="M1231" s="173"/>
      <c r="N1231" s="103">
        <f t="shared" si="425"/>
        <v>0</v>
      </c>
      <c r="O1231" s="173"/>
      <c r="P1231" s="173"/>
      <c r="Q1231" s="103">
        <f t="shared" si="426"/>
        <v>0</v>
      </c>
      <c r="R1231" s="173"/>
      <c r="S1231" s="173"/>
      <c r="T1231" s="103">
        <f t="shared" si="424"/>
        <v>0</v>
      </c>
    </row>
    <row r="1232" spans="1:20" ht="18.75">
      <c r="A1232" s="25">
        <v>155</v>
      </c>
      <c r="B1232" s="129" t="s">
        <v>2013</v>
      </c>
      <c r="C1232" s="20">
        <v>470</v>
      </c>
      <c r="D1232" s="20">
        <v>36</v>
      </c>
      <c r="E1232" s="88">
        <f t="shared" si="428"/>
        <v>506</v>
      </c>
      <c r="F1232" s="14">
        <v>1000</v>
      </c>
      <c r="G1232" s="14">
        <v>1000</v>
      </c>
      <c r="H1232" s="94">
        <f t="shared" si="429"/>
        <v>2000</v>
      </c>
      <c r="I1232" s="22">
        <v>1920</v>
      </c>
      <c r="J1232" s="22">
        <v>0.03</v>
      </c>
      <c r="K1232" s="117">
        <f t="shared" si="427"/>
        <v>1920.03</v>
      </c>
      <c r="L1232" s="173">
        <v>212.19</v>
      </c>
      <c r="M1232" s="173">
        <v>0.03</v>
      </c>
      <c r="N1232" s="103">
        <f t="shared" si="425"/>
        <v>212.22</v>
      </c>
      <c r="O1232" s="173">
        <v>2500</v>
      </c>
      <c r="P1232" s="173">
        <v>0.03</v>
      </c>
      <c r="Q1232" s="103">
        <f t="shared" si="426"/>
        <v>2500.0300000000002</v>
      </c>
      <c r="R1232" s="173">
        <v>1500</v>
      </c>
      <c r="S1232" s="173">
        <v>0.03</v>
      </c>
      <c r="T1232" s="103">
        <f t="shared" si="424"/>
        <v>1500.03</v>
      </c>
    </row>
    <row r="1233" spans="1:20" ht="18.75">
      <c r="A1233" s="25">
        <v>156</v>
      </c>
      <c r="B1233" s="17" t="s">
        <v>970</v>
      </c>
      <c r="C1233" s="20">
        <v>164.5</v>
      </c>
      <c r="D1233" s="20"/>
      <c r="E1233" s="88">
        <f t="shared" si="428"/>
        <v>164.5</v>
      </c>
      <c r="F1233" s="14">
        <v>0.03</v>
      </c>
      <c r="G1233" s="14">
        <v>0.03</v>
      </c>
      <c r="H1233" s="94">
        <f t="shared" si="429"/>
        <v>0.06</v>
      </c>
      <c r="I1233" s="53">
        <v>0.03</v>
      </c>
      <c r="J1233" s="25">
        <v>0.03</v>
      </c>
      <c r="K1233" s="117">
        <f t="shared" si="427"/>
        <v>0.06</v>
      </c>
      <c r="L1233" s="173">
        <v>0.03</v>
      </c>
      <c r="M1233" s="173">
        <v>0.03</v>
      </c>
      <c r="N1233" s="103">
        <f t="shared" si="425"/>
        <v>0.06</v>
      </c>
      <c r="O1233" s="173">
        <v>20</v>
      </c>
      <c r="P1233" s="173">
        <v>0.03</v>
      </c>
      <c r="Q1233" s="103">
        <f t="shared" si="426"/>
        <v>20.03</v>
      </c>
      <c r="R1233" s="173">
        <v>20</v>
      </c>
      <c r="S1233" s="173">
        <v>0.03</v>
      </c>
      <c r="T1233" s="103">
        <f t="shared" si="424"/>
        <v>20.03</v>
      </c>
    </row>
    <row r="1234" spans="1:20" ht="18.75">
      <c r="A1234" s="25">
        <v>157</v>
      </c>
      <c r="B1234" s="17" t="s">
        <v>971</v>
      </c>
      <c r="C1234" s="20">
        <v>0.01</v>
      </c>
      <c r="D1234" s="20"/>
      <c r="E1234" s="88">
        <f t="shared" si="428"/>
        <v>0.01</v>
      </c>
      <c r="F1234" s="14">
        <v>50</v>
      </c>
      <c r="G1234" s="14">
        <v>0</v>
      </c>
      <c r="H1234" s="94">
        <f t="shared" si="429"/>
        <v>50</v>
      </c>
      <c r="I1234" s="22">
        <v>14.35</v>
      </c>
      <c r="J1234" s="22"/>
      <c r="K1234" s="117">
        <f t="shared" si="427"/>
        <v>14.35</v>
      </c>
      <c r="L1234" s="173">
        <v>18</v>
      </c>
      <c r="M1234" s="173"/>
      <c r="N1234" s="103">
        <f t="shared" si="425"/>
        <v>18</v>
      </c>
      <c r="O1234" s="173">
        <v>20</v>
      </c>
      <c r="P1234" s="173"/>
      <c r="Q1234" s="103">
        <f t="shared" si="426"/>
        <v>20</v>
      </c>
      <c r="R1234" s="173">
        <v>20</v>
      </c>
      <c r="S1234" s="173"/>
      <c r="T1234" s="103">
        <f t="shared" si="424"/>
        <v>20</v>
      </c>
    </row>
    <row r="1235" spans="1:20" ht="18.75">
      <c r="A1235" s="25">
        <v>158</v>
      </c>
      <c r="B1235" s="17" t="s">
        <v>2303</v>
      </c>
      <c r="C1235" s="20">
        <v>189</v>
      </c>
      <c r="D1235" s="20">
        <v>0.03</v>
      </c>
      <c r="E1235" s="88">
        <f t="shared" si="428"/>
        <v>189.03</v>
      </c>
      <c r="F1235" s="14">
        <v>0.03</v>
      </c>
      <c r="G1235" s="14">
        <v>0</v>
      </c>
      <c r="H1235" s="94">
        <f t="shared" si="429"/>
        <v>0.03</v>
      </c>
      <c r="I1235" s="22">
        <v>10000</v>
      </c>
      <c r="J1235" s="22"/>
      <c r="K1235" s="117">
        <f t="shared" si="427"/>
        <v>10000</v>
      </c>
      <c r="L1235" s="173">
        <v>20000</v>
      </c>
      <c r="M1235" s="173"/>
      <c r="N1235" s="103">
        <f t="shared" si="425"/>
        <v>20000</v>
      </c>
      <c r="O1235" s="173">
        <v>14063.19</v>
      </c>
      <c r="P1235" s="173"/>
      <c r="Q1235" s="103">
        <f t="shared" si="426"/>
        <v>14063.19</v>
      </c>
      <c r="R1235" s="173">
        <v>14063.19</v>
      </c>
      <c r="S1235" s="173"/>
      <c r="T1235" s="103">
        <f t="shared" si="424"/>
        <v>14063.19</v>
      </c>
    </row>
    <row r="1236" spans="1:20" ht="18.75">
      <c r="A1236" s="25">
        <v>159</v>
      </c>
      <c r="B1236" s="17" t="s">
        <v>972</v>
      </c>
      <c r="C1236" s="20">
        <v>0.02</v>
      </c>
      <c r="D1236" s="20"/>
      <c r="E1236" s="88">
        <f t="shared" si="428"/>
        <v>0.02</v>
      </c>
      <c r="F1236" s="14">
        <v>34.35</v>
      </c>
      <c r="G1236" s="14">
        <v>0</v>
      </c>
      <c r="H1236" s="94">
        <f t="shared" si="429"/>
        <v>34.35</v>
      </c>
      <c r="I1236" s="22">
        <v>24.23</v>
      </c>
      <c r="J1236" s="22"/>
      <c r="K1236" s="117">
        <f t="shared" si="427"/>
        <v>24.23</v>
      </c>
      <c r="L1236" s="173">
        <v>27.48</v>
      </c>
      <c r="M1236" s="173"/>
      <c r="N1236" s="103">
        <f t="shared" si="425"/>
        <v>27.48</v>
      </c>
      <c r="O1236" s="173">
        <v>25.08</v>
      </c>
      <c r="P1236" s="173"/>
      <c r="Q1236" s="103">
        <f t="shared" si="426"/>
        <v>25.08</v>
      </c>
      <c r="R1236" s="173">
        <v>25.08</v>
      </c>
      <c r="S1236" s="173"/>
      <c r="T1236" s="103">
        <f t="shared" si="424"/>
        <v>25.08</v>
      </c>
    </row>
    <row r="1237" spans="1:20" ht="18.75">
      <c r="A1237" s="25">
        <v>160</v>
      </c>
      <c r="B1237" s="17" t="s">
        <v>973</v>
      </c>
      <c r="C1237" s="20">
        <v>24</v>
      </c>
      <c r="D1237" s="20">
        <v>0.01</v>
      </c>
      <c r="E1237" s="88">
        <f t="shared" si="428"/>
        <v>24.01</v>
      </c>
      <c r="F1237" s="14">
        <v>15.65</v>
      </c>
      <c r="G1237" s="14">
        <v>0</v>
      </c>
      <c r="H1237" s="94">
        <f t="shared" si="429"/>
        <v>15.65</v>
      </c>
      <c r="I1237" s="22">
        <v>11.02</v>
      </c>
      <c r="J1237" s="22"/>
      <c r="K1237" s="117">
        <f t="shared" si="427"/>
        <v>11.02</v>
      </c>
      <c r="L1237" s="173">
        <v>12.52</v>
      </c>
      <c r="M1237" s="173"/>
      <c r="N1237" s="103">
        <f t="shared" si="425"/>
        <v>12.52</v>
      </c>
      <c r="O1237" s="173">
        <v>11.43</v>
      </c>
      <c r="P1237" s="173"/>
      <c r="Q1237" s="103">
        <f t="shared" si="426"/>
        <v>11.43</v>
      </c>
      <c r="R1237" s="173">
        <v>11.43</v>
      </c>
      <c r="S1237" s="173"/>
      <c r="T1237" s="103">
        <f t="shared" si="424"/>
        <v>11.43</v>
      </c>
    </row>
    <row r="1238" spans="1:20" ht="18.75">
      <c r="A1238" s="25">
        <v>161</v>
      </c>
      <c r="B1238" s="17" t="s">
        <v>974</v>
      </c>
      <c r="C1238" s="20">
        <v>-0.01</v>
      </c>
      <c r="D1238" s="20"/>
      <c r="E1238" s="88">
        <f t="shared" si="428"/>
        <v>-0.01</v>
      </c>
      <c r="F1238" s="14">
        <v>25</v>
      </c>
      <c r="G1238" s="14">
        <v>0</v>
      </c>
      <c r="H1238" s="94">
        <f t="shared" si="429"/>
        <v>25</v>
      </c>
      <c r="I1238" s="22">
        <v>27.6</v>
      </c>
      <c r="J1238" s="22"/>
      <c r="K1238" s="117">
        <f t="shared" si="427"/>
        <v>27.6</v>
      </c>
      <c r="L1238" s="173">
        <v>0.03</v>
      </c>
      <c r="M1238" s="173"/>
      <c r="N1238" s="103">
        <f t="shared" si="425"/>
        <v>0.03</v>
      </c>
      <c r="O1238" s="173">
        <v>56.91</v>
      </c>
      <c r="P1238" s="173"/>
      <c r="Q1238" s="103">
        <f t="shared" si="426"/>
        <v>56.91</v>
      </c>
      <c r="R1238" s="173">
        <v>56.91</v>
      </c>
      <c r="S1238" s="173"/>
      <c r="T1238" s="103">
        <f t="shared" si="424"/>
        <v>56.91</v>
      </c>
    </row>
    <row r="1239" spans="1:20" ht="18.75">
      <c r="A1239" s="25">
        <v>162</v>
      </c>
      <c r="B1239" s="17" t="s">
        <v>2304</v>
      </c>
      <c r="C1239" s="20">
        <v>-0.01</v>
      </c>
      <c r="D1239" s="20"/>
      <c r="E1239" s="88">
        <f t="shared" si="428"/>
        <v>-0.01</v>
      </c>
      <c r="F1239" s="14">
        <v>250</v>
      </c>
      <c r="G1239" s="14">
        <v>0</v>
      </c>
      <c r="H1239" s="94">
        <f t="shared" si="429"/>
        <v>250</v>
      </c>
      <c r="I1239" s="22">
        <v>200</v>
      </c>
      <c r="J1239" s="22"/>
      <c r="K1239" s="117">
        <f t="shared" si="427"/>
        <v>200</v>
      </c>
      <c r="L1239" s="173">
        <v>132.80000000000001</v>
      </c>
      <c r="M1239" s="173"/>
      <c r="N1239" s="103">
        <f t="shared" si="425"/>
        <v>132.80000000000001</v>
      </c>
      <c r="O1239" s="173">
        <v>86</v>
      </c>
      <c r="P1239" s="173"/>
      <c r="Q1239" s="103">
        <f t="shared" si="426"/>
        <v>86</v>
      </c>
      <c r="R1239" s="173">
        <v>86</v>
      </c>
      <c r="S1239" s="173"/>
      <c r="T1239" s="103">
        <f t="shared" si="424"/>
        <v>86</v>
      </c>
    </row>
    <row r="1240" spans="1:20" ht="18.75">
      <c r="A1240" s="25">
        <v>163</v>
      </c>
      <c r="B1240" s="17" t="s">
        <v>2305</v>
      </c>
      <c r="C1240" s="20">
        <v>-6711.15</v>
      </c>
      <c r="D1240" s="20"/>
      <c r="E1240" s="88">
        <f t="shared" si="428"/>
        <v>-6711.15</v>
      </c>
      <c r="F1240" s="14">
        <v>0.03</v>
      </c>
      <c r="G1240" s="14">
        <v>0</v>
      </c>
      <c r="H1240" s="94">
        <f t="shared" si="429"/>
        <v>0.03</v>
      </c>
      <c r="I1240" s="22">
        <v>0.03</v>
      </c>
      <c r="J1240" s="22"/>
      <c r="K1240" s="117">
        <f t="shared" si="427"/>
        <v>0.03</v>
      </c>
      <c r="L1240" s="173">
        <v>0.03</v>
      </c>
      <c r="M1240" s="173"/>
      <c r="N1240" s="103">
        <f t="shared" si="425"/>
        <v>0.03</v>
      </c>
      <c r="O1240" s="173">
        <v>0.03</v>
      </c>
      <c r="P1240" s="173"/>
      <c r="Q1240" s="103">
        <f t="shared" si="426"/>
        <v>0.03</v>
      </c>
      <c r="R1240" s="173">
        <v>0.03</v>
      </c>
      <c r="S1240" s="173"/>
      <c r="T1240" s="103">
        <f t="shared" si="424"/>
        <v>0.03</v>
      </c>
    </row>
    <row r="1241" spans="1:20" ht="18.75">
      <c r="A1241" s="25">
        <v>164</v>
      </c>
      <c r="B1241" s="17" t="s">
        <v>975</v>
      </c>
      <c r="C1241" s="20">
        <v>5528</v>
      </c>
      <c r="D1241" s="20">
        <v>1453</v>
      </c>
      <c r="E1241" s="88">
        <f t="shared" si="428"/>
        <v>6981</v>
      </c>
      <c r="F1241" s="14">
        <v>10000</v>
      </c>
      <c r="G1241" s="14">
        <v>10000</v>
      </c>
      <c r="H1241" s="94">
        <f t="shared" si="429"/>
        <v>20000</v>
      </c>
      <c r="I1241" s="22">
        <v>1320.76</v>
      </c>
      <c r="J1241" s="22">
        <v>0.03</v>
      </c>
      <c r="K1241" s="117">
        <f t="shared" si="427"/>
        <v>1320.79</v>
      </c>
      <c r="L1241" s="173">
        <v>1201</v>
      </c>
      <c r="M1241" s="173">
        <v>0.03</v>
      </c>
      <c r="N1241" s="103">
        <f t="shared" si="425"/>
        <v>1201.03</v>
      </c>
      <c r="O1241" s="173">
        <v>1000</v>
      </c>
      <c r="P1241" s="173">
        <v>0.03</v>
      </c>
      <c r="Q1241" s="103">
        <f t="shared" si="426"/>
        <v>1000.03</v>
      </c>
      <c r="R1241" s="173">
        <v>1000</v>
      </c>
      <c r="S1241" s="173">
        <v>0.03</v>
      </c>
      <c r="T1241" s="103">
        <f t="shared" si="424"/>
        <v>1000.03</v>
      </c>
    </row>
    <row r="1242" spans="1:20" ht="18.75">
      <c r="A1242" s="25">
        <v>165</v>
      </c>
      <c r="B1242" s="17" t="s">
        <v>976</v>
      </c>
      <c r="C1242" s="20">
        <v>700</v>
      </c>
      <c r="D1242" s="20">
        <v>700</v>
      </c>
      <c r="E1242" s="88">
        <f t="shared" si="428"/>
        <v>1400</v>
      </c>
      <c r="F1242" s="14">
        <v>400</v>
      </c>
      <c r="G1242" s="14">
        <v>0</v>
      </c>
      <c r="H1242" s="94">
        <f t="shared" si="429"/>
        <v>400</v>
      </c>
      <c r="I1242" s="22">
        <v>231.91</v>
      </c>
      <c r="J1242" s="22"/>
      <c r="K1242" s="117">
        <f t="shared" si="427"/>
        <v>231.91</v>
      </c>
      <c r="L1242" s="173">
        <v>100</v>
      </c>
      <c r="M1242" s="173"/>
      <c r="N1242" s="103">
        <f t="shared" si="425"/>
        <v>100</v>
      </c>
      <c r="O1242" s="173">
        <v>125</v>
      </c>
      <c r="P1242" s="173"/>
      <c r="Q1242" s="103">
        <f t="shared" si="426"/>
        <v>125</v>
      </c>
      <c r="R1242" s="173">
        <v>125</v>
      </c>
      <c r="S1242" s="173"/>
      <c r="T1242" s="103">
        <f t="shared" si="424"/>
        <v>125</v>
      </c>
    </row>
    <row r="1243" spans="1:20" ht="18.75">
      <c r="A1243" s="25">
        <v>166</v>
      </c>
      <c r="B1243" s="17" t="s">
        <v>977</v>
      </c>
      <c r="C1243" s="20">
        <v>9400</v>
      </c>
      <c r="D1243" s="20">
        <v>4449</v>
      </c>
      <c r="E1243" s="88">
        <f t="shared" si="428"/>
        <v>13849</v>
      </c>
      <c r="F1243" s="14">
        <v>0.03</v>
      </c>
      <c r="G1243" s="14">
        <v>0.03</v>
      </c>
      <c r="H1243" s="94">
        <f t="shared" si="429"/>
        <v>0.06</v>
      </c>
      <c r="I1243" s="22">
        <v>121.06</v>
      </c>
      <c r="J1243" s="22">
        <v>0.03</v>
      </c>
      <c r="K1243" s="117">
        <f t="shared" si="427"/>
        <v>121.09</v>
      </c>
      <c r="L1243" s="173">
        <v>245</v>
      </c>
      <c r="M1243" s="173">
        <v>0.03</v>
      </c>
      <c r="N1243" s="103">
        <f t="shared" si="425"/>
        <v>245.03</v>
      </c>
      <c r="O1243" s="173">
        <v>125</v>
      </c>
      <c r="P1243" s="173">
        <v>0.03</v>
      </c>
      <c r="Q1243" s="103">
        <f t="shared" si="426"/>
        <v>125.03</v>
      </c>
      <c r="R1243" s="173">
        <v>125</v>
      </c>
      <c r="S1243" s="173">
        <v>0.03</v>
      </c>
      <c r="T1243" s="103">
        <f t="shared" si="424"/>
        <v>125.03</v>
      </c>
    </row>
    <row r="1244" spans="1:20" ht="20.25" customHeight="1">
      <c r="A1244" s="25">
        <v>167</v>
      </c>
      <c r="B1244" s="128" t="s">
        <v>978</v>
      </c>
      <c r="C1244" s="20">
        <v>300</v>
      </c>
      <c r="D1244" s="20">
        <v>1543.03</v>
      </c>
      <c r="E1244" s="88">
        <f t="shared" si="428"/>
        <v>1843.03</v>
      </c>
      <c r="F1244" s="14">
        <v>15</v>
      </c>
      <c r="G1244" s="14">
        <v>0</v>
      </c>
      <c r="H1244" s="94">
        <f t="shared" si="429"/>
        <v>15</v>
      </c>
      <c r="I1244" s="22">
        <v>15</v>
      </c>
      <c r="J1244" s="22"/>
      <c r="K1244" s="117">
        <f t="shared" si="427"/>
        <v>15</v>
      </c>
      <c r="L1244" s="173">
        <v>20</v>
      </c>
      <c r="M1244" s="173"/>
      <c r="N1244" s="103">
        <f t="shared" si="425"/>
        <v>20</v>
      </c>
      <c r="O1244" s="173">
        <v>10</v>
      </c>
      <c r="P1244" s="173"/>
      <c r="Q1244" s="103">
        <f t="shared" si="426"/>
        <v>10</v>
      </c>
      <c r="R1244" s="173">
        <v>10</v>
      </c>
      <c r="S1244" s="173"/>
      <c r="T1244" s="103">
        <f t="shared" si="424"/>
        <v>10</v>
      </c>
    </row>
    <row r="1245" spans="1:20" ht="18.75">
      <c r="A1245" s="25">
        <v>168</v>
      </c>
      <c r="B1245" s="17" t="s">
        <v>979</v>
      </c>
      <c r="C1245" s="20">
        <v>657</v>
      </c>
      <c r="D1245" s="20">
        <v>3627</v>
      </c>
      <c r="E1245" s="88">
        <f t="shared" si="428"/>
        <v>4284</v>
      </c>
      <c r="F1245" s="14">
        <v>0.01</v>
      </c>
      <c r="G1245" s="14">
        <v>0</v>
      </c>
      <c r="H1245" s="94">
        <f t="shared" si="429"/>
        <v>0.01</v>
      </c>
      <c r="I1245" s="22">
        <v>0.01</v>
      </c>
      <c r="J1245" s="22"/>
      <c r="K1245" s="117">
        <f t="shared" si="427"/>
        <v>0.01</v>
      </c>
      <c r="L1245" s="173">
        <v>0.01</v>
      </c>
      <c r="M1245" s="173"/>
      <c r="N1245" s="103">
        <f t="shared" si="425"/>
        <v>0.01</v>
      </c>
      <c r="O1245" s="173">
        <v>0.01</v>
      </c>
      <c r="P1245" s="173"/>
      <c r="Q1245" s="103">
        <f t="shared" si="426"/>
        <v>0.01</v>
      </c>
      <c r="R1245" s="173">
        <v>0.01</v>
      </c>
      <c r="S1245" s="173"/>
      <c r="T1245" s="103">
        <f t="shared" si="424"/>
        <v>0.01</v>
      </c>
    </row>
    <row r="1246" spans="1:20" ht="18.75">
      <c r="A1246" s="25">
        <v>169</v>
      </c>
      <c r="B1246" s="17" t="s">
        <v>980</v>
      </c>
      <c r="C1246" s="20">
        <v>0.01</v>
      </c>
      <c r="D1246" s="20"/>
      <c r="E1246" s="88">
        <f t="shared" si="428"/>
        <v>0.01</v>
      </c>
      <c r="F1246" s="14">
        <v>200</v>
      </c>
      <c r="G1246" s="14">
        <v>0.03</v>
      </c>
      <c r="H1246" s="94">
        <f t="shared" si="429"/>
        <v>200.03</v>
      </c>
      <c r="I1246" s="22">
        <v>159.59</v>
      </c>
      <c r="J1246" s="22">
        <v>0.03</v>
      </c>
      <c r="K1246" s="117">
        <f t="shared" si="427"/>
        <v>159.62</v>
      </c>
      <c r="L1246" s="173">
        <v>121.42</v>
      </c>
      <c r="M1246" s="173">
        <v>0.03</v>
      </c>
      <c r="N1246" s="103">
        <f t="shared" si="425"/>
        <v>121.45</v>
      </c>
      <c r="O1246" s="173">
        <v>121.47</v>
      </c>
      <c r="P1246" s="173">
        <v>0.03</v>
      </c>
      <c r="Q1246" s="103">
        <f t="shared" si="426"/>
        <v>121.5</v>
      </c>
      <c r="R1246" s="173">
        <v>121.47</v>
      </c>
      <c r="S1246" s="173">
        <v>0.03</v>
      </c>
      <c r="T1246" s="103">
        <f t="shared" si="424"/>
        <v>121.5</v>
      </c>
    </row>
    <row r="1247" spans="1:20" ht="18.75">
      <c r="A1247" s="25">
        <v>170</v>
      </c>
      <c r="B1247" s="17" t="s">
        <v>981</v>
      </c>
      <c r="C1247" s="20">
        <v>0.01</v>
      </c>
      <c r="D1247" s="20"/>
      <c r="E1247" s="88">
        <f t="shared" si="428"/>
        <v>0.01</v>
      </c>
      <c r="F1247" s="14">
        <v>0.02</v>
      </c>
      <c r="G1247" s="14">
        <v>0</v>
      </c>
      <c r="H1247" s="94">
        <f t="shared" si="429"/>
        <v>0.02</v>
      </c>
      <c r="I1247" s="22">
        <v>0.01</v>
      </c>
      <c r="J1247" s="22"/>
      <c r="K1247" s="117">
        <f t="shared" si="427"/>
        <v>0.01</v>
      </c>
      <c r="L1247" s="173">
        <v>0.01</v>
      </c>
      <c r="M1247" s="173"/>
      <c r="N1247" s="103">
        <f t="shared" si="425"/>
        <v>0.01</v>
      </c>
      <c r="O1247" s="173">
        <v>0.01</v>
      </c>
      <c r="P1247" s="173"/>
      <c r="Q1247" s="103">
        <f t="shared" si="426"/>
        <v>0.01</v>
      </c>
      <c r="R1247" s="173">
        <v>0.01</v>
      </c>
      <c r="S1247" s="173"/>
      <c r="T1247" s="103">
        <f t="shared" si="424"/>
        <v>0.01</v>
      </c>
    </row>
    <row r="1248" spans="1:20" ht="18.75">
      <c r="A1248" s="25">
        <v>171</v>
      </c>
      <c r="B1248" s="17" t="s">
        <v>982</v>
      </c>
      <c r="C1248" s="20">
        <v>2800</v>
      </c>
      <c r="D1248" s="20">
        <v>359</v>
      </c>
      <c r="E1248" s="88">
        <f t="shared" si="428"/>
        <v>3159</v>
      </c>
      <c r="F1248" s="14">
        <v>0.01</v>
      </c>
      <c r="G1248" s="14">
        <v>0.01</v>
      </c>
      <c r="H1248" s="94">
        <f t="shared" si="429"/>
        <v>0.02</v>
      </c>
      <c r="I1248" s="22">
        <v>106.91</v>
      </c>
      <c r="J1248" s="22">
        <v>0.01</v>
      </c>
      <c r="K1248" s="117">
        <f t="shared" si="427"/>
        <v>106.92</v>
      </c>
      <c r="L1248" s="173">
        <v>0.01</v>
      </c>
      <c r="M1248" s="173">
        <v>0.01</v>
      </c>
      <c r="N1248" s="103">
        <f t="shared" si="425"/>
        <v>0.02</v>
      </c>
      <c r="O1248" s="173">
        <v>19</v>
      </c>
      <c r="P1248" s="173">
        <v>0.01</v>
      </c>
      <c r="Q1248" s="103">
        <f t="shared" si="426"/>
        <v>19.010000000000002</v>
      </c>
      <c r="R1248" s="173">
        <v>19</v>
      </c>
      <c r="S1248" s="173">
        <v>0.01</v>
      </c>
      <c r="T1248" s="103">
        <f t="shared" si="424"/>
        <v>19.010000000000002</v>
      </c>
    </row>
    <row r="1249" spans="1:20" ht="18.75">
      <c r="A1249" s="25">
        <v>172</v>
      </c>
      <c r="B1249" s="17" t="s">
        <v>983</v>
      </c>
      <c r="C1249" s="20">
        <v>14696</v>
      </c>
      <c r="D1249" s="20">
        <v>9500</v>
      </c>
      <c r="E1249" s="88">
        <f t="shared" si="428"/>
        <v>24196</v>
      </c>
      <c r="F1249" s="14">
        <v>-0.01</v>
      </c>
      <c r="G1249" s="14">
        <v>0</v>
      </c>
      <c r="H1249" s="94">
        <f t="shared" si="429"/>
        <v>-0.01</v>
      </c>
      <c r="I1249" s="22">
        <v>-0.01</v>
      </c>
      <c r="J1249" s="22"/>
      <c r="K1249" s="117">
        <f t="shared" si="427"/>
        <v>-0.01</v>
      </c>
      <c r="L1249" s="173">
        <v>-0.01</v>
      </c>
      <c r="M1249" s="173"/>
      <c r="N1249" s="103">
        <f t="shared" si="425"/>
        <v>-0.01</v>
      </c>
      <c r="O1249" s="173">
        <v>-0.01</v>
      </c>
      <c r="P1249" s="173"/>
      <c r="Q1249" s="103">
        <f t="shared" si="426"/>
        <v>-0.01</v>
      </c>
      <c r="R1249" s="173">
        <v>-0.01</v>
      </c>
      <c r="S1249" s="173"/>
      <c r="T1249" s="103">
        <f t="shared" si="424"/>
        <v>-0.01</v>
      </c>
    </row>
    <row r="1250" spans="1:20" ht="18.75">
      <c r="A1250" s="25">
        <v>173</v>
      </c>
      <c r="B1250" s="17" t="s">
        <v>984</v>
      </c>
      <c r="C1250" s="20">
        <v>1033</v>
      </c>
      <c r="D1250" s="20">
        <v>388</v>
      </c>
      <c r="E1250" s="88">
        <f t="shared" si="428"/>
        <v>1421</v>
      </c>
      <c r="F1250" s="14">
        <v>-0.01</v>
      </c>
      <c r="G1250" s="14">
        <v>0</v>
      </c>
      <c r="H1250" s="94">
        <f t="shared" si="429"/>
        <v>-0.01</v>
      </c>
      <c r="I1250" s="22">
        <v>-0.01</v>
      </c>
      <c r="J1250" s="22"/>
      <c r="K1250" s="117">
        <f t="shared" si="427"/>
        <v>-0.01</v>
      </c>
      <c r="L1250" s="173">
        <v>-0.01</v>
      </c>
      <c r="M1250" s="173"/>
      <c r="N1250" s="103">
        <f t="shared" si="425"/>
        <v>-0.01</v>
      </c>
      <c r="O1250" s="173">
        <v>-0.01</v>
      </c>
      <c r="P1250" s="173"/>
      <c r="Q1250" s="103">
        <f t="shared" si="426"/>
        <v>-0.01</v>
      </c>
      <c r="R1250" s="173">
        <v>-0.01</v>
      </c>
      <c r="S1250" s="173"/>
      <c r="T1250" s="103">
        <f t="shared" si="424"/>
        <v>-0.01</v>
      </c>
    </row>
    <row r="1251" spans="1:20" ht="18.75">
      <c r="A1251" s="25">
        <v>174</v>
      </c>
      <c r="B1251" s="17" t="s">
        <v>985</v>
      </c>
      <c r="C1251" s="20">
        <v>340</v>
      </c>
      <c r="D1251" s="20">
        <v>130</v>
      </c>
      <c r="E1251" s="88">
        <f t="shared" si="428"/>
        <v>470</v>
      </c>
      <c r="F1251" s="14">
        <v>-6711.15</v>
      </c>
      <c r="G1251" s="14">
        <v>0</v>
      </c>
      <c r="H1251" s="94">
        <f t="shared" si="429"/>
        <v>-6711.15</v>
      </c>
      <c r="I1251" s="22">
        <v>-0.01</v>
      </c>
      <c r="J1251" s="22"/>
      <c r="K1251" s="117">
        <f t="shared" si="427"/>
        <v>-0.01</v>
      </c>
      <c r="L1251" s="173">
        <v>-0.01</v>
      </c>
      <c r="M1251" s="173"/>
      <c r="N1251" s="103">
        <f t="shared" si="425"/>
        <v>-0.01</v>
      </c>
      <c r="O1251" s="173">
        <v>-0.01</v>
      </c>
      <c r="P1251" s="173"/>
      <c r="Q1251" s="103">
        <f t="shared" si="426"/>
        <v>-0.01</v>
      </c>
      <c r="R1251" s="173">
        <v>-0.01</v>
      </c>
      <c r="S1251" s="173"/>
      <c r="T1251" s="103">
        <f t="shared" si="424"/>
        <v>-0.01</v>
      </c>
    </row>
    <row r="1252" spans="1:20" ht="18.75">
      <c r="A1252" s="25">
        <v>175</v>
      </c>
      <c r="B1252" s="17" t="s">
        <v>986</v>
      </c>
      <c r="C1252" s="20">
        <v>156.5</v>
      </c>
      <c r="D1252" s="20">
        <v>161.5</v>
      </c>
      <c r="E1252" s="88">
        <f t="shared" si="428"/>
        <v>318</v>
      </c>
      <c r="F1252" s="14">
        <v>50</v>
      </c>
      <c r="G1252" s="14">
        <v>0.03</v>
      </c>
      <c r="H1252" s="94">
        <f t="shared" si="429"/>
        <v>50.03</v>
      </c>
      <c r="I1252" s="22">
        <v>325.77999999999997</v>
      </c>
      <c r="J1252" s="22">
        <v>0.03</v>
      </c>
      <c r="K1252" s="117">
        <f t="shared" si="427"/>
        <v>325.80999999999995</v>
      </c>
      <c r="L1252" s="173">
        <v>0.03</v>
      </c>
      <c r="M1252" s="173">
        <v>0.03</v>
      </c>
      <c r="N1252" s="103">
        <f t="shared" si="425"/>
        <v>0.06</v>
      </c>
      <c r="O1252" s="173">
        <v>265.35000000000002</v>
      </c>
      <c r="P1252" s="173">
        <v>0.03</v>
      </c>
      <c r="Q1252" s="103">
        <f t="shared" si="426"/>
        <v>265.38</v>
      </c>
      <c r="R1252" s="173">
        <v>265.35000000000002</v>
      </c>
      <c r="S1252" s="173">
        <v>0.03</v>
      </c>
      <c r="T1252" s="103">
        <f t="shared" si="424"/>
        <v>265.38</v>
      </c>
    </row>
    <row r="1253" spans="1:20" ht="18.75">
      <c r="A1253" s="25">
        <v>176</v>
      </c>
      <c r="B1253" s="17" t="s">
        <v>987</v>
      </c>
      <c r="C1253" s="20">
        <v>80.3</v>
      </c>
      <c r="D1253" s="20">
        <v>95</v>
      </c>
      <c r="E1253" s="88">
        <f t="shared" si="428"/>
        <v>175.3</v>
      </c>
      <c r="F1253" s="14">
        <v>0.03</v>
      </c>
      <c r="G1253" s="14">
        <v>2900</v>
      </c>
      <c r="H1253" s="94">
        <f t="shared" si="429"/>
        <v>2900.03</v>
      </c>
      <c r="I1253" s="22">
        <v>1412.62</v>
      </c>
      <c r="J1253" s="22">
        <v>0.03</v>
      </c>
      <c r="K1253" s="117">
        <f t="shared" si="427"/>
        <v>1412.6499999999999</v>
      </c>
      <c r="L1253" s="173">
        <v>1444.21</v>
      </c>
      <c r="M1253" s="173">
        <v>0.03</v>
      </c>
      <c r="N1253" s="103">
        <f t="shared" si="425"/>
        <v>1444.24</v>
      </c>
      <c r="O1253" s="173">
        <v>4000</v>
      </c>
      <c r="P1253" s="173">
        <v>0.03</v>
      </c>
      <c r="Q1253" s="103">
        <f t="shared" si="426"/>
        <v>4000.03</v>
      </c>
      <c r="R1253" s="173">
        <v>2000</v>
      </c>
      <c r="S1253" s="173">
        <v>0.03</v>
      </c>
      <c r="T1253" s="103">
        <f t="shared" si="424"/>
        <v>2000.03</v>
      </c>
    </row>
    <row r="1254" spans="1:20" ht="18.75">
      <c r="A1254" s="25">
        <v>177</v>
      </c>
      <c r="B1254" s="17" t="s">
        <v>1507</v>
      </c>
      <c r="C1254" s="20">
        <v>156.5</v>
      </c>
      <c r="D1254" s="20">
        <v>161.5</v>
      </c>
      <c r="E1254" s="88">
        <f t="shared" si="428"/>
        <v>318</v>
      </c>
      <c r="F1254" s="14">
        <v>0.03</v>
      </c>
      <c r="G1254" s="14">
        <v>10000</v>
      </c>
      <c r="H1254" s="94">
        <f t="shared" si="429"/>
        <v>10000.030000000001</v>
      </c>
      <c r="I1254" s="22">
        <v>1280.01</v>
      </c>
      <c r="J1254" s="22">
        <v>0.03</v>
      </c>
      <c r="K1254" s="117">
        <f t="shared" si="427"/>
        <v>1280.04</v>
      </c>
      <c r="L1254" s="173">
        <v>1076.74</v>
      </c>
      <c r="M1254" s="173">
        <v>0.03</v>
      </c>
      <c r="N1254" s="103">
        <f t="shared" si="425"/>
        <v>1076.77</v>
      </c>
      <c r="O1254" s="173">
        <v>3000</v>
      </c>
      <c r="P1254" s="173">
        <v>0.03</v>
      </c>
      <c r="Q1254" s="103">
        <f t="shared" si="426"/>
        <v>3000.03</v>
      </c>
      <c r="R1254" s="173">
        <v>3000</v>
      </c>
      <c r="S1254" s="173">
        <v>0.03</v>
      </c>
      <c r="T1254" s="103">
        <f t="shared" si="424"/>
        <v>3000.03</v>
      </c>
    </row>
    <row r="1255" spans="1:20" ht="18.75">
      <c r="A1255" s="25">
        <v>178</v>
      </c>
      <c r="B1255" s="17" t="s">
        <v>988</v>
      </c>
      <c r="C1255" s="20">
        <v>2800</v>
      </c>
      <c r="D1255" s="20"/>
      <c r="E1255" s="88">
        <f t="shared" si="428"/>
        <v>2800</v>
      </c>
      <c r="F1255" s="14">
        <v>0.03</v>
      </c>
      <c r="G1255" s="14">
        <v>1500</v>
      </c>
      <c r="H1255" s="94">
        <f t="shared" si="429"/>
        <v>1500.03</v>
      </c>
      <c r="I1255" s="22">
        <v>0.03</v>
      </c>
      <c r="J1255" s="22">
        <v>0.03</v>
      </c>
      <c r="K1255" s="117">
        <f t="shared" si="427"/>
        <v>0.06</v>
      </c>
      <c r="L1255" s="173">
        <v>0.03</v>
      </c>
      <c r="M1255" s="173">
        <v>0.03</v>
      </c>
      <c r="N1255" s="103">
        <f t="shared" si="425"/>
        <v>0.06</v>
      </c>
      <c r="O1255" s="173">
        <v>50</v>
      </c>
      <c r="P1255" s="173">
        <v>0.03</v>
      </c>
      <c r="Q1255" s="103">
        <f t="shared" si="426"/>
        <v>50.03</v>
      </c>
      <c r="R1255" s="173">
        <v>50</v>
      </c>
      <c r="S1255" s="173">
        <v>0.03</v>
      </c>
      <c r="T1255" s="103">
        <f t="shared" si="424"/>
        <v>50.03</v>
      </c>
    </row>
    <row r="1256" spans="1:20" ht="18.75">
      <c r="A1256" s="25">
        <v>179</v>
      </c>
      <c r="B1256" s="17" t="s">
        <v>989</v>
      </c>
      <c r="C1256" s="20">
        <v>95</v>
      </c>
      <c r="D1256" s="20"/>
      <c r="E1256" s="88">
        <f t="shared" si="428"/>
        <v>95</v>
      </c>
      <c r="F1256" s="14">
        <v>0.03</v>
      </c>
      <c r="G1256" s="14">
        <v>5000</v>
      </c>
      <c r="H1256" s="94">
        <f t="shared" si="429"/>
        <v>5000.03</v>
      </c>
      <c r="I1256" s="22"/>
      <c r="J1256" s="22">
        <v>0.03</v>
      </c>
      <c r="K1256" s="117">
        <f t="shared" si="427"/>
        <v>0.03</v>
      </c>
      <c r="L1256" s="173"/>
      <c r="M1256" s="173">
        <v>0.03</v>
      </c>
      <c r="N1256" s="103">
        <f t="shared" si="425"/>
        <v>0.03</v>
      </c>
      <c r="O1256" s="173"/>
      <c r="P1256" s="173">
        <v>0.03</v>
      </c>
      <c r="Q1256" s="103">
        <f t="shared" si="426"/>
        <v>0.03</v>
      </c>
      <c r="R1256" s="173"/>
      <c r="S1256" s="173">
        <v>0.03</v>
      </c>
      <c r="T1256" s="103">
        <f t="shared" si="424"/>
        <v>0.03</v>
      </c>
    </row>
    <row r="1257" spans="1:20" ht="18.75">
      <c r="A1257" s="25">
        <v>180</v>
      </c>
      <c r="B1257" s="17" t="s">
        <v>990</v>
      </c>
      <c r="C1257" s="20">
        <v>2260</v>
      </c>
      <c r="D1257" s="20"/>
      <c r="E1257" s="88">
        <f t="shared" si="428"/>
        <v>2260</v>
      </c>
      <c r="F1257" s="14">
        <v>0.01</v>
      </c>
      <c r="G1257" s="14">
        <v>0</v>
      </c>
      <c r="H1257" s="94">
        <f t="shared" si="429"/>
        <v>0.01</v>
      </c>
      <c r="I1257" s="22">
        <v>0.01</v>
      </c>
      <c r="J1257" s="22"/>
      <c r="K1257" s="117">
        <f t="shared" si="427"/>
        <v>0.01</v>
      </c>
      <c r="L1257" s="173">
        <v>0.01</v>
      </c>
      <c r="M1257" s="173"/>
      <c r="N1257" s="103">
        <f t="shared" si="425"/>
        <v>0.01</v>
      </c>
      <c r="O1257" s="173">
        <v>0.01</v>
      </c>
      <c r="P1257" s="173"/>
      <c r="Q1257" s="103">
        <f t="shared" si="426"/>
        <v>0.01</v>
      </c>
      <c r="R1257" s="173">
        <v>0.01</v>
      </c>
      <c r="S1257" s="173"/>
      <c r="T1257" s="103">
        <f t="shared" si="424"/>
        <v>0.01</v>
      </c>
    </row>
    <row r="1258" spans="1:20" ht="18.75">
      <c r="A1258" s="25">
        <v>181</v>
      </c>
      <c r="B1258" s="17" t="s">
        <v>991</v>
      </c>
      <c r="C1258" s="20">
        <v>1034</v>
      </c>
      <c r="D1258" s="20"/>
      <c r="E1258" s="88">
        <f t="shared" si="428"/>
        <v>1034</v>
      </c>
      <c r="F1258" s="14">
        <v>0.01</v>
      </c>
      <c r="G1258" s="14">
        <v>0</v>
      </c>
      <c r="H1258" s="94">
        <f t="shared" si="429"/>
        <v>0.01</v>
      </c>
      <c r="I1258" s="22">
        <v>0.01</v>
      </c>
      <c r="J1258" s="22"/>
      <c r="K1258" s="117">
        <f t="shared" si="427"/>
        <v>0.01</v>
      </c>
      <c r="L1258" s="173">
        <v>0.01</v>
      </c>
      <c r="M1258" s="173"/>
      <c r="N1258" s="103">
        <f t="shared" si="425"/>
        <v>0.01</v>
      </c>
      <c r="O1258" s="173">
        <v>0.01</v>
      </c>
      <c r="P1258" s="173"/>
      <c r="Q1258" s="103">
        <f t="shared" si="426"/>
        <v>0.01</v>
      </c>
      <c r="R1258" s="173">
        <v>0.01</v>
      </c>
      <c r="S1258" s="173"/>
      <c r="T1258" s="103">
        <f t="shared" si="424"/>
        <v>0.01</v>
      </c>
    </row>
    <row r="1259" spans="1:20" ht="18.75">
      <c r="A1259" s="25">
        <v>182</v>
      </c>
      <c r="B1259" s="17" t="s">
        <v>1505</v>
      </c>
      <c r="C1259" s="20">
        <v>0.03</v>
      </c>
      <c r="D1259" s="20">
        <v>0.03</v>
      </c>
      <c r="E1259" s="88">
        <f t="shared" si="428"/>
        <v>0.06</v>
      </c>
      <c r="F1259" s="14">
        <v>500</v>
      </c>
      <c r="G1259" s="14">
        <v>1500</v>
      </c>
      <c r="H1259" s="94">
        <f t="shared" si="429"/>
        <v>2000</v>
      </c>
      <c r="I1259" s="22">
        <v>1280.01</v>
      </c>
      <c r="J1259" s="22">
        <v>0.03</v>
      </c>
      <c r="K1259" s="117">
        <f t="shared" si="427"/>
        <v>1280.04</v>
      </c>
      <c r="L1259" s="173">
        <v>1214.3800000000001</v>
      </c>
      <c r="M1259" s="173">
        <v>0.03</v>
      </c>
      <c r="N1259" s="103">
        <f t="shared" si="425"/>
        <v>1214.4100000000001</v>
      </c>
      <c r="O1259" s="173">
        <v>700</v>
      </c>
      <c r="P1259" s="173">
        <v>0.03</v>
      </c>
      <c r="Q1259" s="103">
        <f t="shared" si="426"/>
        <v>700.03</v>
      </c>
      <c r="R1259" s="173">
        <v>700</v>
      </c>
      <c r="S1259" s="173">
        <v>0.03</v>
      </c>
      <c r="T1259" s="103">
        <f t="shared" si="424"/>
        <v>700.03</v>
      </c>
    </row>
    <row r="1260" spans="1:20" ht="18.75">
      <c r="A1260" s="25">
        <v>183</v>
      </c>
      <c r="B1260" s="17" t="s">
        <v>1506</v>
      </c>
      <c r="C1260" s="20">
        <v>0.01</v>
      </c>
      <c r="D1260" s="20"/>
      <c r="E1260" s="88">
        <f t="shared" si="428"/>
        <v>0.01</v>
      </c>
      <c r="F1260" s="14">
        <v>0.03</v>
      </c>
      <c r="G1260" s="14">
        <v>7500</v>
      </c>
      <c r="H1260" s="94">
        <f t="shared" si="429"/>
        <v>7500.03</v>
      </c>
      <c r="I1260" s="22">
        <v>0.03</v>
      </c>
      <c r="J1260" s="22">
        <v>0.03</v>
      </c>
      <c r="K1260" s="117">
        <f t="shared" si="427"/>
        <v>0.06</v>
      </c>
      <c r="L1260" s="173">
        <v>9054.8799999999992</v>
      </c>
      <c r="M1260" s="173">
        <v>0.03</v>
      </c>
      <c r="N1260" s="103">
        <f t="shared" si="425"/>
        <v>9054.91</v>
      </c>
      <c r="O1260" s="173">
        <v>3500</v>
      </c>
      <c r="P1260" s="173">
        <v>0.03</v>
      </c>
      <c r="Q1260" s="103">
        <f t="shared" si="426"/>
        <v>3500.03</v>
      </c>
      <c r="R1260" s="173">
        <v>3500</v>
      </c>
      <c r="S1260" s="173">
        <v>0.03</v>
      </c>
      <c r="T1260" s="103">
        <f t="shared" si="424"/>
        <v>3500.03</v>
      </c>
    </row>
    <row r="1261" spans="1:20" ht="18.75">
      <c r="A1261" s="25">
        <v>184</v>
      </c>
      <c r="B1261" s="17" t="s">
        <v>1508</v>
      </c>
      <c r="C1261" s="20"/>
      <c r="D1261" s="20"/>
      <c r="E1261" s="88"/>
      <c r="F1261" s="14"/>
      <c r="G1261" s="14"/>
      <c r="H1261" s="94"/>
      <c r="I1261" s="22">
        <v>1523.4</v>
      </c>
      <c r="J1261" s="22">
        <v>0.03</v>
      </c>
      <c r="K1261" s="117">
        <f t="shared" si="427"/>
        <v>1523.43</v>
      </c>
      <c r="L1261" s="173">
        <v>4455.9799999999996</v>
      </c>
      <c r="M1261" s="173">
        <v>0.03</v>
      </c>
      <c r="N1261" s="103">
        <f t="shared" si="425"/>
        <v>4456.0099999999993</v>
      </c>
      <c r="O1261" s="173">
        <v>1000</v>
      </c>
      <c r="P1261" s="173">
        <v>0.03</v>
      </c>
      <c r="Q1261" s="103">
        <f t="shared" si="426"/>
        <v>1000.03</v>
      </c>
      <c r="R1261" s="173">
        <v>1000</v>
      </c>
      <c r="S1261" s="173">
        <v>0.03</v>
      </c>
      <c r="T1261" s="103">
        <f t="shared" si="424"/>
        <v>1000.03</v>
      </c>
    </row>
    <row r="1262" spans="1:20" ht="18.75">
      <c r="A1262" s="25">
        <v>185</v>
      </c>
      <c r="B1262" s="17" t="s">
        <v>992</v>
      </c>
      <c r="C1262" s="20">
        <v>0.03</v>
      </c>
      <c r="D1262" s="20"/>
      <c r="E1262" s="88">
        <f t="shared" si="428"/>
        <v>0.03</v>
      </c>
      <c r="F1262" s="14">
        <v>1500</v>
      </c>
      <c r="G1262" s="14">
        <v>1500</v>
      </c>
      <c r="H1262" s="94">
        <f t="shared" si="429"/>
        <v>3000</v>
      </c>
      <c r="I1262" s="22">
        <v>1280.01</v>
      </c>
      <c r="J1262" s="22">
        <v>0.03</v>
      </c>
      <c r="K1262" s="117">
        <f t="shared" si="427"/>
        <v>1280.04</v>
      </c>
      <c r="L1262" s="173">
        <v>331.54</v>
      </c>
      <c r="M1262" s="173">
        <v>0.03</v>
      </c>
      <c r="N1262" s="103">
        <f t="shared" si="425"/>
        <v>331.57</v>
      </c>
      <c r="O1262" s="173">
        <v>100</v>
      </c>
      <c r="P1262" s="173">
        <v>0.03</v>
      </c>
      <c r="Q1262" s="103">
        <f t="shared" si="426"/>
        <v>100.03</v>
      </c>
      <c r="R1262" s="173">
        <v>100</v>
      </c>
      <c r="S1262" s="173">
        <v>0.03</v>
      </c>
      <c r="T1262" s="103">
        <f t="shared" si="424"/>
        <v>100.03</v>
      </c>
    </row>
    <row r="1263" spans="1:20" ht="18.75">
      <c r="A1263" s="25">
        <v>186</v>
      </c>
      <c r="B1263" s="17" t="s">
        <v>1509</v>
      </c>
      <c r="C1263" s="20"/>
      <c r="D1263" s="20"/>
      <c r="E1263" s="88"/>
      <c r="F1263" s="14"/>
      <c r="G1263" s="14"/>
      <c r="H1263" s="94"/>
      <c r="I1263" s="22">
        <v>3200</v>
      </c>
      <c r="J1263" s="22">
        <v>0.03</v>
      </c>
      <c r="K1263" s="117">
        <f t="shared" si="427"/>
        <v>3200.03</v>
      </c>
      <c r="L1263" s="173">
        <v>2221.85</v>
      </c>
      <c r="M1263" s="173">
        <v>0.03</v>
      </c>
      <c r="N1263" s="103">
        <f t="shared" si="425"/>
        <v>2221.88</v>
      </c>
      <c r="O1263" s="173">
        <v>2500</v>
      </c>
      <c r="P1263" s="173">
        <v>0.03</v>
      </c>
      <c r="Q1263" s="103">
        <f t="shared" si="426"/>
        <v>2500.0300000000002</v>
      </c>
      <c r="R1263" s="173">
        <v>2500</v>
      </c>
      <c r="S1263" s="173">
        <v>0.03</v>
      </c>
      <c r="T1263" s="103">
        <f t="shared" si="424"/>
        <v>2500.0300000000002</v>
      </c>
    </row>
    <row r="1264" spans="1:20" ht="18.75">
      <c r="A1264" s="25">
        <v>187</v>
      </c>
      <c r="B1264" s="17" t="s">
        <v>1510</v>
      </c>
      <c r="C1264" s="20"/>
      <c r="D1264" s="20"/>
      <c r="E1264" s="88"/>
      <c r="F1264" s="14"/>
      <c r="G1264" s="14"/>
      <c r="H1264" s="94"/>
      <c r="I1264" s="22">
        <v>3840</v>
      </c>
      <c r="J1264" s="22">
        <v>0.03</v>
      </c>
      <c r="K1264" s="117">
        <f t="shared" si="427"/>
        <v>3840.03</v>
      </c>
      <c r="L1264" s="173">
        <v>4999.16</v>
      </c>
      <c r="M1264" s="173">
        <v>0.03</v>
      </c>
      <c r="N1264" s="103">
        <f t="shared" si="425"/>
        <v>4999.1899999999996</v>
      </c>
      <c r="O1264" s="173">
        <v>1000</v>
      </c>
      <c r="P1264" s="173">
        <v>0.03</v>
      </c>
      <c r="Q1264" s="103">
        <f t="shared" si="426"/>
        <v>1000.03</v>
      </c>
      <c r="R1264" s="173">
        <v>1000</v>
      </c>
      <c r="S1264" s="173">
        <v>0.03</v>
      </c>
      <c r="T1264" s="103">
        <f t="shared" si="424"/>
        <v>1000.03</v>
      </c>
    </row>
    <row r="1265" spans="1:20" ht="18.75">
      <c r="A1265" s="25">
        <v>188</v>
      </c>
      <c r="B1265" s="17" t="s">
        <v>1511</v>
      </c>
      <c r="C1265" s="20"/>
      <c r="D1265" s="20"/>
      <c r="E1265" s="88"/>
      <c r="F1265" s="14"/>
      <c r="G1265" s="14"/>
      <c r="H1265" s="94"/>
      <c r="I1265" s="22">
        <v>3840</v>
      </c>
      <c r="J1265" s="22">
        <v>0.03</v>
      </c>
      <c r="K1265" s="117">
        <f t="shared" si="427"/>
        <v>3840.03</v>
      </c>
      <c r="L1265" s="173">
        <v>3666.05</v>
      </c>
      <c r="M1265" s="173">
        <v>0.03</v>
      </c>
      <c r="N1265" s="103">
        <f t="shared" si="425"/>
        <v>3666.0800000000004</v>
      </c>
      <c r="O1265" s="173">
        <v>4000</v>
      </c>
      <c r="P1265" s="173">
        <v>0.03</v>
      </c>
      <c r="Q1265" s="103">
        <f t="shared" si="426"/>
        <v>4000.03</v>
      </c>
      <c r="R1265" s="173">
        <v>4000</v>
      </c>
      <c r="S1265" s="173">
        <v>0.03</v>
      </c>
      <c r="T1265" s="103">
        <f t="shared" si="424"/>
        <v>4000.03</v>
      </c>
    </row>
    <row r="1266" spans="1:20" ht="18.75">
      <c r="A1266" s="25">
        <v>189</v>
      </c>
      <c r="B1266" s="17" t="s">
        <v>1512</v>
      </c>
      <c r="C1266" s="20"/>
      <c r="D1266" s="20"/>
      <c r="E1266" s="88"/>
      <c r="F1266" s="14"/>
      <c r="G1266" s="14"/>
      <c r="H1266" s="94"/>
      <c r="I1266" s="22">
        <v>0.03</v>
      </c>
      <c r="J1266" s="22"/>
      <c r="K1266" s="117">
        <f t="shared" si="427"/>
        <v>0.03</v>
      </c>
      <c r="L1266" s="173">
        <v>0.03</v>
      </c>
      <c r="M1266" s="173"/>
      <c r="N1266" s="103">
        <f t="shared" si="425"/>
        <v>0.03</v>
      </c>
      <c r="O1266" s="173">
        <v>0.03</v>
      </c>
      <c r="P1266" s="173"/>
      <c r="Q1266" s="103">
        <f t="shared" si="426"/>
        <v>0.03</v>
      </c>
      <c r="R1266" s="173">
        <v>0.03</v>
      </c>
      <c r="S1266" s="173"/>
      <c r="T1266" s="103">
        <f t="shared" si="424"/>
        <v>0.03</v>
      </c>
    </row>
    <row r="1267" spans="1:20" ht="18.75">
      <c r="A1267" s="25">
        <v>190</v>
      </c>
      <c r="B1267" s="17" t="s">
        <v>993</v>
      </c>
      <c r="C1267" s="20">
        <v>58</v>
      </c>
      <c r="D1267" s="20">
        <v>0.03</v>
      </c>
      <c r="E1267" s="88">
        <f t="shared" si="428"/>
        <v>58.03</v>
      </c>
      <c r="F1267" s="14">
        <v>1500</v>
      </c>
      <c r="G1267" s="14">
        <v>1500</v>
      </c>
      <c r="H1267" s="94">
        <f t="shared" si="429"/>
        <v>3000</v>
      </c>
      <c r="I1267" s="22">
        <v>1536</v>
      </c>
      <c r="J1267" s="22">
        <v>0.03</v>
      </c>
      <c r="K1267" s="117">
        <f t="shared" si="427"/>
        <v>1536.03</v>
      </c>
      <c r="L1267" s="173">
        <v>300.85000000000002</v>
      </c>
      <c r="M1267" s="173">
        <v>0.03</v>
      </c>
      <c r="N1267" s="103">
        <f t="shared" si="425"/>
        <v>300.88</v>
      </c>
      <c r="O1267" s="173">
        <v>100</v>
      </c>
      <c r="P1267" s="173">
        <v>0.03</v>
      </c>
      <c r="Q1267" s="103">
        <f t="shared" si="426"/>
        <v>100.03</v>
      </c>
      <c r="R1267" s="173">
        <v>100</v>
      </c>
      <c r="S1267" s="173">
        <v>0.03</v>
      </c>
      <c r="T1267" s="103">
        <f t="shared" si="424"/>
        <v>100.03</v>
      </c>
    </row>
    <row r="1268" spans="1:20" ht="18.75">
      <c r="A1268" s="25">
        <v>191</v>
      </c>
      <c r="B1268" s="17" t="s">
        <v>994</v>
      </c>
      <c r="C1268" s="20">
        <v>0.03</v>
      </c>
      <c r="D1268" s="20"/>
      <c r="E1268" s="88">
        <f t="shared" si="428"/>
        <v>0.03</v>
      </c>
      <c r="F1268" s="14">
        <v>2000</v>
      </c>
      <c r="G1268" s="14">
        <v>2000</v>
      </c>
      <c r="H1268" s="94">
        <f t="shared" si="429"/>
        <v>4000</v>
      </c>
      <c r="I1268" s="22">
        <v>1920</v>
      </c>
      <c r="J1268" s="22">
        <v>0.03</v>
      </c>
      <c r="K1268" s="117">
        <f t="shared" si="427"/>
        <v>1920.03</v>
      </c>
      <c r="L1268" s="173">
        <v>189.16</v>
      </c>
      <c r="M1268" s="173">
        <v>0.03</v>
      </c>
      <c r="N1268" s="103">
        <f t="shared" si="425"/>
        <v>189.19</v>
      </c>
      <c r="O1268" s="173">
        <v>100</v>
      </c>
      <c r="P1268" s="173">
        <v>0.03</v>
      </c>
      <c r="Q1268" s="103">
        <f t="shared" si="426"/>
        <v>100.03</v>
      </c>
      <c r="R1268" s="173">
        <v>100</v>
      </c>
      <c r="S1268" s="173">
        <v>0.03</v>
      </c>
      <c r="T1268" s="103">
        <f t="shared" si="424"/>
        <v>100.03</v>
      </c>
    </row>
    <row r="1269" spans="1:20" ht="18.75">
      <c r="A1269" s="25">
        <v>192</v>
      </c>
      <c r="B1269" s="17" t="s">
        <v>995</v>
      </c>
      <c r="C1269" s="20">
        <v>0.03</v>
      </c>
      <c r="D1269" s="20"/>
      <c r="E1269" s="88">
        <f t="shared" si="428"/>
        <v>0.03</v>
      </c>
      <c r="F1269" s="14">
        <v>500</v>
      </c>
      <c r="G1269" s="14">
        <v>500</v>
      </c>
      <c r="H1269" s="94">
        <f t="shared" si="429"/>
        <v>1000</v>
      </c>
      <c r="I1269" s="22">
        <v>127.99</v>
      </c>
      <c r="J1269" s="22">
        <v>0.03</v>
      </c>
      <c r="K1269" s="117">
        <f t="shared" si="427"/>
        <v>128.01999999999998</v>
      </c>
      <c r="L1269" s="173">
        <v>0.03</v>
      </c>
      <c r="M1269" s="173">
        <v>0.03</v>
      </c>
      <c r="N1269" s="103">
        <f t="shared" si="425"/>
        <v>0.06</v>
      </c>
      <c r="O1269" s="173">
        <v>50</v>
      </c>
      <c r="P1269" s="173">
        <v>0.03</v>
      </c>
      <c r="Q1269" s="103">
        <f t="shared" si="426"/>
        <v>50.03</v>
      </c>
      <c r="R1269" s="173">
        <v>50</v>
      </c>
      <c r="S1269" s="173">
        <v>0.03</v>
      </c>
      <c r="T1269" s="103">
        <f t="shared" si="424"/>
        <v>50.03</v>
      </c>
    </row>
    <row r="1270" spans="1:20" ht="18.75">
      <c r="A1270" s="25">
        <v>193</v>
      </c>
      <c r="B1270" s="17" t="s">
        <v>996</v>
      </c>
      <c r="C1270" s="20">
        <v>0.01</v>
      </c>
      <c r="D1270" s="20"/>
      <c r="E1270" s="88">
        <f t="shared" si="428"/>
        <v>0.01</v>
      </c>
      <c r="F1270" s="14">
        <v>1000</v>
      </c>
      <c r="G1270" s="14">
        <v>1000</v>
      </c>
      <c r="H1270" s="94">
        <f t="shared" si="429"/>
        <v>2000</v>
      </c>
      <c r="I1270" s="22">
        <v>640</v>
      </c>
      <c r="J1270" s="22">
        <v>0.03</v>
      </c>
      <c r="K1270" s="117">
        <f t="shared" si="427"/>
        <v>640.03</v>
      </c>
      <c r="L1270" s="173">
        <v>300.26</v>
      </c>
      <c r="M1270" s="173">
        <v>0.03</v>
      </c>
      <c r="N1270" s="103">
        <f t="shared" si="425"/>
        <v>300.28999999999996</v>
      </c>
      <c r="O1270" s="173">
        <v>100</v>
      </c>
      <c r="P1270" s="173">
        <v>0.03</v>
      </c>
      <c r="Q1270" s="103">
        <f t="shared" si="426"/>
        <v>100.03</v>
      </c>
      <c r="R1270" s="173">
        <v>100</v>
      </c>
      <c r="S1270" s="173">
        <v>0.03</v>
      </c>
      <c r="T1270" s="103">
        <f t="shared" si="424"/>
        <v>100.03</v>
      </c>
    </row>
    <row r="1271" spans="1:20" ht="18.75">
      <c r="A1271" s="25">
        <v>194</v>
      </c>
      <c r="B1271" s="17" t="s">
        <v>997</v>
      </c>
      <c r="C1271" s="20">
        <v>14.4</v>
      </c>
      <c r="D1271" s="20">
        <v>0.03</v>
      </c>
      <c r="E1271" s="88">
        <f t="shared" si="428"/>
        <v>14.43</v>
      </c>
      <c r="F1271" s="14">
        <v>500</v>
      </c>
      <c r="G1271" s="14">
        <v>0</v>
      </c>
      <c r="H1271" s="94">
        <f t="shared" si="429"/>
        <v>500</v>
      </c>
      <c r="I1271" s="22">
        <v>145.77000000000001</v>
      </c>
      <c r="J1271" s="22"/>
      <c r="K1271" s="117">
        <f t="shared" si="427"/>
        <v>145.77000000000001</v>
      </c>
      <c r="L1271" s="173">
        <v>280</v>
      </c>
      <c r="M1271" s="173"/>
      <c r="N1271" s="103">
        <f t="shared" si="425"/>
        <v>280</v>
      </c>
      <c r="O1271" s="173">
        <v>156</v>
      </c>
      <c r="P1271" s="173"/>
      <c r="Q1271" s="103">
        <f t="shared" si="426"/>
        <v>156</v>
      </c>
      <c r="R1271" s="173">
        <v>156</v>
      </c>
      <c r="S1271" s="173"/>
      <c r="T1271" s="103">
        <f t="shared" si="424"/>
        <v>156</v>
      </c>
    </row>
    <row r="1272" spans="1:20" ht="18.75">
      <c r="A1272" s="25">
        <v>195</v>
      </c>
      <c r="B1272" s="17" t="s">
        <v>998</v>
      </c>
      <c r="C1272" s="20">
        <v>2350</v>
      </c>
      <c r="D1272" s="20">
        <v>4490</v>
      </c>
      <c r="E1272" s="88">
        <f t="shared" si="428"/>
        <v>6840</v>
      </c>
      <c r="F1272" s="14">
        <v>200</v>
      </c>
      <c r="G1272" s="14">
        <v>0</v>
      </c>
      <c r="H1272" s="94">
        <f t="shared" si="429"/>
        <v>200</v>
      </c>
      <c r="I1272" s="22">
        <v>0.03</v>
      </c>
      <c r="J1272" s="22"/>
      <c r="K1272" s="117">
        <f t="shared" si="427"/>
        <v>0.03</v>
      </c>
      <c r="L1272" s="173">
        <v>0.01</v>
      </c>
      <c r="M1272" s="173"/>
      <c r="N1272" s="103">
        <f t="shared" si="425"/>
        <v>0.01</v>
      </c>
      <c r="O1272" s="173">
        <v>0.01</v>
      </c>
      <c r="P1272" s="173"/>
      <c r="Q1272" s="103">
        <f t="shared" si="426"/>
        <v>0.01</v>
      </c>
      <c r="R1272" s="173">
        <v>0.01</v>
      </c>
      <c r="S1272" s="173"/>
      <c r="T1272" s="103">
        <f t="shared" si="424"/>
        <v>0.01</v>
      </c>
    </row>
    <row r="1273" spans="1:20" ht="18.75">
      <c r="A1273" s="25">
        <v>196</v>
      </c>
      <c r="B1273" s="17" t="s">
        <v>999</v>
      </c>
      <c r="C1273" s="20">
        <v>2821</v>
      </c>
      <c r="D1273" s="20"/>
      <c r="E1273" s="88">
        <f t="shared" si="428"/>
        <v>2821</v>
      </c>
      <c r="F1273" s="14">
        <v>4594.3900000000003</v>
      </c>
      <c r="G1273" s="14">
        <v>0</v>
      </c>
      <c r="H1273" s="94">
        <f t="shared" si="429"/>
        <v>4594.3900000000003</v>
      </c>
      <c r="I1273" s="22">
        <v>6535.09</v>
      </c>
      <c r="J1273" s="22"/>
      <c r="K1273" s="117">
        <f t="shared" si="427"/>
        <v>6535.09</v>
      </c>
      <c r="L1273" s="173">
        <v>2262.1999999999998</v>
      </c>
      <c r="M1273" s="173"/>
      <c r="N1273" s="103">
        <f t="shared" si="425"/>
        <v>2262.1999999999998</v>
      </c>
      <c r="O1273" s="173">
        <v>385.05</v>
      </c>
      <c r="P1273" s="173"/>
      <c r="Q1273" s="103">
        <f t="shared" si="426"/>
        <v>385.05</v>
      </c>
      <c r="R1273" s="173">
        <v>385.05</v>
      </c>
      <c r="S1273" s="173"/>
      <c r="T1273" s="103">
        <f t="shared" ref="T1273:T1297" si="430">SUM(R1273:S1273)</f>
        <v>385.05</v>
      </c>
    </row>
    <row r="1274" spans="1:20" ht="18.75">
      <c r="A1274" s="25">
        <v>197</v>
      </c>
      <c r="B1274" s="17" t="s">
        <v>1000</v>
      </c>
      <c r="C1274" s="20">
        <v>0.01</v>
      </c>
      <c r="D1274" s="20"/>
      <c r="E1274" s="88">
        <f t="shared" si="428"/>
        <v>0.01</v>
      </c>
      <c r="F1274" s="14">
        <v>1400</v>
      </c>
      <c r="G1274" s="14">
        <v>0</v>
      </c>
      <c r="H1274" s="94">
        <f t="shared" si="429"/>
        <v>1400</v>
      </c>
      <c r="I1274" s="53">
        <v>2940.24</v>
      </c>
      <c r="J1274" s="25"/>
      <c r="K1274" s="117">
        <f t="shared" si="427"/>
        <v>2940.24</v>
      </c>
      <c r="L1274" s="173">
        <v>1027.8</v>
      </c>
      <c r="M1274" s="173"/>
      <c r="N1274" s="103">
        <f t="shared" ref="N1274:N1314" si="431">SUM(L1274:M1274)</f>
        <v>1027.8</v>
      </c>
      <c r="O1274" s="173">
        <v>174.95</v>
      </c>
      <c r="P1274" s="173"/>
      <c r="Q1274" s="103">
        <f t="shared" ref="Q1274:Q1331" si="432">SUM(O1274:P1274)</f>
        <v>174.95</v>
      </c>
      <c r="R1274" s="173">
        <v>174.95</v>
      </c>
      <c r="S1274" s="173"/>
      <c r="T1274" s="103">
        <f t="shared" si="430"/>
        <v>174.95</v>
      </c>
    </row>
    <row r="1275" spans="1:20" ht="18.75">
      <c r="A1275" s="25">
        <v>198</v>
      </c>
      <c r="B1275" s="17" t="s">
        <v>1001</v>
      </c>
      <c r="C1275" s="20">
        <v>14</v>
      </c>
      <c r="D1275" s="20">
        <v>0.03</v>
      </c>
      <c r="E1275" s="88">
        <f t="shared" si="428"/>
        <v>14.03</v>
      </c>
      <c r="F1275" s="14">
        <v>2000</v>
      </c>
      <c r="G1275" s="14">
        <v>2000</v>
      </c>
      <c r="H1275" s="94">
        <f t="shared" si="429"/>
        <v>4000</v>
      </c>
      <c r="I1275" s="53">
        <v>3840</v>
      </c>
      <c r="J1275" s="25">
        <v>0.03</v>
      </c>
      <c r="K1275" s="117">
        <f t="shared" si="427"/>
        <v>3840.03</v>
      </c>
      <c r="L1275" s="173">
        <v>527.79999999999995</v>
      </c>
      <c r="M1275" s="173">
        <v>0.03</v>
      </c>
      <c r="N1275" s="103">
        <f t="shared" si="431"/>
        <v>527.82999999999993</v>
      </c>
      <c r="O1275" s="173">
        <v>1200</v>
      </c>
      <c r="P1275" s="173">
        <v>0.03</v>
      </c>
      <c r="Q1275" s="103">
        <f t="shared" si="432"/>
        <v>1200.03</v>
      </c>
      <c r="R1275" s="173">
        <v>1200</v>
      </c>
      <c r="S1275" s="173">
        <v>0.03</v>
      </c>
      <c r="T1275" s="103">
        <f t="shared" si="430"/>
        <v>1200.03</v>
      </c>
    </row>
    <row r="1276" spans="1:20" ht="18.75">
      <c r="A1276" s="25">
        <v>199</v>
      </c>
      <c r="B1276" s="17" t="s">
        <v>1002</v>
      </c>
      <c r="C1276" s="20">
        <v>41.03</v>
      </c>
      <c r="D1276" s="20"/>
      <c r="E1276" s="88">
        <f t="shared" si="428"/>
        <v>41.03</v>
      </c>
      <c r="F1276" s="14">
        <v>0.01</v>
      </c>
      <c r="G1276" s="14">
        <v>0</v>
      </c>
      <c r="H1276" s="94">
        <f>SUM(F1276:G1276)</f>
        <v>0.01</v>
      </c>
      <c r="I1276" s="53">
        <v>0.01</v>
      </c>
      <c r="J1276" s="25"/>
      <c r="K1276" s="117">
        <f t="shared" si="427"/>
        <v>0.01</v>
      </c>
      <c r="L1276" s="173">
        <v>0.01</v>
      </c>
      <c r="M1276" s="173"/>
      <c r="N1276" s="103">
        <f t="shared" si="431"/>
        <v>0.01</v>
      </c>
      <c r="O1276" s="173">
        <v>0.01</v>
      </c>
      <c r="P1276" s="173"/>
      <c r="Q1276" s="103">
        <f t="shared" si="432"/>
        <v>0.01</v>
      </c>
      <c r="R1276" s="173">
        <v>0.01</v>
      </c>
      <c r="S1276" s="173"/>
      <c r="T1276" s="103">
        <f t="shared" si="430"/>
        <v>0.01</v>
      </c>
    </row>
    <row r="1277" spans="1:20" ht="18.75">
      <c r="A1277" s="25">
        <v>200</v>
      </c>
      <c r="B1277" s="17" t="s">
        <v>1003</v>
      </c>
      <c r="C1277" s="20">
        <v>13599</v>
      </c>
      <c r="D1277" s="20">
        <v>0.03</v>
      </c>
      <c r="E1277" s="88">
        <f t="shared" si="428"/>
        <v>13599.03</v>
      </c>
      <c r="F1277" s="14">
        <v>2500</v>
      </c>
      <c r="G1277" s="14">
        <v>2500</v>
      </c>
      <c r="H1277" s="94">
        <f t="shared" ref="H1277:H1336" si="433">SUM(F1277:G1277)</f>
        <v>5000</v>
      </c>
      <c r="I1277" s="53">
        <v>97.44</v>
      </c>
      <c r="J1277" s="25">
        <v>0.03</v>
      </c>
      <c r="K1277" s="117">
        <f t="shared" si="427"/>
        <v>97.47</v>
      </c>
      <c r="L1277" s="173">
        <v>150</v>
      </c>
      <c r="M1277" s="173">
        <v>0.03</v>
      </c>
      <c r="N1277" s="103">
        <f t="shared" si="431"/>
        <v>150.03</v>
      </c>
      <c r="O1277" s="173">
        <v>181</v>
      </c>
      <c r="P1277" s="173">
        <v>0.03</v>
      </c>
      <c r="Q1277" s="103">
        <f t="shared" si="432"/>
        <v>181.03</v>
      </c>
      <c r="R1277" s="173">
        <v>181</v>
      </c>
      <c r="S1277" s="173">
        <v>0.03</v>
      </c>
      <c r="T1277" s="103">
        <f t="shared" si="430"/>
        <v>181.03</v>
      </c>
    </row>
    <row r="1278" spans="1:20" ht="18.75">
      <c r="A1278" s="25">
        <v>201</v>
      </c>
      <c r="B1278" s="17" t="s">
        <v>1004</v>
      </c>
      <c r="C1278" s="20">
        <v>6711.15</v>
      </c>
      <c r="D1278" s="20"/>
      <c r="E1278" s="88">
        <f t="shared" si="428"/>
        <v>6711.15</v>
      </c>
      <c r="F1278" s="14">
        <v>50</v>
      </c>
      <c r="G1278" s="14">
        <v>0.03</v>
      </c>
      <c r="H1278" s="94">
        <f t="shared" si="433"/>
        <v>50.03</v>
      </c>
      <c r="I1278" s="53">
        <v>62.73</v>
      </c>
      <c r="J1278" s="25">
        <v>0.03</v>
      </c>
      <c r="K1278" s="117">
        <f t="shared" si="427"/>
        <v>62.76</v>
      </c>
      <c r="L1278" s="173">
        <v>95.54</v>
      </c>
      <c r="M1278" s="173">
        <v>0.03</v>
      </c>
      <c r="N1278" s="103">
        <f t="shared" si="431"/>
        <v>95.570000000000007</v>
      </c>
      <c r="O1278" s="173">
        <v>64</v>
      </c>
      <c r="P1278" s="173">
        <v>0.03</v>
      </c>
      <c r="Q1278" s="103">
        <f t="shared" si="432"/>
        <v>64.03</v>
      </c>
      <c r="R1278" s="173">
        <v>64</v>
      </c>
      <c r="S1278" s="173">
        <v>0.03</v>
      </c>
      <c r="T1278" s="103">
        <f t="shared" si="430"/>
        <v>64.03</v>
      </c>
    </row>
    <row r="1279" spans="1:20" ht="18.75">
      <c r="A1279" s="25">
        <v>202</v>
      </c>
      <c r="B1279" s="17" t="s">
        <v>1047</v>
      </c>
      <c r="C1279" s="20">
        <v>700</v>
      </c>
      <c r="D1279" s="20"/>
      <c r="E1279" s="88">
        <f t="shared" si="428"/>
        <v>700</v>
      </c>
      <c r="F1279" s="14">
        <v>0.03</v>
      </c>
      <c r="G1279" s="14">
        <v>0</v>
      </c>
      <c r="H1279" s="94">
        <f t="shared" si="433"/>
        <v>0.03</v>
      </c>
      <c r="I1279" s="22">
        <v>1559.34</v>
      </c>
      <c r="J1279" s="22"/>
      <c r="K1279" s="117">
        <f t="shared" si="427"/>
        <v>1559.34</v>
      </c>
      <c r="L1279" s="173">
        <v>0.03</v>
      </c>
      <c r="M1279" s="173"/>
      <c r="N1279" s="103">
        <f t="shared" si="431"/>
        <v>0.03</v>
      </c>
      <c r="O1279" s="173">
        <v>0.03</v>
      </c>
      <c r="P1279" s="173"/>
      <c r="Q1279" s="103">
        <f t="shared" si="432"/>
        <v>0.03</v>
      </c>
      <c r="R1279" s="173">
        <v>0.03</v>
      </c>
      <c r="S1279" s="173"/>
      <c r="T1279" s="103">
        <f t="shared" si="430"/>
        <v>0.03</v>
      </c>
    </row>
    <row r="1280" spans="1:20" ht="18.75">
      <c r="A1280" s="25">
        <v>203</v>
      </c>
      <c r="B1280" s="17" t="s">
        <v>2102</v>
      </c>
      <c r="C1280" s="20">
        <v>217</v>
      </c>
      <c r="D1280" s="20"/>
      <c r="E1280" s="88">
        <f t="shared" si="428"/>
        <v>217</v>
      </c>
      <c r="F1280" s="14">
        <v>0.03</v>
      </c>
      <c r="G1280" s="14">
        <v>0</v>
      </c>
      <c r="H1280" s="94">
        <f t="shared" si="433"/>
        <v>0.03</v>
      </c>
      <c r="I1280" s="22">
        <v>0.03</v>
      </c>
      <c r="J1280" s="22"/>
      <c r="K1280" s="117">
        <f t="shared" si="427"/>
        <v>0.03</v>
      </c>
      <c r="L1280" s="173">
        <v>0.01</v>
      </c>
      <c r="M1280" s="173"/>
      <c r="N1280" s="103">
        <f t="shared" si="431"/>
        <v>0.01</v>
      </c>
      <c r="O1280" s="173"/>
      <c r="P1280" s="173"/>
      <c r="Q1280" s="103">
        <f t="shared" si="432"/>
        <v>0</v>
      </c>
      <c r="R1280" s="173"/>
      <c r="S1280" s="173"/>
      <c r="T1280" s="103">
        <f t="shared" si="430"/>
        <v>0</v>
      </c>
    </row>
    <row r="1281" spans="1:20" ht="18.75">
      <c r="A1281" s="25">
        <v>204</v>
      </c>
      <c r="B1281" s="17" t="s">
        <v>1046</v>
      </c>
      <c r="C1281" s="20">
        <v>94</v>
      </c>
      <c r="D1281" s="20"/>
      <c r="E1281" s="88">
        <f t="shared" si="428"/>
        <v>94</v>
      </c>
      <c r="F1281" s="14">
        <v>0.01</v>
      </c>
      <c r="G1281" s="14">
        <v>0</v>
      </c>
      <c r="H1281" s="94">
        <f t="shared" si="433"/>
        <v>0.01</v>
      </c>
      <c r="I1281" s="22">
        <v>0.01</v>
      </c>
      <c r="J1281" s="22"/>
      <c r="K1281" s="117">
        <f t="shared" si="427"/>
        <v>0.01</v>
      </c>
      <c r="L1281" s="173"/>
      <c r="M1281" s="173"/>
      <c r="N1281" s="103">
        <f t="shared" si="431"/>
        <v>0</v>
      </c>
      <c r="O1281" s="173"/>
      <c r="P1281" s="173"/>
      <c r="Q1281" s="103">
        <f t="shared" si="432"/>
        <v>0</v>
      </c>
      <c r="R1281" s="173"/>
      <c r="S1281" s="173"/>
      <c r="T1281" s="103">
        <f t="shared" si="430"/>
        <v>0</v>
      </c>
    </row>
    <row r="1282" spans="1:20" ht="18.75">
      <c r="A1282" s="25">
        <v>205</v>
      </c>
      <c r="B1282" s="17" t="s">
        <v>1045</v>
      </c>
      <c r="C1282" s="20">
        <v>320.02</v>
      </c>
      <c r="D1282" s="20"/>
      <c r="E1282" s="88">
        <f t="shared" si="428"/>
        <v>320.02</v>
      </c>
      <c r="F1282" s="14">
        <v>15</v>
      </c>
      <c r="G1282" s="14">
        <v>0.03</v>
      </c>
      <c r="H1282" s="94">
        <f t="shared" si="433"/>
        <v>15.03</v>
      </c>
      <c r="I1282" s="22">
        <v>30.82</v>
      </c>
      <c r="J1282" s="22">
        <v>0.03</v>
      </c>
      <c r="K1282" s="117">
        <f t="shared" si="427"/>
        <v>30.85</v>
      </c>
      <c r="L1282" s="173">
        <v>20</v>
      </c>
      <c r="M1282" s="173">
        <v>0.03</v>
      </c>
      <c r="N1282" s="103">
        <f t="shared" si="431"/>
        <v>20.03</v>
      </c>
      <c r="O1282" s="173">
        <v>20</v>
      </c>
      <c r="P1282" s="173">
        <v>0.03</v>
      </c>
      <c r="Q1282" s="103">
        <f t="shared" si="432"/>
        <v>20.03</v>
      </c>
      <c r="R1282" s="173">
        <v>20</v>
      </c>
      <c r="S1282" s="173">
        <v>0.03</v>
      </c>
      <c r="T1282" s="103">
        <f t="shared" si="430"/>
        <v>20.03</v>
      </c>
    </row>
    <row r="1283" spans="1:20" ht="18.75">
      <c r="A1283" s="25">
        <v>206</v>
      </c>
      <c r="B1283" s="17" t="s">
        <v>1044</v>
      </c>
      <c r="C1283" s="20">
        <v>0.03</v>
      </c>
      <c r="D1283" s="20">
        <v>0.03</v>
      </c>
      <c r="E1283" s="88">
        <f t="shared" si="428"/>
        <v>0.06</v>
      </c>
      <c r="F1283" s="14">
        <v>1500</v>
      </c>
      <c r="G1283" s="14">
        <v>3500</v>
      </c>
      <c r="H1283" s="94">
        <f t="shared" si="433"/>
        <v>5000</v>
      </c>
      <c r="I1283" s="22">
        <v>3840</v>
      </c>
      <c r="J1283" s="22">
        <v>0.03</v>
      </c>
      <c r="K1283" s="117">
        <f t="shared" si="427"/>
        <v>3840.03</v>
      </c>
      <c r="L1283" s="173">
        <v>5476.6</v>
      </c>
      <c r="M1283" s="173">
        <v>0.03</v>
      </c>
      <c r="N1283" s="103">
        <f t="shared" si="431"/>
        <v>5476.63</v>
      </c>
      <c r="O1283" s="173">
        <v>5000</v>
      </c>
      <c r="P1283" s="173">
        <v>0.03</v>
      </c>
      <c r="Q1283" s="103">
        <f t="shared" si="432"/>
        <v>5000.03</v>
      </c>
      <c r="R1283" s="173">
        <v>2000</v>
      </c>
      <c r="S1283" s="173">
        <v>0.03</v>
      </c>
      <c r="T1283" s="103">
        <f t="shared" si="430"/>
        <v>2000.03</v>
      </c>
    </row>
    <row r="1284" spans="1:20" ht="18.75">
      <c r="A1284" s="25">
        <v>207</v>
      </c>
      <c r="B1284" s="17" t="s">
        <v>1043</v>
      </c>
      <c r="C1284" s="20">
        <v>23</v>
      </c>
      <c r="D1284" s="20">
        <v>0.03</v>
      </c>
      <c r="E1284" s="88">
        <f t="shared" si="428"/>
        <v>23.03</v>
      </c>
      <c r="F1284" s="14">
        <v>2500</v>
      </c>
      <c r="G1284" s="14">
        <v>0</v>
      </c>
      <c r="H1284" s="94">
        <f t="shared" si="433"/>
        <v>2500</v>
      </c>
      <c r="I1284" s="22">
        <v>1293.2</v>
      </c>
      <c r="J1284" s="22"/>
      <c r="K1284" s="117">
        <f t="shared" si="427"/>
        <v>1293.2</v>
      </c>
      <c r="L1284" s="173">
        <v>610</v>
      </c>
      <c r="M1284" s="173"/>
      <c r="N1284" s="103">
        <f t="shared" si="431"/>
        <v>610</v>
      </c>
      <c r="O1284" s="173">
        <v>300</v>
      </c>
      <c r="P1284" s="173"/>
      <c r="Q1284" s="103">
        <f t="shared" si="432"/>
        <v>300</v>
      </c>
      <c r="R1284" s="173">
        <v>300</v>
      </c>
      <c r="S1284" s="173"/>
      <c r="T1284" s="103">
        <f t="shared" si="430"/>
        <v>300</v>
      </c>
    </row>
    <row r="1285" spans="1:20" ht="18.75">
      <c r="A1285" s="25">
        <v>208</v>
      </c>
      <c r="B1285" s="17" t="s">
        <v>1042</v>
      </c>
      <c r="C1285" s="20">
        <v>0.03</v>
      </c>
      <c r="D1285" s="20">
        <v>0.03</v>
      </c>
      <c r="E1285" s="88">
        <f t="shared" si="428"/>
        <v>0.06</v>
      </c>
      <c r="F1285" s="14">
        <v>0.01</v>
      </c>
      <c r="G1285" s="14">
        <v>0</v>
      </c>
      <c r="H1285" s="94">
        <f t="shared" si="433"/>
        <v>0.01</v>
      </c>
      <c r="I1285" s="22">
        <v>0.01</v>
      </c>
      <c r="J1285" s="22"/>
      <c r="K1285" s="117">
        <f t="shared" si="427"/>
        <v>0.01</v>
      </c>
      <c r="L1285" s="173">
        <v>0.01</v>
      </c>
      <c r="M1285" s="173"/>
      <c r="N1285" s="103">
        <f t="shared" si="431"/>
        <v>0.01</v>
      </c>
      <c r="O1285" s="173">
        <v>0.01</v>
      </c>
      <c r="P1285" s="173"/>
      <c r="Q1285" s="103">
        <f t="shared" si="432"/>
        <v>0.01</v>
      </c>
      <c r="R1285" s="173">
        <v>0.01</v>
      </c>
      <c r="S1285" s="173"/>
      <c r="T1285" s="103">
        <f t="shared" si="430"/>
        <v>0.01</v>
      </c>
    </row>
    <row r="1286" spans="1:20" ht="18.75">
      <c r="A1286" s="25">
        <v>209</v>
      </c>
      <c r="B1286" s="17" t="s">
        <v>1041</v>
      </c>
      <c r="C1286" s="20">
        <v>0.02</v>
      </c>
      <c r="D1286" s="20"/>
      <c r="E1286" s="88">
        <f t="shared" si="428"/>
        <v>0.02</v>
      </c>
      <c r="F1286" s="14">
        <v>10</v>
      </c>
      <c r="G1286" s="14">
        <v>0.03</v>
      </c>
      <c r="H1286" s="94">
        <f t="shared" si="433"/>
        <v>10.029999999999999</v>
      </c>
      <c r="I1286" s="22">
        <v>11.01</v>
      </c>
      <c r="J1286" s="22">
        <v>0.03</v>
      </c>
      <c r="K1286" s="117">
        <f t="shared" si="427"/>
        <v>11.04</v>
      </c>
      <c r="L1286" s="173">
        <v>15</v>
      </c>
      <c r="M1286" s="173">
        <v>0.03</v>
      </c>
      <c r="N1286" s="103">
        <f t="shared" si="431"/>
        <v>15.03</v>
      </c>
      <c r="O1286" s="173">
        <v>15</v>
      </c>
      <c r="P1286" s="173">
        <v>0.03</v>
      </c>
      <c r="Q1286" s="103">
        <f t="shared" si="432"/>
        <v>15.03</v>
      </c>
      <c r="R1286" s="173">
        <v>15</v>
      </c>
      <c r="S1286" s="173">
        <v>0.03</v>
      </c>
      <c r="T1286" s="103">
        <f t="shared" si="430"/>
        <v>15.03</v>
      </c>
    </row>
    <row r="1287" spans="1:20" ht="18.75">
      <c r="A1287" s="25">
        <v>210</v>
      </c>
      <c r="B1287" s="17" t="s">
        <v>1040</v>
      </c>
      <c r="C1287" s="20">
        <v>0.03</v>
      </c>
      <c r="D1287" s="20"/>
      <c r="E1287" s="88">
        <f t="shared" si="428"/>
        <v>0.03</v>
      </c>
      <c r="F1287" s="14">
        <v>0.06</v>
      </c>
      <c r="G1287" s="14">
        <v>0</v>
      </c>
      <c r="H1287" s="94">
        <f t="shared" si="433"/>
        <v>0.06</v>
      </c>
      <c r="I1287" s="53">
        <v>0.06</v>
      </c>
      <c r="J1287" s="22"/>
      <c r="K1287" s="117">
        <f t="shared" si="427"/>
        <v>0.06</v>
      </c>
      <c r="L1287" s="173">
        <v>0.06</v>
      </c>
      <c r="M1287" s="173"/>
      <c r="N1287" s="103">
        <f t="shared" si="431"/>
        <v>0.06</v>
      </c>
      <c r="O1287" s="173">
        <v>0.06</v>
      </c>
      <c r="P1287" s="173"/>
      <c r="Q1287" s="103">
        <f t="shared" si="432"/>
        <v>0.06</v>
      </c>
      <c r="R1287" s="173">
        <v>0.06</v>
      </c>
      <c r="S1287" s="173"/>
      <c r="T1287" s="103">
        <f t="shared" si="430"/>
        <v>0.06</v>
      </c>
    </row>
    <row r="1288" spans="1:20" ht="18.75">
      <c r="A1288" s="25">
        <v>211</v>
      </c>
      <c r="B1288" s="17" t="s">
        <v>1039</v>
      </c>
      <c r="C1288" s="20">
        <v>0.01</v>
      </c>
      <c r="D1288" s="20"/>
      <c r="E1288" s="88">
        <f t="shared" si="428"/>
        <v>0.01</v>
      </c>
      <c r="F1288" s="14">
        <v>0.03</v>
      </c>
      <c r="G1288" s="14">
        <v>0.03</v>
      </c>
      <c r="H1288" s="94">
        <f t="shared" si="433"/>
        <v>0.06</v>
      </c>
      <c r="I1288" s="22">
        <v>16116.86</v>
      </c>
      <c r="J1288" s="22">
        <v>0.03</v>
      </c>
      <c r="K1288" s="117">
        <f t="shared" ref="K1288:K1336" si="434">SUM(I1288:J1288)</f>
        <v>16116.890000000001</v>
      </c>
      <c r="L1288" s="173">
        <v>3200</v>
      </c>
      <c r="M1288" s="173">
        <v>0.03</v>
      </c>
      <c r="N1288" s="103">
        <f t="shared" si="431"/>
        <v>3200.03</v>
      </c>
      <c r="O1288" s="173">
        <v>1614.65</v>
      </c>
      <c r="P1288" s="173">
        <v>0.03</v>
      </c>
      <c r="Q1288" s="103">
        <f t="shared" si="432"/>
        <v>1614.68</v>
      </c>
      <c r="R1288" s="173">
        <v>1614.65</v>
      </c>
      <c r="S1288" s="173">
        <v>0.03</v>
      </c>
      <c r="T1288" s="103">
        <f t="shared" si="430"/>
        <v>1614.68</v>
      </c>
    </row>
    <row r="1289" spans="1:20" ht="18.75">
      <c r="A1289" s="25">
        <v>212</v>
      </c>
      <c r="B1289" s="17" t="s">
        <v>1515</v>
      </c>
      <c r="C1289" s="20">
        <v>0.01</v>
      </c>
      <c r="D1289" s="20"/>
      <c r="E1289" s="88">
        <f t="shared" si="428"/>
        <v>0.01</v>
      </c>
      <c r="F1289" s="14">
        <v>6711.15</v>
      </c>
      <c r="G1289" s="14">
        <v>0</v>
      </c>
      <c r="H1289" s="94">
        <f t="shared" si="433"/>
        <v>6711.15</v>
      </c>
      <c r="I1289" s="22">
        <v>0.01</v>
      </c>
      <c r="J1289" s="22"/>
      <c r="K1289" s="117">
        <f t="shared" si="434"/>
        <v>0.01</v>
      </c>
      <c r="L1289" s="173">
        <v>0.01</v>
      </c>
      <c r="M1289" s="173"/>
      <c r="N1289" s="103">
        <f t="shared" si="431"/>
        <v>0.01</v>
      </c>
      <c r="O1289" s="173">
        <v>0.01</v>
      </c>
      <c r="P1289" s="173"/>
      <c r="Q1289" s="103">
        <f t="shared" si="432"/>
        <v>0.01</v>
      </c>
      <c r="R1289" s="173">
        <v>0.01</v>
      </c>
      <c r="S1289" s="173"/>
      <c r="T1289" s="103">
        <f t="shared" si="430"/>
        <v>0.01</v>
      </c>
    </row>
    <row r="1290" spans="1:20" ht="18.75">
      <c r="A1290" s="25">
        <v>213</v>
      </c>
      <c r="B1290" s="17" t="s">
        <v>1038</v>
      </c>
      <c r="C1290" s="20">
        <v>705</v>
      </c>
      <c r="D1290" s="20">
        <v>673</v>
      </c>
      <c r="E1290" s="88">
        <f t="shared" si="428"/>
        <v>1378</v>
      </c>
      <c r="F1290" s="14">
        <v>1080</v>
      </c>
      <c r="G1290" s="14">
        <v>0</v>
      </c>
      <c r="H1290" s="94">
        <f t="shared" si="433"/>
        <v>1080</v>
      </c>
      <c r="I1290" s="22">
        <v>1188</v>
      </c>
      <c r="J1290" s="22"/>
      <c r="K1290" s="117">
        <f t="shared" si="434"/>
        <v>1188</v>
      </c>
      <c r="L1290" s="173">
        <v>1155</v>
      </c>
      <c r="M1290" s="173"/>
      <c r="N1290" s="103">
        <f t="shared" si="431"/>
        <v>1155</v>
      </c>
      <c r="O1290" s="173">
        <v>1338</v>
      </c>
      <c r="P1290" s="173"/>
      <c r="Q1290" s="103">
        <f t="shared" si="432"/>
        <v>1338</v>
      </c>
      <c r="R1290" s="173">
        <v>1338</v>
      </c>
      <c r="S1290" s="173"/>
      <c r="T1290" s="103">
        <f t="shared" si="430"/>
        <v>1338</v>
      </c>
    </row>
    <row r="1291" spans="1:20" ht="18.75">
      <c r="A1291" s="25">
        <v>214</v>
      </c>
      <c r="B1291" s="17" t="s">
        <v>1037</v>
      </c>
      <c r="C1291" s="20">
        <v>1787</v>
      </c>
      <c r="D1291" s="20">
        <v>0.01</v>
      </c>
      <c r="E1291" s="88">
        <f t="shared" si="428"/>
        <v>1787.01</v>
      </c>
      <c r="F1291" s="14">
        <v>260</v>
      </c>
      <c r="G1291" s="14">
        <v>0</v>
      </c>
      <c r="H1291" s="94">
        <f t="shared" si="433"/>
        <v>260</v>
      </c>
      <c r="I1291" s="22">
        <v>285</v>
      </c>
      <c r="J1291" s="22"/>
      <c r="K1291" s="117">
        <f t="shared" si="434"/>
        <v>285</v>
      </c>
      <c r="L1291" s="173">
        <v>355</v>
      </c>
      <c r="M1291" s="173"/>
      <c r="N1291" s="103">
        <f t="shared" si="431"/>
        <v>355</v>
      </c>
      <c r="O1291" s="173">
        <v>486</v>
      </c>
      <c r="P1291" s="173"/>
      <c r="Q1291" s="103">
        <f t="shared" si="432"/>
        <v>486</v>
      </c>
      <c r="R1291" s="173">
        <v>486</v>
      </c>
      <c r="S1291" s="173"/>
      <c r="T1291" s="103">
        <f t="shared" si="430"/>
        <v>486</v>
      </c>
    </row>
    <row r="1292" spans="1:20" ht="18.75">
      <c r="A1292" s="25">
        <v>215</v>
      </c>
      <c r="B1292" s="17" t="s">
        <v>1036</v>
      </c>
      <c r="C1292" s="20">
        <v>470</v>
      </c>
      <c r="D1292" s="20">
        <v>449</v>
      </c>
      <c r="E1292" s="88">
        <f t="shared" si="428"/>
        <v>919</v>
      </c>
      <c r="F1292" s="14">
        <v>150</v>
      </c>
      <c r="G1292" s="14">
        <v>0</v>
      </c>
      <c r="H1292" s="94">
        <f t="shared" si="433"/>
        <v>150</v>
      </c>
      <c r="I1292" s="22">
        <v>215.91</v>
      </c>
      <c r="J1292" s="22"/>
      <c r="K1292" s="117">
        <f t="shared" si="434"/>
        <v>215.91</v>
      </c>
      <c r="L1292" s="173">
        <v>150</v>
      </c>
      <c r="M1292" s="173"/>
      <c r="N1292" s="103">
        <f t="shared" si="431"/>
        <v>150</v>
      </c>
      <c r="O1292" s="173">
        <v>205.53</v>
      </c>
      <c r="P1292" s="173"/>
      <c r="Q1292" s="103">
        <f t="shared" si="432"/>
        <v>205.53</v>
      </c>
      <c r="R1292" s="173">
        <v>205.53</v>
      </c>
      <c r="S1292" s="173"/>
      <c r="T1292" s="103">
        <f t="shared" si="430"/>
        <v>205.53</v>
      </c>
    </row>
    <row r="1293" spans="1:20" ht="18.75">
      <c r="A1293" s="25">
        <v>216</v>
      </c>
      <c r="B1293" s="17" t="s">
        <v>1035</v>
      </c>
      <c r="C1293" s="20">
        <v>600</v>
      </c>
      <c r="D1293" s="20">
        <v>500</v>
      </c>
      <c r="E1293" s="88">
        <f t="shared" si="428"/>
        <v>1100</v>
      </c>
      <c r="F1293" s="14">
        <v>25.02</v>
      </c>
      <c r="G1293" s="14">
        <v>0</v>
      </c>
      <c r="H1293" s="94">
        <f t="shared" si="433"/>
        <v>25.02</v>
      </c>
      <c r="I1293" s="22">
        <v>33.04</v>
      </c>
      <c r="J1293" s="22"/>
      <c r="K1293" s="117">
        <f t="shared" si="434"/>
        <v>33.04</v>
      </c>
      <c r="L1293" s="173">
        <v>30.02</v>
      </c>
      <c r="M1293" s="173"/>
      <c r="N1293" s="103">
        <f t="shared" si="431"/>
        <v>30.02</v>
      </c>
      <c r="O1293" s="173">
        <v>30.02</v>
      </c>
      <c r="P1293" s="173"/>
      <c r="Q1293" s="103">
        <f t="shared" si="432"/>
        <v>30.02</v>
      </c>
      <c r="R1293" s="173">
        <v>30.02</v>
      </c>
      <c r="S1293" s="173"/>
      <c r="T1293" s="103">
        <f t="shared" si="430"/>
        <v>30.02</v>
      </c>
    </row>
    <row r="1294" spans="1:20" ht="18.75">
      <c r="A1294" s="25">
        <v>217</v>
      </c>
      <c r="B1294" s="17" t="s">
        <v>1513</v>
      </c>
      <c r="C1294" s="20">
        <v>3760</v>
      </c>
      <c r="D1294" s="20"/>
      <c r="E1294" s="88">
        <f t="shared" si="428"/>
        <v>3760</v>
      </c>
      <c r="F1294" s="14">
        <v>0.03</v>
      </c>
      <c r="G1294" s="14">
        <v>0.03</v>
      </c>
      <c r="H1294" s="94">
        <f t="shared" si="433"/>
        <v>0.06</v>
      </c>
      <c r="I1294" s="22">
        <v>220.13</v>
      </c>
      <c r="J1294" s="22">
        <v>0.03</v>
      </c>
      <c r="K1294" s="117">
        <f t="shared" si="434"/>
        <v>220.16</v>
      </c>
      <c r="L1294" s="173">
        <v>150</v>
      </c>
      <c r="M1294" s="173">
        <v>0.03</v>
      </c>
      <c r="N1294" s="103">
        <f t="shared" si="431"/>
        <v>150.03</v>
      </c>
      <c r="O1294" s="173">
        <v>120.65</v>
      </c>
      <c r="P1294" s="173">
        <v>0.03</v>
      </c>
      <c r="Q1294" s="103">
        <f t="shared" si="432"/>
        <v>120.68</v>
      </c>
      <c r="R1294" s="173">
        <v>120.65</v>
      </c>
      <c r="S1294" s="173">
        <v>0.03</v>
      </c>
      <c r="T1294" s="103">
        <f t="shared" si="430"/>
        <v>120.68</v>
      </c>
    </row>
    <row r="1295" spans="1:20" ht="18.75">
      <c r="A1295" s="25">
        <v>218</v>
      </c>
      <c r="B1295" s="17" t="s">
        <v>1514</v>
      </c>
      <c r="C1295" s="20"/>
      <c r="D1295" s="20"/>
      <c r="E1295" s="88"/>
      <c r="F1295" s="14"/>
      <c r="G1295" s="14"/>
      <c r="H1295" s="94"/>
      <c r="I1295" s="22">
        <v>5487</v>
      </c>
      <c r="J1295" s="22">
        <v>0.03</v>
      </c>
      <c r="K1295" s="117">
        <f t="shared" si="434"/>
        <v>5487.03</v>
      </c>
      <c r="L1295" s="173">
        <v>5043.6099999999997</v>
      </c>
      <c r="M1295" s="173">
        <v>0.03</v>
      </c>
      <c r="N1295" s="103">
        <f t="shared" si="431"/>
        <v>5043.6399999999994</v>
      </c>
      <c r="O1295" s="173">
        <v>7500</v>
      </c>
      <c r="P1295" s="173">
        <v>0.03</v>
      </c>
      <c r="Q1295" s="103">
        <f t="shared" si="432"/>
        <v>7500.03</v>
      </c>
      <c r="R1295" s="173">
        <v>7500</v>
      </c>
      <c r="S1295" s="173">
        <v>0.03</v>
      </c>
      <c r="T1295" s="103">
        <f t="shared" si="430"/>
        <v>7500.03</v>
      </c>
    </row>
    <row r="1296" spans="1:20" ht="18.75">
      <c r="A1296" s="25">
        <v>219</v>
      </c>
      <c r="B1296" s="17" t="s">
        <v>2103</v>
      </c>
      <c r="C1296" s="20"/>
      <c r="D1296" s="20"/>
      <c r="E1296" s="88"/>
      <c r="F1296" s="14"/>
      <c r="G1296" s="14"/>
      <c r="H1296" s="94"/>
      <c r="I1296" s="22"/>
      <c r="J1296" s="22"/>
      <c r="L1296" s="173">
        <v>0.03</v>
      </c>
      <c r="M1296" s="173"/>
      <c r="N1296" s="103">
        <f t="shared" si="431"/>
        <v>0.03</v>
      </c>
      <c r="O1296" s="173">
        <v>3680.21</v>
      </c>
      <c r="P1296" s="173"/>
      <c r="Q1296" s="103">
        <f t="shared" si="432"/>
        <v>3680.21</v>
      </c>
      <c r="R1296" s="173">
        <v>3680.21</v>
      </c>
      <c r="S1296" s="173"/>
      <c r="T1296" s="103">
        <f t="shared" si="430"/>
        <v>3680.21</v>
      </c>
    </row>
    <row r="1297" spans="1:20" ht="18.75">
      <c r="A1297" s="25">
        <v>220</v>
      </c>
      <c r="B1297" s="17" t="s">
        <v>1034</v>
      </c>
      <c r="C1297" s="20">
        <v>24</v>
      </c>
      <c r="D1297" s="20"/>
      <c r="E1297" s="88">
        <f t="shared" si="428"/>
        <v>24</v>
      </c>
      <c r="F1297" s="14">
        <v>200</v>
      </c>
      <c r="G1297" s="14">
        <v>0</v>
      </c>
      <c r="H1297" s="94">
        <f t="shared" si="433"/>
        <v>200</v>
      </c>
      <c r="I1297" s="22">
        <v>19199.990000000002</v>
      </c>
      <c r="J1297" s="22">
        <v>0.03</v>
      </c>
      <c r="K1297" s="117">
        <f t="shared" si="434"/>
        <v>19200.02</v>
      </c>
      <c r="L1297" s="173">
        <v>21053.1</v>
      </c>
      <c r="M1297" s="173">
        <v>0.03</v>
      </c>
      <c r="N1297" s="103">
        <f t="shared" si="431"/>
        <v>21053.129999999997</v>
      </c>
      <c r="O1297" s="173">
        <v>20000</v>
      </c>
      <c r="P1297" s="173">
        <v>0.03</v>
      </c>
      <c r="Q1297" s="103">
        <f t="shared" si="432"/>
        <v>20000.03</v>
      </c>
      <c r="R1297" s="173">
        <v>20000</v>
      </c>
      <c r="S1297" s="173">
        <v>0.03</v>
      </c>
      <c r="T1297" s="103">
        <f t="shared" si="430"/>
        <v>20000.03</v>
      </c>
    </row>
    <row r="1298" spans="1:20" ht="18.75">
      <c r="A1298" s="25">
        <v>221</v>
      </c>
      <c r="B1298" s="17" t="s">
        <v>2306</v>
      </c>
      <c r="C1298" s="20"/>
      <c r="D1298" s="20"/>
      <c r="E1298" s="88"/>
      <c r="F1298" s="14"/>
      <c r="G1298" s="14"/>
      <c r="H1298" s="94"/>
      <c r="I1298" s="22"/>
      <c r="J1298" s="22"/>
      <c r="L1298" s="173"/>
      <c r="M1298" s="173"/>
      <c r="O1298" s="173">
        <v>0.01</v>
      </c>
      <c r="P1298" s="173"/>
      <c r="Q1298" s="103">
        <v>1E-4</v>
      </c>
      <c r="R1298" s="173">
        <v>60000</v>
      </c>
      <c r="S1298" s="173"/>
      <c r="T1298" s="103">
        <v>1E-4</v>
      </c>
    </row>
    <row r="1299" spans="1:20" ht="18.75">
      <c r="A1299" s="25">
        <v>222</v>
      </c>
      <c r="B1299" s="17" t="s">
        <v>1033</v>
      </c>
      <c r="C1299" s="20">
        <v>14.35</v>
      </c>
      <c r="D1299" s="20">
        <v>0.01</v>
      </c>
      <c r="E1299" s="88">
        <f t="shared" si="428"/>
        <v>14.36</v>
      </c>
      <c r="F1299" s="14">
        <v>50</v>
      </c>
      <c r="G1299" s="14">
        <v>0.03</v>
      </c>
      <c r="H1299" s="94">
        <f t="shared" si="433"/>
        <v>50.03</v>
      </c>
      <c r="I1299" s="22">
        <v>65</v>
      </c>
      <c r="J1299" s="22">
        <v>0.03</v>
      </c>
      <c r="K1299" s="117">
        <f t="shared" si="434"/>
        <v>65.03</v>
      </c>
      <c r="L1299" s="173">
        <v>65</v>
      </c>
      <c r="M1299" s="173">
        <v>0.03</v>
      </c>
      <c r="N1299" s="103">
        <f t="shared" si="431"/>
        <v>65.03</v>
      </c>
      <c r="O1299" s="173">
        <v>71.72</v>
      </c>
      <c r="P1299" s="173">
        <v>0.03</v>
      </c>
      <c r="Q1299" s="103">
        <f t="shared" si="432"/>
        <v>71.75</v>
      </c>
      <c r="R1299" s="173">
        <v>71.72</v>
      </c>
      <c r="S1299" s="173">
        <v>0.03</v>
      </c>
      <c r="T1299" s="103">
        <f t="shared" ref="T1299:T1311" si="435">SUM(R1299:S1299)</f>
        <v>71.75</v>
      </c>
    </row>
    <row r="1300" spans="1:20" ht="18.75">
      <c r="A1300" s="25">
        <v>223</v>
      </c>
      <c r="B1300" s="17" t="s">
        <v>1032</v>
      </c>
      <c r="C1300" s="20">
        <v>450</v>
      </c>
      <c r="D1300" s="20"/>
      <c r="E1300" s="88">
        <f t="shared" ref="E1300:E1321" si="436">SUM(C1300:D1300)</f>
        <v>450</v>
      </c>
      <c r="F1300" s="14">
        <v>0.03</v>
      </c>
      <c r="G1300" s="14">
        <v>0.03</v>
      </c>
      <c r="H1300" s="94">
        <f t="shared" si="433"/>
        <v>0.06</v>
      </c>
      <c r="I1300" s="22">
        <v>96.86</v>
      </c>
      <c r="J1300" s="22">
        <v>0.03</v>
      </c>
      <c r="K1300" s="117">
        <f t="shared" si="434"/>
        <v>96.89</v>
      </c>
      <c r="L1300" s="173">
        <v>0.03</v>
      </c>
      <c r="M1300" s="173">
        <v>0.03</v>
      </c>
      <c r="N1300" s="103">
        <f t="shared" si="431"/>
        <v>0.06</v>
      </c>
      <c r="O1300" s="173">
        <v>110.87</v>
      </c>
      <c r="P1300" s="173">
        <v>0.03</v>
      </c>
      <c r="Q1300" s="103">
        <f t="shared" si="432"/>
        <v>110.9</v>
      </c>
      <c r="R1300" s="173">
        <v>110.87</v>
      </c>
      <c r="S1300" s="173">
        <v>0.03</v>
      </c>
      <c r="T1300" s="103">
        <f t="shared" si="435"/>
        <v>110.9</v>
      </c>
    </row>
    <row r="1301" spans="1:20" ht="18.75">
      <c r="A1301" s="25">
        <v>224</v>
      </c>
      <c r="B1301" s="17" t="s">
        <v>1031</v>
      </c>
      <c r="C1301" s="20">
        <v>3000</v>
      </c>
      <c r="D1301" s="20"/>
      <c r="E1301" s="88">
        <f t="shared" si="436"/>
        <v>3000</v>
      </c>
      <c r="F1301" s="14">
        <v>3750</v>
      </c>
      <c r="G1301" s="14">
        <v>3750</v>
      </c>
      <c r="H1301" s="94">
        <f t="shared" si="433"/>
        <v>7500</v>
      </c>
      <c r="I1301" s="22">
        <v>0.03</v>
      </c>
      <c r="J1301" s="22">
        <v>0.03</v>
      </c>
      <c r="K1301" s="117">
        <f t="shared" si="434"/>
        <v>0.06</v>
      </c>
      <c r="L1301" s="173"/>
      <c r="M1301" s="173">
        <v>0.01</v>
      </c>
      <c r="N1301" s="103">
        <f t="shared" si="431"/>
        <v>0.01</v>
      </c>
      <c r="O1301" s="173">
        <v>0</v>
      </c>
      <c r="P1301" s="173">
        <v>0.01</v>
      </c>
      <c r="Q1301" s="103">
        <f t="shared" si="432"/>
        <v>0.01</v>
      </c>
      <c r="R1301" s="173">
        <v>0</v>
      </c>
      <c r="S1301" s="173">
        <v>0.01</v>
      </c>
      <c r="T1301" s="103">
        <f t="shared" si="435"/>
        <v>0.01</v>
      </c>
    </row>
    <row r="1302" spans="1:20" ht="18.75">
      <c r="A1302" s="25">
        <v>225</v>
      </c>
      <c r="B1302" s="17" t="s">
        <v>1030</v>
      </c>
      <c r="C1302" s="20">
        <v>9.4</v>
      </c>
      <c r="D1302" s="20"/>
      <c r="E1302" s="88">
        <f t="shared" si="436"/>
        <v>9.4</v>
      </c>
      <c r="F1302" s="14">
        <v>0.03</v>
      </c>
      <c r="G1302" s="14">
        <v>0</v>
      </c>
      <c r="H1302" s="94">
        <f t="shared" si="433"/>
        <v>0.03</v>
      </c>
      <c r="I1302" s="22">
        <v>38495.25</v>
      </c>
      <c r="J1302" s="22"/>
      <c r="K1302" s="117">
        <f t="shared" si="434"/>
        <v>38495.25</v>
      </c>
      <c r="L1302" s="173">
        <v>51000</v>
      </c>
      <c r="M1302" s="173"/>
      <c r="N1302" s="103">
        <f t="shared" si="431"/>
        <v>51000</v>
      </c>
      <c r="O1302" s="173">
        <v>50000</v>
      </c>
      <c r="P1302" s="173"/>
      <c r="Q1302" s="103">
        <f t="shared" si="432"/>
        <v>50000</v>
      </c>
      <c r="R1302" s="173">
        <v>50000</v>
      </c>
      <c r="S1302" s="173"/>
      <c r="T1302" s="103">
        <f t="shared" si="435"/>
        <v>50000</v>
      </c>
    </row>
    <row r="1303" spans="1:20" ht="18.75">
      <c r="A1303" s="25">
        <v>226</v>
      </c>
      <c r="B1303" s="17" t="s">
        <v>1029</v>
      </c>
      <c r="C1303" s="20">
        <v>1200</v>
      </c>
      <c r="D1303" s="20"/>
      <c r="E1303" s="88">
        <f t="shared" si="436"/>
        <v>1200</v>
      </c>
      <c r="F1303" s="14">
        <v>0.01</v>
      </c>
      <c r="G1303" s="14">
        <v>0</v>
      </c>
      <c r="H1303" s="94">
        <f t="shared" si="433"/>
        <v>0.01</v>
      </c>
      <c r="I1303" s="22">
        <v>0.01</v>
      </c>
      <c r="J1303" s="22"/>
      <c r="K1303" s="117">
        <f t="shared" si="434"/>
        <v>0.01</v>
      </c>
      <c r="L1303" s="173">
        <v>0.01</v>
      </c>
      <c r="M1303" s="173"/>
      <c r="N1303" s="103">
        <f t="shared" si="431"/>
        <v>0.01</v>
      </c>
      <c r="O1303" s="173"/>
      <c r="P1303" s="173"/>
      <c r="Q1303" s="103">
        <f t="shared" si="432"/>
        <v>0</v>
      </c>
      <c r="R1303" s="173"/>
      <c r="S1303" s="173"/>
      <c r="T1303" s="103">
        <f t="shared" si="435"/>
        <v>0</v>
      </c>
    </row>
    <row r="1304" spans="1:20" ht="18.75">
      <c r="A1304" s="25">
        <v>227</v>
      </c>
      <c r="B1304" s="17" t="s">
        <v>1028</v>
      </c>
      <c r="C1304" s="20">
        <v>26446</v>
      </c>
      <c r="D1304" s="20"/>
      <c r="E1304" s="88">
        <f t="shared" si="436"/>
        <v>26446</v>
      </c>
      <c r="F1304" s="14">
        <v>0.01</v>
      </c>
      <c r="G1304" s="14">
        <v>0</v>
      </c>
      <c r="H1304" s="94">
        <f t="shared" si="433"/>
        <v>0.01</v>
      </c>
      <c r="I1304" s="22">
        <v>0.01</v>
      </c>
      <c r="J1304" s="22"/>
      <c r="K1304" s="117">
        <f t="shared" si="434"/>
        <v>0.01</v>
      </c>
      <c r="L1304" s="173">
        <v>0.01</v>
      </c>
      <c r="M1304" s="173"/>
      <c r="N1304" s="103">
        <f t="shared" si="431"/>
        <v>0.01</v>
      </c>
      <c r="O1304" s="173"/>
      <c r="P1304" s="173"/>
      <c r="Q1304" s="103">
        <f t="shared" si="432"/>
        <v>0</v>
      </c>
      <c r="R1304" s="173"/>
      <c r="S1304" s="173"/>
      <c r="T1304" s="103">
        <f t="shared" si="435"/>
        <v>0</v>
      </c>
    </row>
    <row r="1305" spans="1:20" ht="18.75">
      <c r="A1305" s="25">
        <v>228</v>
      </c>
      <c r="B1305" s="17" t="s">
        <v>1027</v>
      </c>
      <c r="C1305" s="20">
        <v>10000</v>
      </c>
      <c r="D1305" s="20"/>
      <c r="E1305" s="88">
        <f t="shared" si="436"/>
        <v>10000</v>
      </c>
      <c r="F1305" s="14">
        <v>0.03</v>
      </c>
      <c r="G1305" s="14">
        <v>0</v>
      </c>
      <c r="H1305" s="94">
        <f t="shared" si="433"/>
        <v>0.03</v>
      </c>
      <c r="I1305" s="22">
        <v>2308.71</v>
      </c>
      <c r="J1305" s="22">
        <v>0.01</v>
      </c>
      <c r="K1305" s="117">
        <f t="shared" si="434"/>
        <v>2308.7200000000003</v>
      </c>
      <c r="L1305" s="173"/>
      <c r="M1305" s="173"/>
      <c r="N1305" s="103">
        <f t="shared" si="431"/>
        <v>0</v>
      </c>
      <c r="O1305" s="173"/>
      <c r="P1305" s="173"/>
      <c r="Q1305" s="103">
        <f t="shared" si="432"/>
        <v>0</v>
      </c>
      <c r="R1305" s="173"/>
      <c r="S1305" s="173"/>
      <c r="T1305" s="103">
        <f t="shared" si="435"/>
        <v>0</v>
      </c>
    </row>
    <row r="1306" spans="1:20" ht="18.75">
      <c r="A1306" s="25">
        <v>229</v>
      </c>
      <c r="B1306" s="17" t="s">
        <v>1026</v>
      </c>
      <c r="C1306" s="20">
        <v>23</v>
      </c>
      <c r="D1306" s="20"/>
      <c r="E1306" s="88">
        <f t="shared" si="436"/>
        <v>23</v>
      </c>
      <c r="F1306" s="14">
        <v>1787</v>
      </c>
      <c r="G1306" s="14">
        <v>0</v>
      </c>
      <c r="H1306" s="94">
        <f t="shared" si="433"/>
        <v>1787</v>
      </c>
      <c r="I1306" s="25"/>
      <c r="J1306" s="22"/>
      <c r="K1306" s="117">
        <f t="shared" si="434"/>
        <v>0</v>
      </c>
      <c r="L1306" s="173"/>
      <c r="M1306" s="173"/>
      <c r="N1306" s="103">
        <f t="shared" si="431"/>
        <v>0</v>
      </c>
      <c r="O1306" s="173"/>
      <c r="P1306" s="173"/>
      <c r="Q1306" s="103">
        <f t="shared" si="432"/>
        <v>0</v>
      </c>
      <c r="R1306" s="173"/>
      <c r="S1306" s="173"/>
      <c r="T1306" s="103">
        <f t="shared" si="435"/>
        <v>0</v>
      </c>
    </row>
    <row r="1307" spans="1:20" ht="18.75">
      <c r="A1307" s="25">
        <v>230</v>
      </c>
      <c r="B1307" s="17" t="s">
        <v>1025</v>
      </c>
      <c r="C1307" s="20">
        <v>71</v>
      </c>
      <c r="D1307" s="20"/>
      <c r="E1307" s="88">
        <f t="shared" si="436"/>
        <v>71</v>
      </c>
      <c r="F1307" s="14">
        <v>0.03</v>
      </c>
      <c r="G1307" s="14">
        <v>0</v>
      </c>
      <c r="H1307" s="94">
        <f t="shared" si="433"/>
        <v>0.03</v>
      </c>
      <c r="I1307" s="22"/>
      <c r="J1307" s="22"/>
      <c r="K1307" s="117">
        <f t="shared" si="434"/>
        <v>0</v>
      </c>
      <c r="L1307" s="173"/>
      <c r="M1307" s="173"/>
      <c r="N1307" s="103">
        <f t="shared" si="431"/>
        <v>0</v>
      </c>
      <c r="O1307" s="173"/>
      <c r="P1307" s="173"/>
      <c r="Q1307" s="103">
        <f t="shared" si="432"/>
        <v>0</v>
      </c>
      <c r="R1307" s="173"/>
      <c r="S1307" s="173"/>
      <c r="T1307" s="103">
        <f t="shared" si="435"/>
        <v>0</v>
      </c>
    </row>
    <row r="1308" spans="1:20" ht="18.75">
      <c r="A1308" s="25">
        <v>231</v>
      </c>
      <c r="B1308" s="17" t="s">
        <v>1024</v>
      </c>
      <c r="C1308" s="20">
        <v>4092.01</v>
      </c>
      <c r="D1308" s="20"/>
      <c r="E1308" s="88">
        <f t="shared" si="436"/>
        <v>4092.01</v>
      </c>
      <c r="F1308" s="14">
        <v>400</v>
      </c>
      <c r="G1308" s="14">
        <v>600</v>
      </c>
      <c r="H1308" s="94">
        <f t="shared" si="433"/>
        <v>1000</v>
      </c>
      <c r="I1308" s="22"/>
      <c r="J1308" s="22"/>
      <c r="K1308" s="117">
        <f t="shared" si="434"/>
        <v>0</v>
      </c>
      <c r="L1308" s="173">
        <v>1000</v>
      </c>
      <c r="M1308" s="173">
        <v>0.01</v>
      </c>
      <c r="N1308" s="103">
        <f t="shared" si="431"/>
        <v>1000.01</v>
      </c>
      <c r="O1308" s="173">
        <v>1000</v>
      </c>
      <c r="P1308" s="173">
        <v>0.01</v>
      </c>
      <c r="Q1308" s="103">
        <f t="shared" si="432"/>
        <v>1000.01</v>
      </c>
      <c r="R1308" s="173">
        <v>1000</v>
      </c>
      <c r="S1308" s="173">
        <v>0.01</v>
      </c>
      <c r="T1308" s="103">
        <f t="shared" si="435"/>
        <v>1000.01</v>
      </c>
    </row>
    <row r="1309" spans="1:20" ht="18.75">
      <c r="A1309" s="25">
        <v>232</v>
      </c>
      <c r="B1309" s="17" t="s">
        <v>2014</v>
      </c>
      <c r="C1309" s="20">
        <v>353</v>
      </c>
      <c r="D1309" s="20"/>
      <c r="E1309" s="88">
        <f t="shared" si="436"/>
        <v>353</v>
      </c>
      <c r="F1309" s="14">
        <v>3925</v>
      </c>
      <c r="G1309" s="14">
        <v>0</v>
      </c>
      <c r="H1309" s="94">
        <f t="shared" si="433"/>
        <v>3925</v>
      </c>
      <c r="I1309" s="22">
        <v>2400</v>
      </c>
      <c r="J1309" s="22"/>
      <c r="K1309" s="117">
        <f t="shared" si="434"/>
        <v>2400</v>
      </c>
      <c r="L1309" s="173">
        <v>1500</v>
      </c>
      <c r="M1309" s="173"/>
      <c r="N1309" s="103">
        <f t="shared" si="431"/>
        <v>1500</v>
      </c>
      <c r="O1309" s="173">
        <v>1150</v>
      </c>
      <c r="P1309" s="173"/>
      <c r="Q1309" s="103">
        <f t="shared" si="432"/>
        <v>1150</v>
      </c>
      <c r="R1309" s="173">
        <v>1150</v>
      </c>
      <c r="S1309" s="173"/>
      <c r="T1309" s="103">
        <f t="shared" si="435"/>
        <v>1150</v>
      </c>
    </row>
    <row r="1310" spans="1:20" ht="18.75">
      <c r="A1310" s="25">
        <v>233</v>
      </c>
      <c r="B1310" s="17" t="s">
        <v>1023</v>
      </c>
      <c r="C1310" s="20">
        <v>115.2</v>
      </c>
      <c r="D1310" s="20"/>
      <c r="E1310" s="88">
        <f t="shared" si="436"/>
        <v>115.2</v>
      </c>
      <c r="F1310" s="14">
        <v>0.01</v>
      </c>
      <c r="G1310" s="14">
        <v>0</v>
      </c>
      <c r="H1310" s="94">
        <f t="shared" si="433"/>
        <v>0.01</v>
      </c>
      <c r="I1310" s="22">
        <v>0.01</v>
      </c>
      <c r="J1310" s="22"/>
      <c r="K1310" s="117">
        <f t="shared" si="434"/>
        <v>0.01</v>
      </c>
      <c r="L1310" s="173"/>
      <c r="M1310" s="173"/>
      <c r="N1310" s="103">
        <f t="shared" si="431"/>
        <v>0</v>
      </c>
      <c r="O1310" s="173"/>
      <c r="P1310" s="173"/>
      <c r="Q1310" s="103">
        <f t="shared" si="432"/>
        <v>0</v>
      </c>
      <c r="R1310" s="173"/>
      <c r="S1310" s="173"/>
      <c r="T1310" s="103">
        <f t="shared" si="435"/>
        <v>0</v>
      </c>
    </row>
    <row r="1311" spans="1:20" ht="18.75">
      <c r="A1311" s="25">
        <v>234</v>
      </c>
      <c r="B1311" s="17" t="s">
        <v>1022</v>
      </c>
      <c r="C1311" s="20">
        <v>24</v>
      </c>
      <c r="D1311" s="20"/>
      <c r="E1311" s="88">
        <f t="shared" si="436"/>
        <v>24</v>
      </c>
      <c r="F1311" s="14">
        <v>50</v>
      </c>
      <c r="G1311" s="14">
        <v>0.01</v>
      </c>
      <c r="H1311" s="94">
        <f t="shared" si="433"/>
        <v>50.01</v>
      </c>
      <c r="I1311" s="22">
        <v>0.03</v>
      </c>
      <c r="J1311" s="22">
        <v>0.01</v>
      </c>
      <c r="K1311" s="117">
        <f t="shared" si="434"/>
        <v>0.04</v>
      </c>
      <c r="L1311" s="173">
        <v>20</v>
      </c>
      <c r="M1311" s="173">
        <v>0.01</v>
      </c>
      <c r="N1311" s="103">
        <f t="shared" si="431"/>
        <v>20.010000000000002</v>
      </c>
      <c r="O1311" s="173">
        <v>17</v>
      </c>
      <c r="P1311" s="173">
        <v>0.01</v>
      </c>
      <c r="Q1311" s="103">
        <f t="shared" si="432"/>
        <v>17.010000000000002</v>
      </c>
      <c r="R1311" s="173">
        <v>17</v>
      </c>
      <c r="S1311" s="173">
        <v>0.01</v>
      </c>
      <c r="T1311" s="103">
        <f t="shared" si="435"/>
        <v>17.010000000000002</v>
      </c>
    </row>
    <row r="1312" spans="1:20" ht="18.75">
      <c r="A1312" s="25">
        <v>235</v>
      </c>
      <c r="B1312" s="17" t="s">
        <v>2307</v>
      </c>
      <c r="C1312" s="20"/>
      <c r="D1312" s="20"/>
      <c r="E1312" s="88"/>
      <c r="F1312" s="14"/>
      <c r="G1312" s="14"/>
      <c r="H1312" s="94"/>
      <c r="I1312" s="22"/>
      <c r="J1312" s="22"/>
      <c r="L1312" s="173"/>
      <c r="M1312" s="173"/>
      <c r="O1312" s="173">
        <v>0.03</v>
      </c>
      <c r="P1312" s="173"/>
      <c r="Q1312" s="103">
        <v>2.9999999999999997E-4</v>
      </c>
      <c r="R1312" s="173">
        <v>0.03</v>
      </c>
      <c r="S1312" s="173"/>
      <c r="T1312" s="103">
        <v>2.9999999999999997E-4</v>
      </c>
    </row>
    <row r="1313" spans="1:20" ht="18.75">
      <c r="A1313" s="25">
        <v>236</v>
      </c>
      <c r="B1313" s="17" t="s">
        <v>1517</v>
      </c>
      <c r="C1313" s="20"/>
      <c r="D1313" s="20"/>
      <c r="E1313" s="88"/>
      <c r="F1313" s="14"/>
      <c r="G1313" s="14"/>
      <c r="H1313" s="94"/>
      <c r="I1313" s="22">
        <v>46731.01</v>
      </c>
      <c r="J1313" s="22">
        <v>0.03</v>
      </c>
      <c r="K1313" s="117">
        <f t="shared" si="434"/>
        <v>46731.040000000001</v>
      </c>
      <c r="L1313" s="173">
        <v>72355.600000000006</v>
      </c>
      <c r="M1313" s="173">
        <v>0.03</v>
      </c>
      <c r="N1313" s="103">
        <f t="shared" si="431"/>
        <v>72355.63</v>
      </c>
      <c r="O1313" s="173">
        <v>130389.87</v>
      </c>
      <c r="P1313" s="173">
        <v>0.03</v>
      </c>
      <c r="Q1313" s="103">
        <f t="shared" si="432"/>
        <v>130389.9</v>
      </c>
      <c r="R1313" s="173">
        <v>90471.87</v>
      </c>
      <c r="S1313" s="173">
        <v>0.03</v>
      </c>
      <c r="T1313" s="103">
        <f t="shared" ref="T1313:T1337" si="437">SUM(R1313:S1313)</f>
        <v>90471.9</v>
      </c>
    </row>
    <row r="1314" spans="1:20" ht="18.75">
      <c r="A1314" s="25">
        <v>237</v>
      </c>
      <c r="B1314" s="17" t="s">
        <v>1021</v>
      </c>
      <c r="C1314" s="20">
        <v>0.01</v>
      </c>
      <c r="D1314" s="20"/>
      <c r="E1314" s="88">
        <f t="shared" si="436"/>
        <v>0.01</v>
      </c>
      <c r="F1314" s="14">
        <v>500</v>
      </c>
      <c r="G1314" s="14">
        <v>0</v>
      </c>
      <c r="H1314" s="94">
        <f t="shared" si="433"/>
        <v>500</v>
      </c>
      <c r="I1314" s="22">
        <v>550</v>
      </c>
      <c r="J1314" s="22"/>
      <c r="K1314" s="117">
        <f t="shared" si="434"/>
        <v>550</v>
      </c>
      <c r="L1314" s="173">
        <v>600</v>
      </c>
      <c r="M1314" s="173"/>
      <c r="N1314" s="103">
        <f t="shared" si="431"/>
        <v>600</v>
      </c>
      <c r="O1314" s="173">
        <v>125</v>
      </c>
      <c r="P1314" s="173"/>
      <c r="Q1314" s="103">
        <f t="shared" si="432"/>
        <v>125</v>
      </c>
      <c r="R1314" s="173">
        <v>125</v>
      </c>
      <c r="S1314" s="173"/>
      <c r="T1314" s="103">
        <f t="shared" si="437"/>
        <v>125</v>
      </c>
    </row>
    <row r="1315" spans="1:20" ht="18.75">
      <c r="A1315" s="25">
        <v>238</v>
      </c>
      <c r="B1315" s="17" t="s">
        <v>1020</v>
      </c>
      <c r="C1315" s="20">
        <v>9.4</v>
      </c>
      <c r="D1315" s="20"/>
      <c r="E1315" s="88">
        <f t="shared" si="436"/>
        <v>9.4</v>
      </c>
      <c r="F1315" s="14">
        <v>3450</v>
      </c>
      <c r="G1315" s="14">
        <v>0</v>
      </c>
      <c r="H1315" s="94">
        <f t="shared" si="433"/>
        <v>3450</v>
      </c>
      <c r="I1315" s="22">
        <v>3622.5</v>
      </c>
      <c r="J1315" s="22"/>
      <c r="K1315" s="117">
        <f t="shared" si="434"/>
        <v>3622.5</v>
      </c>
      <c r="L1315" s="173">
        <v>2785.99</v>
      </c>
      <c r="M1315" s="173"/>
      <c r="N1315" s="103">
        <f t="shared" ref="N1315:N1336" si="438">SUM(L1315:M1315)</f>
        <v>2785.99</v>
      </c>
      <c r="O1315" s="173">
        <v>2970</v>
      </c>
      <c r="P1315" s="173"/>
      <c r="Q1315" s="103">
        <f t="shared" si="432"/>
        <v>2970</v>
      </c>
      <c r="R1315" s="173">
        <v>2970</v>
      </c>
      <c r="S1315" s="173"/>
      <c r="T1315" s="103">
        <f t="shared" si="437"/>
        <v>2970</v>
      </c>
    </row>
    <row r="1316" spans="1:20" ht="18.75">
      <c r="A1316" s="25">
        <v>239</v>
      </c>
      <c r="B1316" s="17" t="s">
        <v>1019</v>
      </c>
      <c r="C1316" s="20">
        <v>0.03</v>
      </c>
      <c r="D1316" s="20">
        <v>1500</v>
      </c>
      <c r="E1316" s="88">
        <f t="shared" si="436"/>
        <v>1500.03</v>
      </c>
      <c r="F1316" s="14">
        <v>0.01</v>
      </c>
      <c r="G1316" s="14">
        <v>0</v>
      </c>
      <c r="H1316" s="94">
        <f t="shared" si="433"/>
        <v>0.01</v>
      </c>
      <c r="I1316" s="22">
        <v>0.01</v>
      </c>
      <c r="J1316" s="22"/>
      <c r="K1316" s="117">
        <f t="shared" si="434"/>
        <v>0.01</v>
      </c>
      <c r="L1316" s="173"/>
      <c r="M1316" s="173"/>
      <c r="N1316" s="103">
        <f t="shared" si="438"/>
        <v>0</v>
      </c>
      <c r="O1316" s="173"/>
      <c r="P1316" s="173"/>
      <c r="Q1316" s="103">
        <f t="shared" si="432"/>
        <v>0</v>
      </c>
      <c r="R1316" s="173"/>
      <c r="S1316" s="173"/>
      <c r="T1316" s="103">
        <f t="shared" si="437"/>
        <v>0</v>
      </c>
    </row>
    <row r="1317" spans="1:20" ht="18.75">
      <c r="A1317" s="25">
        <v>240</v>
      </c>
      <c r="B1317" s="17" t="s">
        <v>1018</v>
      </c>
      <c r="C1317" s="20">
        <v>940</v>
      </c>
      <c r="D1317" s="20"/>
      <c r="E1317" s="88">
        <f t="shared" si="436"/>
        <v>940</v>
      </c>
      <c r="F1317" s="14">
        <v>2200</v>
      </c>
      <c r="G1317" s="14">
        <v>0</v>
      </c>
      <c r="H1317" s="94">
        <f t="shared" si="433"/>
        <v>2200</v>
      </c>
      <c r="I1317" s="22">
        <v>2200</v>
      </c>
      <c r="J1317" s="22"/>
      <c r="K1317" s="117">
        <f t="shared" si="434"/>
        <v>2200</v>
      </c>
      <c r="L1317" s="173">
        <v>1200</v>
      </c>
      <c r="M1317" s="173"/>
      <c r="N1317" s="103">
        <f t="shared" si="438"/>
        <v>1200</v>
      </c>
      <c r="O1317" s="173">
        <v>1200</v>
      </c>
      <c r="P1317" s="173"/>
      <c r="Q1317" s="103">
        <f t="shared" si="432"/>
        <v>1200</v>
      </c>
      <c r="R1317" s="173">
        <v>2097.48</v>
      </c>
      <c r="S1317" s="173"/>
      <c r="T1317" s="103">
        <f t="shared" si="437"/>
        <v>2097.48</v>
      </c>
    </row>
    <row r="1318" spans="1:20" ht="18.75">
      <c r="A1318" s="25">
        <v>241</v>
      </c>
      <c r="B1318" s="17" t="s">
        <v>1516</v>
      </c>
      <c r="C1318" s="20">
        <v>0.03</v>
      </c>
      <c r="D1318" s="20">
        <v>0.03</v>
      </c>
      <c r="E1318" s="88">
        <f t="shared" si="436"/>
        <v>0.06</v>
      </c>
      <c r="F1318" s="14">
        <v>36407.24</v>
      </c>
      <c r="G1318" s="14">
        <v>0</v>
      </c>
      <c r="H1318" s="94">
        <f t="shared" si="433"/>
        <v>36407.24</v>
      </c>
      <c r="I1318" s="22">
        <v>38823.06</v>
      </c>
      <c r="J1318" s="22"/>
      <c r="K1318" s="117">
        <f t="shared" si="434"/>
        <v>38823.06</v>
      </c>
      <c r="L1318" s="173">
        <v>39463.64</v>
      </c>
      <c r="M1318" s="173"/>
      <c r="N1318" s="103">
        <f t="shared" si="438"/>
        <v>39463.64</v>
      </c>
      <c r="O1318" s="173">
        <v>64902</v>
      </c>
      <c r="P1318" s="173"/>
      <c r="Q1318" s="103">
        <f t="shared" si="432"/>
        <v>64902</v>
      </c>
      <c r="R1318" s="173">
        <v>64902</v>
      </c>
      <c r="S1318" s="173"/>
      <c r="T1318" s="103">
        <f t="shared" si="437"/>
        <v>64902</v>
      </c>
    </row>
    <row r="1319" spans="1:20" ht="18.75">
      <c r="A1319" s="25">
        <v>242</v>
      </c>
      <c r="B1319" s="17" t="s">
        <v>1017</v>
      </c>
      <c r="C1319" s="20">
        <v>47.1</v>
      </c>
      <c r="D1319" s="20"/>
      <c r="E1319" s="88">
        <f t="shared" si="436"/>
        <v>47.1</v>
      </c>
      <c r="F1319" s="14">
        <v>6500</v>
      </c>
      <c r="G1319" s="14">
        <v>0</v>
      </c>
      <c r="H1319" s="94">
        <f t="shared" si="433"/>
        <v>6500</v>
      </c>
      <c r="I1319" s="22">
        <v>2595.23</v>
      </c>
      <c r="J1319" s="22"/>
      <c r="K1319" s="117">
        <f t="shared" si="434"/>
        <v>2595.23</v>
      </c>
      <c r="L1319" s="173">
        <v>2711.1</v>
      </c>
      <c r="M1319" s="173"/>
      <c r="N1319" s="103">
        <f t="shared" si="438"/>
        <v>2711.1</v>
      </c>
      <c r="O1319" s="173">
        <v>500</v>
      </c>
      <c r="P1319" s="173"/>
      <c r="Q1319" s="103">
        <f t="shared" si="432"/>
        <v>500</v>
      </c>
      <c r="R1319" s="173">
        <v>500</v>
      </c>
      <c r="S1319" s="173"/>
      <c r="T1319" s="103">
        <f t="shared" si="437"/>
        <v>500</v>
      </c>
    </row>
    <row r="1320" spans="1:20" ht="18.75">
      <c r="A1320" s="25">
        <v>243</v>
      </c>
      <c r="B1320" s="17" t="s">
        <v>1016</v>
      </c>
      <c r="C1320" s="20">
        <v>0.01</v>
      </c>
      <c r="D1320" s="20">
        <v>0.01</v>
      </c>
      <c r="E1320" s="88">
        <f t="shared" si="436"/>
        <v>0.02</v>
      </c>
      <c r="F1320" s="14">
        <v>35</v>
      </c>
      <c r="G1320" s="14">
        <v>0</v>
      </c>
      <c r="H1320" s="94">
        <f t="shared" si="433"/>
        <v>35</v>
      </c>
      <c r="I1320" s="22">
        <v>14.35</v>
      </c>
      <c r="J1320" s="22"/>
      <c r="K1320" s="117">
        <f t="shared" si="434"/>
        <v>14.35</v>
      </c>
      <c r="L1320" s="173">
        <v>20.399999999999999</v>
      </c>
      <c r="M1320" s="173"/>
      <c r="N1320" s="103">
        <f t="shared" si="438"/>
        <v>20.399999999999999</v>
      </c>
      <c r="O1320" s="173">
        <v>25</v>
      </c>
      <c r="P1320" s="173"/>
      <c r="Q1320" s="103">
        <f t="shared" si="432"/>
        <v>25</v>
      </c>
      <c r="R1320" s="173">
        <v>25</v>
      </c>
      <c r="S1320" s="173"/>
      <c r="T1320" s="103">
        <f t="shared" si="437"/>
        <v>25</v>
      </c>
    </row>
    <row r="1321" spans="1:20" ht="18.75">
      <c r="A1321" s="25">
        <v>244</v>
      </c>
      <c r="B1321" s="17" t="s">
        <v>1014</v>
      </c>
      <c r="C1321" s="20">
        <v>470</v>
      </c>
      <c r="D1321" s="20"/>
      <c r="E1321" s="88">
        <f t="shared" si="436"/>
        <v>470</v>
      </c>
      <c r="F1321" s="14">
        <v>75</v>
      </c>
      <c r="G1321" s="14">
        <v>0</v>
      </c>
      <c r="H1321" s="94">
        <f t="shared" si="433"/>
        <v>75</v>
      </c>
      <c r="I1321" s="22">
        <v>96.32</v>
      </c>
      <c r="J1321" s="22"/>
      <c r="K1321" s="117">
        <f t="shared" si="434"/>
        <v>96.32</v>
      </c>
      <c r="L1321" s="173">
        <v>96.32</v>
      </c>
      <c r="M1321" s="173"/>
      <c r="N1321" s="103">
        <f t="shared" si="438"/>
        <v>96.32</v>
      </c>
      <c r="O1321" s="173">
        <v>0.03</v>
      </c>
      <c r="P1321" s="173"/>
      <c r="Q1321" s="103">
        <f t="shared" si="432"/>
        <v>0.03</v>
      </c>
      <c r="R1321" s="173">
        <v>0.03</v>
      </c>
      <c r="S1321" s="173"/>
      <c r="T1321" s="103">
        <f t="shared" si="437"/>
        <v>0.03</v>
      </c>
    </row>
    <row r="1322" spans="1:20" ht="18.75">
      <c r="A1322" s="25">
        <v>245</v>
      </c>
      <c r="B1322" s="41" t="s">
        <v>1015</v>
      </c>
      <c r="C1322" s="20"/>
      <c r="D1322" s="20"/>
      <c r="F1322" s="14">
        <v>2500</v>
      </c>
      <c r="G1322" s="14">
        <v>0</v>
      </c>
      <c r="H1322" s="94">
        <f t="shared" si="433"/>
        <v>2500</v>
      </c>
      <c r="I1322" s="53">
        <v>662.6</v>
      </c>
      <c r="J1322" s="22"/>
      <c r="K1322" s="117">
        <f t="shared" si="434"/>
        <v>662.6</v>
      </c>
      <c r="L1322" s="173">
        <v>0.03</v>
      </c>
      <c r="M1322" s="173"/>
      <c r="N1322" s="103">
        <f t="shared" si="438"/>
        <v>0.03</v>
      </c>
      <c r="O1322" s="173">
        <v>0.03</v>
      </c>
      <c r="P1322" s="173"/>
      <c r="Q1322" s="103">
        <f t="shared" si="432"/>
        <v>0.03</v>
      </c>
      <c r="R1322" s="173">
        <v>0.03</v>
      </c>
      <c r="S1322" s="173"/>
      <c r="T1322" s="103">
        <f t="shared" si="437"/>
        <v>0.03</v>
      </c>
    </row>
    <row r="1323" spans="1:20" ht="18.75">
      <c r="A1323" s="25">
        <v>246</v>
      </c>
      <c r="B1323" s="17" t="s">
        <v>1011</v>
      </c>
      <c r="C1323" s="20"/>
      <c r="D1323" s="20"/>
      <c r="F1323" s="14">
        <v>3790.01</v>
      </c>
      <c r="G1323" s="14">
        <v>0</v>
      </c>
      <c r="H1323" s="94">
        <f t="shared" si="433"/>
        <v>3790.01</v>
      </c>
      <c r="I1323" s="22">
        <v>3367.51</v>
      </c>
      <c r="J1323" s="22"/>
      <c r="K1323" s="117">
        <f t="shared" si="434"/>
        <v>3367.51</v>
      </c>
      <c r="L1323" s="173">
        <v>3091.99</v>
      </c>
      <c r="M1323" s="173"/>
      <c r="N1323" s="103">
        <f t="shared" si="438"/>
        <v>3091.99</v>
      </c>
      <c r="O1323" s="173">
        <v>2291.0100000000002</v>
      </c>
      <c r="P1323" s="173"/>
      <c r="Q1323" s="103">
        <f t="shared" si="432"/>
        <v>2291.0100000000002</v>
      </c>
      <c r="R1323" s="173">
        <v>2291.0100000000002</v>
      </c>
      <c r="S1323" s="173"/>
      <c r="T1323" s="103">
        <f t="shared" si="437"/>
        <v>2291.0100000000002</v>
      </c>
    </row>
    <row r="1324" spans="1:20" ht="18.75">
      <c r="A1324" s="25">
        <v>247</v>
      </c>
      <c r="B1324" s="41" t="s">
        <v>1012</v>
      </c>
      <c r="C1324" s="20"/>
      <c r="D1324" s="20"/>
      <c r="F1324" s="14">
        <v>400</v>
      </c>
      <c r="G1324" s="14">
        <v>0</v>
      </c>
      <c r="H1324" s="94">
        <f t="shared" si="433"/>
        <v>400</v>
      </c>
      <c r="I1324" s="22">
        <v>650</v>
      </c>
      <c r="J1324" s="22"/>
      <c r="K1324" s="117">
        <f t="shared" si="434"/>
        <v>650</v>
      </c>
      <c r="L1324" s="173">
        <v>400</v>
      </c>
      <c r="M1324" s="173"/>
      <c r="N1324" s="103">
        <f t="shared" si="438"/>
        <v>400</v>
      </c>
      <c r="O1324" s="173">
        <v>85</v>
      </c>
      <c r="P1324" s="173"/>
      <c r="Q1324" s="103">
        <f t="shared" si="432"/>
        <v>85</v>
      </c>
      <c r="R1324" s="173">
        <v>85</v>
      </c>
      <c r="S1324" s="173"/>
      <c r="T1324" s="103">
        <f t="shared" si="437"/>
        <v>85</v>
      </c>
    </row>
    <row r="1325" spans="1:20" ht="37.5">
      <c r="A1325" s="25">
        <v>248</v>
      </c>
      <c r="B1325" s="55" t="s">
        <v>1013</v>
      </c>
      <c r="C1325" s="20"/>
      <c r="D1325" s="20"/>
      <c r="F1325" s="14">
        <v>115.2</v>
      </c>
      <c r="G1325" s="14">
        <v>0</v>
      </c>
      <c r="H1325" s="94">
        <f t="shared" si="433"/>
        <v>115.2</v>
      </c>
      <c r="I1325" s="22">
        <v>0.03</v>
      </c>
      <c r="J1325" s="22"/>
      <c r="K1325" s="117">
        <f t="shared" si="434"/>
        <v>0.03</v>
      </c>
      <c r="L1325" s="173">
        <v>30.02</v>
      </c>
      <c r="M1325" s="173"/>
      <c r="N1325" s="103">
        <f t="shared" si="438"/>
        <v>30.02</v>
      </c>
      <c r="O1325" s="173">
        <v>105</v>
      </c>
      <c r="P1325" s="173"/>
      <c r="Q1325" s="103">
        <f t="shared" si="432"/>
        <v>105</v>
      </c>
      <c r="R1325" s="173">
        <v>105</v>
      </c>
      <c r="S1325" s="173"/>
      <c r="T1325" s="103">
        <f t="shared" si="437"/>
        <v>105</v>
      </c>
    </row>
    <row r="1326" spans="1:20" ht="18.75">
      <c r="A1326" s="25">
        <v>249</v>
      </c>
      <c r="B1326" s="17" t="s">
        <v>1969</v>
      </c>
      <c r="C1326" s="20"/>
      <c r="D1326" s="20"/>
      <c r="F1326" s="14">
        <v>50</v>
      </c>
      <c r="G1326" s="14">
        <v>0</v>
      </c>
      <c r="H1326" s="94">
        <f t="shared" si="433"/>
        <v>50</v>
      </c>
      <c r="I1326" s="22">
        <v>50</v>
      </c>
      <c r="J1326" s="22"/>
      <c r="K1326" s="117">
        <f t="shared" si="434"/>
        <v>50</v>
      </c>
      <c r="L1326" s="173">
        <v>33</v>
      </c>
      <c r="M1326" s="173"/>
      <c r="N1326" s="103">
        <f t="shared" si="438"/>
        <v>33</v>
      </c>
      <c r="O1326" s="173">
        <v>0.01</v>
      </c>
      <c r="P1326" s="173"/>
      <c r="Q1326" s="103">
        <f t="shared" si="432"/>
        <v>0.01</v>
      </c>
      <c r="R1326" s="173">
        <v>0.01</v>
      </c>
      <c r="S1326" s="173"/>
      <c r="T1326" s="103">
        <f t="shared" si="437"/>
        <v>0.01</v>
      </c>
    </row>
    <row r="1327" spans="1:20" ht="18.75">
      <c r="A1327" s="25">
        <v>250</v>
      </c>
      <c r="B1327" s="17" t="s">
        <v>1010</v>
      </c>
      <c r="C1327" s="20"/>
      <c r="D1327" s="20"/>
      <c r="F1327" s="14">
        <v>0.01</v>
      </c>
      <c r="G1327" s="14">
        <v>0</v>
      </c>
      <c r="H1327" s="94">
        <f t="shared" si="433"/>
        <v>0.01</v>
      </c>
      <c r="I1327" s="22">
        <v>0.01</v>
      </c>
      <c r="J1327" s="22"/>
      <c r="K1327" s="117">
        <f t="shared" si="434"/>
        <v>0.01</v>
      </c>
      <c r="L1327" s="173"/>
      <c r="M1327" s="173"/>
      <c r="N1327" s="103">
        <f t="shared" si="438"/>
        <v>0</v>
      </c>
      <c r="O1327" s="173"/>
      <c r="P1327" s="173"/>
      <c r="Q1327" s="103">
        <f t="shared" si="432"/>
        <v>0</v>
      </c>
      <c r="R1327" s="173"/>
      <c r="S1327" s="173"/>
      <c r="T1327" s="103">
        <f t="shared" si="437"/>
        <v>0</v>
      </c>
    </row>
    <row r="1328" spans="1:20" ht="18.75">
      <c r="A1328" s="25">
        <v>251</v>
      </c>
      <c r="B1328" s="17" t="s">
        <v>1009</v>
      </c>
      <c r="C1328" s="20"/>
      <c r="D1328" s="20"/>
      <c r="F1328" s="14">
        <v>0.01</v>
      </c>
      <c r="G1328" s="14">
        <v>0</v>
      </c>
      <c r="H1328" s="94">
        <f t="shared" si="433"/>
        <v>0.01</v>
      </c>
      <c r="I1328" s="22">
        <v>0.01</v>
      </c>
      <c r="J1328" s="22"/>
      <c r="K1328" s="117">
        <f t="shared" si="434"/>
        <v>0.01</v>
      </c>
      <c r="L1328" s="173"/>
      <c r="M1328" s="173"/>
      <c r="N1328" s="103">
        <f t="shared" si="438"/>
        <v>0</v>
      </c>
      <c r="O1328" s="173"/>
      <c r="P1328" s="173"/>
      <c r="Q1328" s="103">
        <f t="shared" si="432"/>
        <v>0</v>
      </c>
      <c r="R1328" s="173"/>
      <c r="S1328" s="173"/>
      <c r="T1328" s="103">
        <f t="shared" si="437"/>
        <v>0</v>
      </c>
    </row>
    <row r="1329" spans="1:20" ht="18.75">
      <c r="A1329" s="25">
        <v>252</v>
      </c>
      <c r="B1329" s="17" t="s">
        <v>1008</v>
      </c>
      <c r="C1329" s="20"/>
      <c r="D1329" s="20"/>
      <c r="F1329" s="14">
        <v>500</v>
      </c>
      <c r="G1329" s="14">
        <v>1500</v>
      </c>
      <c r="H1329" s="94">
        <f t="shared" si="433"/>
        <v>2000</v>
      </c>
      <c r="I1329" s="22">
        <v>0.03</v>
      </c>
      <c r="J1329" s="22">
        <v>0.03</v>
      </c>
      <c r="K1329" s="117">
        <f t="shared" si="434"/>
        <v>0.06</v>
      </c>
      <c r="L1329" s="173">
        <v>0.03</v>
      </c>
      <c r="M1329" s="173">
        <v>0.02</v>
      </c>
      <c r="N1329" s="103">
        <f t="shared" si="438"/>
        <v>0.05</v>
      </c>
      <c r="O1329" s="173">
        <v>0.03</v>
      </c>
      <c r="P1329" s="173">
        <v>0.02</v>
      </c>
      <c r="Q1329" s="103">
        <f t="shared" si="432"/>
        <v>0.05</v>
      </c>
      <c r="R1329" s="173">
        <v>0.03</v>
      </c>
      <c r="S1329" s="173">
        <v>0.02</v>
      </c>
      <c r="T1329" s="103">
        <f t="shared" si="437"/>
        <v>0.05</v>
      </c>
    </row>
    <row r="1330" spans="1:20" ht="18.75">
      <c r="A1330" s="25">
        <v>253</v>
      </c>
      <c r="B1330" s="17" t="s">
        <v>2106</v>
      </c>
      <c r="C1330" s="20"/>
      <c r="D1330" s="20"/>
      <c r="F1330" s="14">
        <v>400</v>
      </c>
      <c r="G1330" s="14">
        <v>0</v>
      </c>
      <c r="H1330" s="94">
        <f>SUM(F1330:G1330)</f>
        <v>400</v>
      </c>
      <c r="I1330" s="22">
        <v>1656.52</v>
      </c>
      <c r="J1330" s="22"/>
      <c r="K1330" s="117">
        <f t="shared" si="434"/>
        <v>1656.52</v>
      </c>
      <c r="L1330" s="173">
        <v>71.959999999999994</v>
      </c>
      <c r="M1330" s="173"/>
      <c r="N1330" s="103">
        <f t="shared" si="438"/>
        <v>71.959999999999994</v>
      </c>
      <c r="O1330" s="173">
        <v>0.03</v>
      </c>
      <c r="P1330" s="173"/>
      <c r="Q1330" s="103">
        <f t="shared" si="432"/>
        <v>0.03</v>
      </c>
      <c r="R1330" s="173">
        <v>0.03</v>
      </c>
      <c r="S1330" s="173"/>
      <c r="T1330" s="103">
        <f t="shared" si="437"/>
        <v>0.03</v>
      </c>
    </row>
    <row r="1331" spans="1:20" ht="18.75">
      <c r="A1331" s="25">
        <v>254</v>
      </c>
      <c r="B1331" s="17" t="s">
        <v>2105</v>
      </c>
      <c r="C1331" s="20"/>
      <c r="D1331" s="20"/>
      <c r="F1331" s="14"/>
      <c r="G1331" s="14"/>
      <c r="H1331" s="94"/>
      <c r="I1331" s="22"/>
      <c r="J1331" s="22"/>
      <c r="L1331" s="173">
        <v>4210</v>
      </c>
      <c r="M1331" s="173"/>
      <c r="O1331" s="173">
        <v>0.03</v>
      </c>
      <c r="P1331" s="173"/>
      <c r="Q1331" s="103">
        <f t="shared" si="432"/>
        <v>0.03</v>
      </c>
      <c r="R1331" s="173">
        <v>0.03</v>
      </c>
      <c r="S1331" s="173"/>
      <c r="T1331" s="103">
        <f t="shared" si="437"/>
        <v>0.03</v>
      </c>
    </row>
    <row r="1332" spans="1:20" ht="18.75">
      <c r="A1332" s="25">
        <v>255</v>
      </c>
      <c r="B1332" s="17" t="s">
        <v>1518</v>
      </c>
      <c r="C1332" s="20"/>
      <c r="D1332" s="20"/>
      <c r="F1332" s="14"/>
      <c r="G1332" s="14"/>
      <c r="H1332" s="94"/>
      <c r="I1332" s="22">
        <v>1280.01</v>
      </c>
      <c r="J1332" s="22">
        <v>0.03</v>
      </c>
      <c r="K1332" s="117">
        <f t="shared" si="434"/>
        <v>1280.04</v>
      </c>
      <c r="L1332" s="173">
        <v>711</v>
      </c>
      <c r="M1332" s="173">
        <v>0.03</v>
      </c>
      <c r="N1332" s="103">
        <f t="shared" si="438"/>
        <v>711.03</v>
      </c>
      <c r="O1332" s="173">
        <v>2500</v>
      </c>
      <c r="P1332" s="173">
        <v>0.03</v>
      </c>
      <c r="Q1332" s="103">
        <f t="shared" ref="Q1332:Q1337" si="439">SUM(O1332:P1332)</f>
        <v>2500.0300000000002</v>
      </c>
      <c r="R1332" s="173">
        <v>2500</v>
      </c>
      <c r="S1332" s="173">
        <v>0.03</v>
      </c>
      <c r="T1332" s="103">
        <f t="shared" si="437"/>
        <v>2500.0300000000002</v>
      </c>
    </row>
    <row r="1333" spans="1:20" ht="18.75">
      <c r="A1333" s="25">
        <v>256</v>
      </c>
      <c r="B1333" s="17" t="s">
        <v>2104</v>
      </c>
      <c r="C1333" s="20"/>
      <c r="D1333" s="20"/>
      <c r="F1333" s="14">
        <v>0.03</v>
      </c>
      <c r="G1333" s="14">
        <v>0.03</v>
      </c>
      <c r="H1333" s="94">
        <f t="shared" si="433"/>
        <v>0.06</v>
      </c>
      <c r="I1333" s="22">
        <v>0.03</v>
      </c>
      <c r="J1333" s="22">
        <v>0.03</v>
      </c>
      <c r="K1333" s="117">
        <f t="shared" si="434"/>
        <v>0.06</v>
      </c>
      <c r="L1333" s="173">
        <v>20.399999999999999</v>
      </c>
      <c r="M1333" s="173">
        <v>0.03</v>
      </c>
      <c r="N1333" s="103">
        <f t="shared" si="438"/>
        <v>20.43</v>
      </c>
      <c r="O1333" s="173">
        <v>25</v>
      </c>
      <c r="P1333" s="173">
        <v>0.03</v>
      </c>
      <c r="Q1333" s="103">
        <f t="shared" si="439"/>
        <v>25.03</v>
      </c>
      <c r="R1333" s="173">
        <v>25</v>
      </c>
      <c r="S1333" s="173">
        <v>0.03</v>
      </c>
      <c r="T1333" s="103">
        <f t="shared" si="437"/>
        <v>25.03</v>
      </c>
    </row>
    <row r="1334" spans="1:20" ht="18.75">
      <c r="A1334" s="25">
        <v>257</v>
      </c>
      <c r="B1334" s="17" t="s">
        <v>1007</v>
      </c>
      <c r="C1334" s="20"/>
      <c r="D1334" s="20"/>
      <c r="F1334" s="14">
        <v>0.03</v>
      </c>
      <c r="G1334" s="14">
        <v>0</v>
      </c>
      <c r="H1334" s="94">
        <f t="shared" si="433"/>
        <v>0.03</v>
      </c>
      <c r="I1334" s="22">
        <v>0.03</v>
      </c>
      <c r="J1334" s="22"/>
      <c r="K1334" s="117">
        <f t="shared" si="434"/>
        <v>0.03</v>
      </c>
      <c r="L1334" s="173">
        <v>0.01</v>
      </c>
      <c r="M1334" s="173"/>
      <c r="N1334" s="103">
        <f t="shared" si="438"/>
        <v>0.01</v>
      </c>
      <c r="O1334" s="173">
        <v>0.01</v>
      </c>
      <c r="P1334" s="173"/>
      <c r="Q1334" s="103">
        <f t="shared" si="439"/>
        <v>0.01</v>
      </c>
      <c r="R1334" s="173">
        <v>0.01</v>
      </c>
      <c r="S1334" s="173"/>
      <c r="T1334" s="103">
        <f t="shared" si="437"/>
        <v>0.01</v>
      </c>
    </row>
    <row r="1335" spans="1:20" ht="18.75">
      <c r="A1335" s="25">
        <v>258</v>
      </c>
      <c r="B1335" s="17" t="s">
        <v>1006</v>
      </c>
      <c r="C1335" s="20"/>
      <c r="D1335" s="20"/>
      <c r="F1335" s="14">
        <v>0.01</v>
      </c>
      <c r="G1335" s="14">
        <v>0.01</v>
      </c>
      <c r="H1335" s="94">
        <f t="shared" si="433"/>
        <v>0.02</v>
      </c>
      <c r="I1335" s="22">
        <v>0.01</v>
      </c>
      <c r="J1335" s="22">
        <v>0.01</v>
      </c>
      <c r="K1335" s="117">
        <f t="shared" si="434"/>
        <v>0.02</v>
      </c>
      <c r="L1335" s="173">
        <v>0.01</v>
      </c>
      <c r="M1335" s="173">
        <v>0.01</v>
      </c>
      <c r="N1335" s="103">
        <f t="shared" si="438"/>
        <v>0.02</v>
      </c>
      <c r="O1335" s="173">
        <v>0.01</v>
      </c>
      <c r="P1335" s="173">
        <v>0.01</v>
      </c>
      <c r="Q1335" s="103">
        <f t="shared" si="439"/>
        <v>0.02</v>
      </c>
      <c r="R1335" s="173">
        <v>0.01</v>
      </c>
      <c r="S1335" s="173">
        <v>0.01</v>
      </c>
      <c r="T1335" s="103">
        <f t="shared" si="437"/>
        <v>0.02</v>
      </c>
    </row>
    <row r="1336" spans="1:20" ht="18.75">
      <c r="A1336" s="25">
        <v>259</v>
      </c>
      <c r="B1336" s="17" t="s">
        <v>1005</v>
      </c>
      <c r="C1336" s="20"/>
      <c r="D1336" s="20"/>
      <c r="F1336" s="14">
        <v>0.03</v>
      </c>
      <c r="G1336" s="14">
        <v>0</v>
      </c>
      <c r="H1336" s="94">
        <f t="shared" si="433"/>
        <v>0.03</v>
      </c>
      <c r="I1336" s="22">
        <v>0.03</v>
      </c>
      <c r="J1336" s="22"/>
      <c r="K1336" s="117">
        <f t="shared" si="434"/>
        <v>0.03</v>
      </c>
      <c r="L1336" s="173">
        <v>0.03</v>
      </c>
      <c r="M1336" s="173"/>
      <c r="N1336" s="103">
        <f t="shared" si="438"/>
        <v>0.03</v>
      </c>
      <c r="O1336" s="173"/>
      <c r="P1336" s="173"/>
      <c r="Q1336" s="103">
        <f t="shared" si="439"/>
        <v>0</v>
      </c>
      <c r="R1336" s="173"/>
      <c r="S1336" s="173"/>
      <c r="T1336" s="103">
        <f t="shared" si="437"/>
        <v>0</v>
      </c>
    </row>
    <row r="1337" spans="1:20" ht="18.75">
      <c r="A1337" s="207"/>
      <c r="B1337" s="208" t="s">
        <v>119</v>
      </c>
      <c r="C1337" s="21">
        <f>SUM(C1078:C1336)</f>
        <v>414144.03000000055</v>
      </c>
      <c r="D1337" s="21">
        <f>SUM(D1078:D1336)</f>
        <v>85600.049999999945</v>
      </c>
      <c r="E1337" s="88">
        <f>SUM(E1078:E1336)</f>
        <v>499744.08000000083</v>
      </c>
      <c r="F1337" s="18">
        <v>460868.09</v>
      </c>
      <c r="G1337" s="18">
        <v>179972.19</v>
      </c>
      <c r="H1337" s="94">
        <f>SUM(F1337:G1337)</f>
        <v>640840.28</v>
      </c>
      <c r="I1337" s="35">
        <f>SUM(I1078:I1336)</f>
        <v>673356.43000000122</v>
      </c>
      <c r="J1337" s="36">
        <f>SUM(J1078:J1336)</f>
        <v>2.8099999999999956</v>
      </c>
      <c r="K1337" s="117">
        <f t="shared" ref="K1337" si="440">SUM(I1337:J1337)</f>
        <v>673359.24000000127</v>
      </c>
      <c r="L1337" s="91">
        <f>SUM(L1078:L1336)</f>
        <v>535180.65000000014</v>
      </c>
      <c r="M1337" s="91">
        <f>SUM(M1078:M1336)</f>
        <v>2.6699999999999968</v>
      </c>
      <c r="N1337" s="103">
        <f t="shared" ref="N1337" si="441">SUM(L1337:M1337)</f>
        <v>535183.32000000018</v>
      </c>
      <c r="O1337" s="209">
        <f>SUM(O1078:O1336)</f>
        <v>665877.76000000082</v>
      </c>
      <c r="P1337" s="209">
        <f>SUM(P1078:P1336)</f>
        <v>2.6999999999999966</v>
      </c>
      <c r="Q1337" s="210">
        <f t="shared" si="439"/>
        <v>665880.46000000078</v>
      </c>
      <c r="R1337" s="209">
        <f>SUM(R1078:R1336)</f>
        <v>661213.32000000065</v>
      </c>
      <c r="S1337" s="209">
        <f>SUM(S1078:S1336)</f>
        <v>10530.67000000004</v>
      </c>
      <c r="T1337" s="210">
        <f t="shared" si="437"/>
        <v>671743.99000000069</v>
      </c>
    </row>
    <row r="1338" spans="1:20" s="43" customFormat="1" ht="18.75">
      <c r="A1338" s="35">
        <v>8</v>
      </c>
      <c r="B1338" s="19" t="s">
        <v>1048</v>
      </c>
      <c r="C1338" s="21"/>
      <c r="D1338" s="21"/>
      <c r="E1338" s="88"/>
      <c r="F1338" s="18"/>
      <c r="G1338" s="18"/>
      <c r="H1338" s="94"/>
      <c r="I1338" s="36"/>
      <c r="J1338" s="36"/>
      <c r="K1338" s="117"/>
      <c r="L1338" s="91"/>
      <c r="M1338" s="91"/>
      <c r="N1338" s="103"/>
      <c r="O1338" s="91"/>
      <c r="P1338" s="91"/>
      <c r="Q1338" s="103"/>
      <c r="R1338" s="91"/>
      <c r="S1338" s="91"/>
      <c r="T1338" s="103"/>
    </row>
    <row r="1339" spans="1:20" ht="18.75">
      <c r="A1339" s="25">
        <v>1</v>
      </c>
      <c r="B1339" s="17" t="s">
        <v>2015</v>
      </c>
      <c r="C1339" s="20">
        <v>10602.4</v>
      </c>
      <c r="D1339" s="20">
        <v>16397.599999999999</v>
      </c>
      <c r="E1339" s="88">
        <f>SUM(C1339:D1339)</f>
        <v>27000</v>
      </c>
      <c r="F1339" s="14">
        <v>23580.799999999999</v>
      </c>
      <c r="G1339" s="14">
        <v>35371.199999999997</v>
      </c>
      <c r="H1339" s="94">
        <f>SUM(F1339:G1339)</f>
        <v>58952</v>
      </c>
      <c r="I1339" s="22">
        <v>14096.6</v>
      </c>
      <c r="J1339" s="22">
        <v>21144.91</v>
      </c>
      <c r="K1339" s="117">
        <f>SUM(I1339:J1339)</f>
        <v>35241.51</v>
      </c>
      <c r="L1339" s="173">
        <v>22605.21</v>
      </c>
      <c r="M1339" s="173">
        <v>33907.79</v>
      </c>
      <c r="N1339" s="103">
        <f>SUM(L1339:M1339)</f>
        <v>56513</v>
      </c>
      <c r="O1339" s="173">
        <v>33600</v>
      </c>
      <c r="P1339" s="173">
        <v>50400</v>
      </c>
      <c r="Q1339" s="103">
        <f>SUM(O1339:P1339)</f>
        <v>84000</v>
      </c>
      <c r="R1339" s="173">
        <v>33600</v>
      </c>
      <c r="S1339" s="173">
        <v>50400</v>
      </c>
      <c r="T1339" s="103">
        <f>SUM(R1339:S1339)</f>
        <v>84000</v>
      </c>
    </row>
    <row r="1340" spans="1:20" ht="18.75">
      <c r="A1340" s="25"/>
      <c r="B1340" s="17" t="s">
        <v>2309</v>
      </c>
      <c r="C1340" s="20"/>
      <c r="D1340" s="20"/>
      <c r="E1340" s="88"/>
      <c r="F1340" s="14"/>
      <c r="G1340" s="14"/>
      <c r="H1340" s="94"/>
      <c r="I1340" s="22"/>
      <c r="J1340" s="22"/>
      <c r="L1340" s="173"/>
      <c r="M1340" s="173"/>
      <c r="O1340" s="173">
        <v>49999.97</v>
      </c>
      <c r="P1340" s="173"/>
      <c r="Q1340" s="103">
        <v>499.99970000000002</v>
      </c>
      <c r="R1340" s="173">
        <v>49999.97</v>
      </c>
      <c r="S1340" s="173"/>
      <c r="T1340" s="103">
        <v>499.99970000000002</v>
      </c>
    </row>
    <row r="1341" spans="1:20" ht="18.75">
      <c r="A1341" s="25">
        <v>2</v>
      </c>
      <c r="B1341" s="17" t="s">
        <v>1049</v>
      </c>
      <c r="C1341" s="20">
        <v>3060.02</v>
      </c>
      <c r="D1341" s="20"/>
      <c r="E1341" s="88">
        <f>SUM(C1341:D1341)</f>
        <v>3060.02</v>
      </c>
      <c r="F1341" s="14">
        <v>2725.16</v>
      </c>
      <c r="G1341" s="14">
        <v>0</v>
      </c>
      <c r="H1341" s="94">
        <f>SUM(F1341:G1341)</f>
        <v>2725.16</v>
      </c>
      <c r="I1341" s="22">
        <v>3425.19</v>
      </c>
      <c r="J1341" s="22"/>
      <c r="K1341" s="117">
        <f>SUM(I1341:J1341)</f>
        <v>3425.19</v>
      </c>
      <c r="L1341" s="173">
        <v>4948.6099999999997</v>
      </c>
      <c r="M1341" s="173"/>
      <c r="N1341" s="103">
        <f>SUM(L1341:M1341)</f>
        <v>4948.6099999999997</v>
      </c>
      <c r="O1341" s="173">
        <v>5280.8</v>
      </c>
      <c r="P1341" s="173"/>
      <c r="Q1341" s="103">
        <f>SUM(O1341:P1341)</f>
        <v>5280.8</v>
      </c>
      <c r="R1341" s="173">
        <v>5280.8</v>
      </c>
      <c r="S1341" s="173"/>
      <c r="T1341" s="103">
        <f>SUM(R1341:S1341)</f>
        <v>5280.8</v>
      </c>
    </row>
    <row r="1342" spans="1:20" ht="18.75">
      <c r="A1342" s="25">
        <v>3</v>
      </c>
      <c r="B1342" s="17" t="s">
        <v>1050</v>
      </c>
      <c r="C1342" s="20">
        <v>10000</v>
      </c>
      <c r="D1342" s="20"/>
      <c r="E1342" s="88">
        <f>SUM(C1342:D1342)</f>
        <v>10000</v>
      </c>
      <c r="F1342" s="14">
        <v>13000</v>
      </c>
      <c r="G1342" s="14">
        <v>0</v>
      </c>
      <c r="H1342" s="94">
        <f>SUM(F1342:G1342)</f>
        <v>13000</v>
      </c>
      <c r="I1342" s="22">
        <v>40000</v>
      </c>
      <c r="J1342" s="22"/>
      <c r="K1342" s="117">
        <f>SUM(I1342:J1342)</f>
        <v>40000</v>
      </c>
      <c r="L1342" s="173">
        <v>41500</v>
      </c>
      <c r="M1342" s="173"/>
      <c r="N1342" s="103">
        <f>SUM(L1342:M1342)</f>
        <v>41500</v>
      </c>
      <c r="O1342" s="173">
        <v>0.03</v>
      </c>
      <c r="P1342" s="173"/>
      <c r="Q1342" s="103">
        <f>SUM(O1342:P1342)</f>
        <v>0.03</v>
      </c>
      <c r="R1342" s="173">
        <v>0.03</v>
      </c>
      <c r="S1342" s="173"/>
      <c r="T1342" s="103">
        <f>SUM(R1342:S1342)</f>
        <v>0.03</v>
      </c>
    </row>
    <row r="1343" spans="1:20" ht="18.75">
      <c r="A1343" s="25"/>
      <c r="B1343" s="19" t="s">
        <v>120</v>
      </c>
      <c r="C1343" s="21">
        <f>SUM(C1339:C1342)</f>
        <v>23662.42</v>
      </c>
      <c r="D1343" s="21">
        <f>SUM(D1339:D1342)</f>
        <v>16397.599999999999</v>
      </c>
      <c r="E1343" s="88">
        <f>SUM(C1343:D1343)</f>
        <v>40060.019999999997</v>
      </c>
      <c r="F1343" s="18">
        <v>39305.96</v>
      </c>
      <c r="G1343" s="18">
        <v>35371.199999999997</v>
      </c>
      <c r="H1343" s="94">
        <f>SUM(F1343:G1343)</f>
        <v>74677.16</v>
      </c>
      <c r="I1343" s="36">
        <f>SUM(I1339:I1342)</f>
        <v>57521.79</v>
      </c>
      <c r="J1343" s="36">
        <f>SUM(J1339:J1342)</f>
        <v>21144.91</v>
      </c>
      <c r="K1343" s="117">
        <f>SUM(I1343:J1343)</f>
        <v>78666.7</v>
      </c>
      <c r="L1343" s="91">
        <f>SUM(L1339:L1342)</f>
        <v>69053.820000000007</v>
      </c>
      <c r="M1343" s="91">
        <f>SUM(M1339:M1342)</f>
        <v>33907.79</v>
      </c>
      <c r="N1343" s="103">
        <f>SUM(L1343:M1343)</f>
        <v>102961.61000000002</v>
      </c>
      <c r="O1343" s="91">
        <f>SUM(O1339:O1342)</f>
        <v>88880.8</v>
      </c>
      <c r="P1343" s="91">
        <f>SUM(P1339:P1342)</f>
        <v>50400</v>
      </c>
      <c r="Q1343" s="103">
        <f>SUM(O1343:P1343)</f>
        <v>139280.79999999999</v>
      </c>
      <c r="R1343" s="91">
        <f>SUM(R1339:R1342)</f>
        <v>88880.8</v>
      </c>
      <c r="S1343" s="91">
        <f>SUM(S1339:S1342)</f>
        <v>50400</v>
      </c>
      <c r="T1343" s="103">
        <f>SUM(R1343:S1343)</f>
        <v>139280.79999999999</v>
      </c>
    </row>
    <row r="1344" spans="1:20" s="43" customFormat="1" ht="18.75">
      <c r="A1344" s="35">
        <v>9</v>
      </c>
      <c r="B1344" s="19" t="s">
        <v>1970</v>
      </c>
      <c r="C1344" s="21"/>
      <c r="D1344" s="21"/>
      <c r="E1344" s="88"/>
      <c r="F1344" s="18"/>
      <c r="G1344" s="18"/>
      <c r="H1344" s="94"/>
      <c r="I1344" s="36"/>
      <c r="J1344" s="36"/>
      <c r="K1344" s="117"/>
      <c r="L1344" s="91"/>
      <c r="M1344" s="91"/>
      <c r="N1344" s="103"/>
      <c r="O1344" s="91"/>
      <c r="P1344" s="91"/>
      <c r="Q1344" s="103"/>
      <c r="R1344" s="91"/>
      <c r="S1344" s="91"/>
      <c r="T1344" s="103"/>
    </row>
    <row r="1345" spans="1:20" ht="18.75">
      <c r="A1345" s="25">
        <v>1</v>
      </c>
      <c r="B1345" s="17" t="s">
        <v>1051</v>
      </c>
      <c r="C1345" s="20">
        <v>282.69</v>
      </c>
      <c r="D1345" s="20"/>
      <c r="E1345" s="88">
        <f t="shared" ref="E1345:E1354" si="442">SUM(C1345:D1345)</f>
        <v>282.69</v>
      </c>
      <c r="F1345" s="14">
        <v>274.69</v>
      </c>
      <c r="G1345" s="14">
        <v>0</v>
      </c>
      <c r="H1345" s="94">
        <f>SUM(F1345:G1345)</f>
        <v>274.69</v>
      </c>
      <c r="I1345" s="22">
        <v>220</v>
      </c>
      <c r="J1345" s="22"/>
      <c r="K1345" s="117">
        <f t="shared" ref="K1345:K1354" si="443">SUM(I1345:J1345)</f>
        <v>220</v>
      </c>
      <c r="L1345" s="173">
        <v>50</v>
      </c>
      <c r="M1345" s="173"/>
      <c r="N1345" s="103">
        <f t="shared" ref="N1345:N1354" si="444">SUM(L1345:M1345)</f>
        <v>50</v>
      </c>
      <c r="O1345" s="173">
        <v>50</v>
      </c>
      <c r="P1345" s="173"/>
      <c r="Q1345" s="103">
        <f t="shared" ref="Q1345:Q1349" si="445">SUM(O1345:P1345)</f>
        <v>50</v>
      </c>
      <c r="R1345" s="173">
        <v>50.01</v>
      </c>
      <c r="S1345" s="173"/>
      <c r="T1345" s="103">
        <f t="shared" ref="T1345:T1354" si="446">SUM(R1345:S1345)</f>
        <v>50.01</v>
      </c>
    </row>
    <row r="1346" spans="1:20" ht="18.75">
      <c r="A1346" s="25">
        <v>2</v>
      </c>
      <c r="B1346" s="17" t="s">
        <v>1052</v>
      </c>
      <c r="C1346" s="20">
        <v>417.31</v>
      </c>
      <c r="D1346" s="20"/>
      <c r="E1346" s="88">
        <f t="shared" si="442"/>
        <v>417.31</v>
      </c>
      <c r="F1346" s="14">
        <v>417.31</v>
      </c>
      <c r="G1346" s="14">
        <v>0</v>
      </c>
      <c r="H1346" s="94">
        <f t="shared" ref="H1346:H1354" si="447">SUM(F1346:G1346)</f>
        <v>417.31</v>
      </c>
      <c r="I1346" s="22">
        <v>410.01</v>
      </c>
      <c r="J1346" s="22"/>
      <c r="K1346" s="117">
        <f t="shared" si="443"/>
        <v>410.01</v>
      </c>
      <c r="L1346" s="173">
        <v>220.01</v>
      </c>
      <c r="M1346" s="173"/>
      <c r="N1346" s="103">
        <f t="shared" si="444"/>
        <v>220.01</v>
      </c>
      <c r="O1346" s="173">
        <v>300.02</v>
      </c>
      <c r="P1346" s="173"/>
      <c r="Q1346" s="103">
        <f t="shared" si="445"/>
        <v>300.02</v>
      </c>
      <c r="R1346" s="173">
        <v>300.02999999999997</v>
      </c>
      <c r="S1346" s="173"/>
      <c r="T1346" s="103">
        <f t="shared" si="446"/>
        <v>300.02999999999997</v>
      </c>
    </row>
    <row r="1347" spans="1:20" ht="18.75">
      <c r="A1347" s="25">
        <v>3</v>
      </c>
      <c r="B1347" s="17" t="s">
        <v>1053</v>
      </c>
      <c r="C1347" s="20">
        <v>36.11</v>
      </c>
      <c r="D1347" s="20"/>
      <c r="E1347" s="88">
        <f t="shared" si="442"/>
        <v>36.11</v>
      </c>
      <c r="F1347" s="14">
        <v>40.98</v>
      </c>
      <c r="G1347" s="14">
        <v>0</v>
      </c>
      <c r="H1347" s="94">
        <f t="shared" si="447"/>
        <v>40.98</v>
      </c>
      <c r="I1347" s="22">
        <v>5330.36</v>
      </c>
      <c r="J1347" s="22"/>
      <c r="K1347" s="117">
        <f t="shared" si="443"/>
        <v>5330.36</v>
      </c>
      <c r="L1347" s="173">
        <v>1255.6500000000001</v>
      </c>
      <c r="M1347" s="173"/>
      <c r="N1347" s="103">
        <f t="shared" si="444"/>
        <v>1255.6500000000001</v>
      </c>
      <c r="O1347" s="173">
        <v>773.45</v>
      </c>
      <c r="P1347" s="173"/>
      <c r="Q1347" s="103">
        <f t="shared" si="445"/>
        <v>773.45</v>
      </c>
      <c r="R1347" s="173">
        <v>773.51</v>
      </c>
      <c r="S1347" s="173"/>
      <c r="T1347" s="103">
        <f t="shared" si="446"/>
        <v>773.51</v>
      </c>
    </row>
    <row r="1348" spans="1:20" ht="18.75">
      <c r="A1348" s="25">
        <v>4</v>
      </c>
      <c r="B1348" s="17" t="s">
        <v>2107</v>
      </c>
      <c r="C1348" s="20">
        <v>250</v>
      </c>
      <c r="D1348" s="20"/>
      <c r="E1348" s="88">
        <f t="shared" si="442"/>
        <v>250</v>
      </c>
      <c r="F1348" s="14">
        <v>243.16</v>
      </c>
      <c r="G1348" s="14">
        <v>0</v>
      </c>
      <c r="H1348" s="94">
        <f t="shared" si="447"/>
        <v>243.16</v>
      </c>
      <c r="I1348" s="22">
        <v>203.55</v>
      </c>
      <c r="J1348" s="22"/>
      <c r="K1348" s="117">
        <f t="shared" si="443"/>
        <v>203.55</v>
      </c>
      <c r="L1348" s="173">
        <v>208.68</v>
      </c>
      <c r="M1348" s="173"/>
      <c r="N1348" s="103">
        <f t="shared" si="444"/>
        <v>208.68</v>
      </c>
      <c r="O1348" s="173">
        <v>234.88</v>
      </c>
      <c r="P1348" s="173"/>
      <c r="Q1348" s="103">
        <f t="shared" si="445"/>
        <v>234.88</v>
      </c>
      <c r="R1348" s="173">
        <v>1099.8800000000001</v>
      </c>
      <c r="S1348" s="173"/>
      <c r="T1348" s="103">
        <f t="shared" si="446"/>
        <v>1099.8800000000001</v>
      </c>
    </row>
    <row r="1349" spans="1:20" ht="18.75">
      <c r="A1349" s="25"/>
      <c r="B1349" s="17" t="s">
        <v>2108</v>
      </c>
      <c r="C1349" s="20"/>
      <c r="D1349" s="20"/>
      <c r="E1349" s="88"/>
      <c r="F1349" s="14"/>
      <c r="G1349" s="14"/>
      <c r="H1349" s="94"/>
      <c r="I1349" s="22"/>
      <c r="J1349" s="22"/>
      <c r="L1349" s="173">
        <v>0.06</v>
      </c>
      <c r="M1349" s="173"/>
      <c r="O1349" s="173">
        <v>150.03</v>
      </c>
      <c r="P1349" s="173"/>
      <c r="Q1349" s="103">
        <f t="shared" si="445"/>
        <v>150.03</v>
      </c>
      <c r="R1349" s="173">
        <v>150.03</v>
      </c>
      <c r="S1349" s="173"/>
      <c r="T1349" s="103">
        <f t="shared" si="446"/>
        <v>150.03</v>
      </c>
    </row>
    <row r="1350" spans="1:20" ht="18.75">
      <c r="A1350" s="25">
        <v>5</v>
      </c>
      <c r="B1350" s="17" t="s">
        <v>2109</v>
      </c>
      <c r="C1350" s="20">
        <v>25000</v>
      </c>
      <c r="D1350" s="20"/>
      <c r="E1350" s="88">
        <f t="shared" si="442"/>
        <v>25000</v>
      </c>
      <c r="F1350" s="14">
        <v>25000</v>
      </c>
      <c r="G1350" s="14">
        <v>0</v>
      </c>
      <c r="H1350" s="94">
        <f t="shared" si="447"/>
        <v>25000</v>
      </c>
      <c r="I1350" s="22">
        <v>25600</v>
      </c>
      <c r="J1350" s="22"/>
      <c r="K1350" s="117">
        <f t="shared" si="443"/>
        <v>25600</v>
      </c>
      <c r="L1350" s="173">
        <v>22500</v>
      </c>
      <c r="M1350" s="173"/>
      <c r="N1350" s="103">
        <f t="shared" si="444"/>
        <v>22500</v>
      </c>
      <c r="O1350" s="173">
        <v>15000</v>
      </c>
      <c r="P1350" s="173"/>
      <c r="Q1350" s="103">
        <f t="shared" ref="Q1350:Q1354" si="448">SUM(O1350:P1350)</f>
        <v>15000</v>
      </c>
      <c r="R1350" s="173">
        <v>16500</v>
      </c>
      <c r="S1350" s="173"/>
      <c r="T1350" s="103">
        <f t="shared" si="446"/>
        <v>16500</v>
      </c>
    </row>
    <row r="1351" spans="1:20" ht="18.75">
      <c r="A1351" s="25">
        <v>6</v>
      </c>
      <c r="B1351" s="17" t="s">
        <v>1054</v>
      </c>
      <c r="C1351" s="20">
        <v>148.9</v>
      </c>
      <c r="D1351" s="20"/>
      <c r="E1351" s="88">
        <f t="shared" si="442"/>
        <v>148.9</v>
      </c>
      <c r="F1351" s="14">
        <v>178.9</v>
      </c>
      <c r="G1351" s="14">
        <v>0</v>
      </c>
      <c r="H1351" s="94">
        <f t="shared" si="447"/>
        <v>178.9</v>
      </c>
      <c r="I1351" s="22">
        <v>196.9</v>
      </c>
      <c r="J1351" s="22"/>
      <c r="K1351" s="117">
        <f t="shared" si="443"/>
        <v>196.9</v>
      </c>
      <c r="L1351" s="173">
        <v>200.01</v>
      </c>
      <c r="M1351" s="173"/>
      <c r="N1351" s="103">
        <f t="shared" si="444"/>
        <v>200.01</v>
      </c>
      <c r="O1351" s="173">
        <v>150.01</v>
      </c>
      <c r="P1351" s="173"/>
      <c r="Q1351" s="103">
        <f t="shared" si="448"/>
        <v>150.01</v>
      </c>
      <c r="R1351" s="173">
        <v>200.05</v>
      </c>
      <c r="S1351" s="173"/>
      <c r="T1351" s="103">
        <f t="shared" si="446"/>
        <v>200.05</v>
      </c>
    </row>
    <row r="1352" spans="1:20" ht="18.75">
      <c r="A1352" s="25">
        <v>7</v>
      </c>
      <c r="B1352" s="17" t="s">
        <v>1055</v>
      </c>
      <c r="C1352" s="20">
        <v>37870</v>
      </c>
      <c r="D1352" s="20"/>
      <c r="E1352" s="88">
        <f t="shared" si="442"/>
        <v>37870</v>
      </c>
      <c r="F1352" s="14">
        <v>37841.96</v>
      </c>
      <c r="G1352" s="14">
        <v>0</v>
      </c>
      <c r="H1352" s="94">
        <f t="shared" si="447"/>
        <v>37841.96</v>
      </c>
      <c r="I1352" s="22">
        <v>49792.32</v>
      </c>
      <c r="J1352" s="22"/>
      <c r="K1352" s="117">
        <f t="shared" si="443"/>
        <v>49792.32</v>
      </c>
      <c r="L1352" s="173">
        <v>78489.25</v>
      </c>
      <c r="M1352" s="173"/>
      <c r="N1352" s="103">
        <f t="shared" si="444"/>
        <v>78489.25</v>
      </c>
      <c r="O1352" s="173">
        <v>71595.039999999994</v>
      </c>
      <c r="P1352" s="173"/>
      <c r="Q1352" s="103">
        <f t="shared" si="448"/>
        <v>71595.039999999994</v>
      </c>
      <c r="R1352" s="173">
        <v>71595.039999999994</v>
      </c>
      <c r="S1352" s="173"/>
      <c r="T1352" s="103">
        <f t="shared" si="446"/>
        <v>71595.039999999994</v>
      </c>
    </row>
    <row r="1353" spans="1:20" ht="18.75">
      <c r="A1353" s="25">
        <v>8</v>
      </c>
      <c r="B1353" s="17" t="s">
        <v>1056</v>
      </c>
      <c r="C1353" s="20">
        <v>140</v>
      </c>
      <c r="D1353" s="20"/>
      <c r="E1353" s="88">
        <f t="shared" si="442"/>
        <v>140</v>
      </c>
      <c r="F1353" s="14">
        <v>148</v>
      </c>
      <c r="G1353" s="14">
        <v>0</v>
      </c>
      <c r="H1353" s="94">
        <f t="shared" si="447"/>
        <v>148</v>
      </c>
      <c r="I1353" s="22">
        <v>648</v>
      </c>
      <c r="J1353" s="22"/>
      <c r="K1353" s="117">
        <f t="shared" si="443"/>
        <v>648</v>
      </c>
      <c r="L1353" s="173">
        <v>200</v>
      </c>
      <c r="M1353" s="173"/>
      <c r="N1353" s="103">
        <f t="shared" si="444"/>
        <v>200</v>
      </c>
      <c r="O1353" s="173">
        <v>150</v>
      </c>
      <c r="P1353" s="173"/>
      <c r="Q1353" s="103">
        <f t="shared" si="448"/>
        <v>150</v>
      </c>
      <c r="R1353" s="173">
        <v>150.02000000000001</v>
      </c>
      <c r="S1353" s="173"/>
      <c r="T1353" s="103">
        <f t="shared" si="446"/>
        <v>150.02000000000001</v>
      </c>
    </row>
    <row r="1354" spans="1:20" s="43" customFormat="1" ht="18.75">
      <c r="A1354" s="35"/>
      <c r="B1354" s="19" t="s">
        <v>121</v>
      </c>
      <c r="C1354" s="21">
        <f>SUM(C1345:C1353)</f>
        <v>64145.01</v>
      </c>
      <c r="D1354" s="21"/>
      <c r="E1354" s="88">
        <f t="shared" si="442"/>
        <v>64145.01</v>
      </c>
      <c r="F1354" s="18">
        <v>64145</v>
      </c>
      <c r="G1354" s="18">
        <v>0</v>
      </c>
      <c r="H1354" s="94">
        <f t="shared" si="447"/>
        <v>64145</v>
      </c>
      <c r="I1354" s="36">
        <f>SUM(I1345:I1353)</f>
        <v>82401.14</v>
      </c>
      <c r="J1354" s="36"/>
      <c r="K1354" s="117">
        <f t="shared" si="443"/>
        <v>82401.14</v>
      </c>
      <c r="L1354" s="91">
        <f>SUM(L1345:L1353)</f>
        <v>103123.66</v>
      </c>
      <c r="M1354" s="91"/>
      <c r="N1354" s="103">
        <f t="shared" si="444"/>
        <v>103123.66</v>
      </c>
      <c r="O1354" s="91">
        <f>SUM(O1345:O1353)</f>
        <v>88403.43</v>
      </c>
      <c r="P1354" s="91"/>
      <c r="Q1354" s="103">
        <f t="shared" si="448"/>
        <v>88403.43</v>
      </c>
      <c r="R1354" s="91">
        <f>SUM(R1345:R1353)</f>
        <v>90818.569999999992</v>
      </c>
      <c r="S1354" s="91"/>
      <c r="T1354" s="103">
        <f t="shared" si="446"/>
        <v>90818.569999999992</v>
      </c>
    </row>
    <row r="1355" spans="1:20" s="43" customFormat="1" ht="18.75">
      <c r="A1355" s="35">
        <v>10</v>
      </c>
      <c r="B1355" s="19" t="s">
        <v>1057</v>
      </c>
      <c r="C1355" s="21"/>
      <c r="D1355" s="21"/>
      <c r="E1355" s="88"/>
      <c r="F1355" s="18"/>
      <c r="G1355" s="18"/>
      <c r="H1355" s="94"/>
      <c r="I1355" s="36"/>
      <c r="J1355" s="36"/>
      <c r="K1355" s="117"/>
      <c r="L1355" s="91"/>
      <c r="M1355" s="91"/>
      <c r="N1355" s="103"/>
      <c r="O1355" s="91"/>
      <c r="P1355" s="91"/>
      <c r="Q1355" s="103"/>
      <c r="R1355" s="91"/>
      <c r="S1355" s="91"/>
      <c r="T1355" s="103"/>
    </row>
    <row r="1356" spans="1:20" ht="18.75">
      <c r="A1356" s="25">
        <v>1</v>
      </c>
      <c r="B1356" s="17" t="s">
        <v>1058</v>
      </c>
      <c r="C1356" s="20">
        <v>5</v>
      </c>
      <c r="D1356" s="20"/>
      <c r="E1356" s="88">
        <f t="shared" ref="E1356:E1398" si="449">SUM(C1356:D1356)</f>
        <v>5</v>
      </c>
      <c r="F1356" s="14">
        <v>5</v>
      </c>
      <c r="G1356" s="14">
        <v>0</v>
      </c>
      <c r="H1356" s="94">
        <f>SUM(F1356:G1356)</f>
        <v>5</v>
      </c>
      <c r="I1356" s="22">
        <v>5</v>
      </c>
      <c r="J1356" s="22"/>
      <c r="K1356" s="117">
        <f>SUM(I1356:J1356)</f>
        <v>5</v>
      </c>
      <c r="L1356" s="173">
        <v>0.01</v>
      </c>
      <c r="M1356" s="173"/>
      <c r="N1356" s="103">
        <f>SUM(L1356:M1356)</f>
        <v>0.01</v>
      </c>
      <c r="O1356" s="173">
        <v>0.01</v>
      </c>
      <c r="P1356" s="173"/>
      <c r="Q1356" s="103">
        <f>SUM(O1356:P1356)</f>
        <v>0.01</v>
      </c>
      <c r="R1356" s="173">
        <v>0.01</v>
      </c>
      <c r="S1356" s="173"/>
      <c r="T1356" s="103">
        <f>SUM(R1356:S1356)</f>
        <v>0.01</v>
      </c>
    </row>
    <row r="1357" spans="1:20" ht="18.75">
      <c r="A1357" s="25">
        <v>2</v>
      </c>
      <c r="B1357" s="17" t="s">
        <v>1059</v>
      </c>
      <c r="C1357" s="20">
        <v>0.01</v>
      </c>
      <c r="D1357" s="20"/>
      <c r="E1357" s="88">
        <f t="shared" si="449"/>
        <v>0.01</v>
      </c>
      <c r="F1357" s="14">
        <v>0.01</v>
      </c>
      <c r="G1357" s="14">
        <v>0</v>
      </c>
      <c r="H1357" s="94">
        <f t="shared" ref="H1357:H1371" si="450">SUM(F1357:G1357)</f>
        <v>0.01</v>
      </c>
      <c r="I1357" s="22"/>
      <c r="J1357" s="22"/>
      <c r="L1357" s="173">
        <v>70000</v>
      </c>
      <c r="M1357" s="173"/>
      <c r="O1357" s="173"/>
      <c r="P1357" s="173"/>
      <c r="R1357" s="173"/>
      <c r="S1357" s="173"/>
    </row>
    <row r="1358" spans="1:20" ht="18.75">
      <c r="A1358" s="25">
        <v>3</v>
      </c>
      <c r="B1358" s="17" t="s">
        <v>1060</v>
      </c>
      <c r="C1358" s="20">
        <v>0.01</v>
      </c>
      <c r="D1358" s="20"/>
      <c r="E1358" s="88">
        <f t="shared" si="449"/>
        <v>0.01</v>
      </c>
      <c r="F1358" s="14">
        <v>0.01</v>
      </c>
      <c r="G1358" s="14">
        <v>0</v>
      </c>
      <c r="H1358" s="94">
        <f t="shared" si="450"/>
        <v>0.01</v>
      </c>
      <c r="I1358" s="22">
        <v>20000</v>
      </c>
      <c r="J1358" s="22"/>
      <c r="K1358" s="117">
        <f t="shared" ref="K1358:K1370" si="451">SUM(I1358:J1358)</f>
        <v>20000</v>
      </c>
      <c r="L1358" s="173">
        <v>3188.87</v>
      </c>
      <c r="M1358" s="173">
        <v>4784</v>
      </c>
      <c r="N1358" s="103">
        <f t="shared" ref="N1358:N1370" si="452">SUM(L1358:M1358)</f>
        <v>7972.87</v>
      </c>
      <c r="O1358" s="173">
        <v>55000</v>
      </c>
      <c r="P1358" s="173"/>
      <c r="Q1358" s="103">
        <f t="shared" ref="Q1358:Q1370" si="453">SUM(O1358:P1358)</f>
        <v>55000</v>
      </c>
      <c r="R1358" s="173">
        <v>55000</v>
      </c>
      <c r="S1358" s="173"/>
      <c r="T1358" s="103">
        <f t="shared" ref="T1358:T1370" si="454">SUM(R1358:S1358)</f>
        <v>55000</v>
      </c>
    </row>
    <row r="1359" spans="1:20" ht="18.75">
      <c r="A1359" s="25">
        <v>4</v>
      </c>
      <c r="B1359" s="17" t="s">
        <v>1061</v>
      </c>
      <c r="C1359" s="20">
        <v>699.99</v>
      </c>
      <c r="D1359" s="20">
        <v>0.01</v>
      </c>
      <c r="E1359" s="88">
        <f t="shared" si="449"/>
        <v>700</v>
      </c>
      <c r="F1359" s="14">
        <v>3692.02</v>
      </c>
      <c r="G1359" s="14">
        <v>2543.25</v>
      </c>
      <c r="H1359" s="94">
        <f t="shared" si="450"/>
        <v>6235.27</v>
      </c>
      <c r="I1359" s="22">
        <v>3720</v>
      </c>
      <c r="J1359" s="22">
        <v>2480</v>
      </c>
      <c r="K1359" s="117">
        <f t="shared" si="451"/>
        <v>6200</v>
      </c>
      <c r="L1359" s="173">
        <v>5</v>
      </c>
      <c r="M1359" s="173"/>
      <c r="N1359" s="103">
        <f t="shared" si="452"/>
        <v>5</v>
      </c>
      <c r="O1359" s="173">
        <v>2800</v>
      </c>
      <c r="P1359" s="173">
        <v>4200</v>
      </c>
      <c r="Q1359" s="103">
        <f t="shared" si="453"/>
        <v>7000</v>
      </c>
      <c r="R1359" s="173">
        <v>4800</v>
      </c>
      <c r="S1359" s="173">
        <v>7200</v>
      </c>
      <c r="T1359" s="103">
        <f t="shared" si="454"/>
        <v>12000</v>
      </c>
    </row>
    <row r="1360" spans="1:20" s="43" customFormat="1" ht="18.75">
      <c r="A1360" s="25">
        <v>5</v>
      </c>
      <c r="B1360" s="17" t="s">
        <v>1062</v>
      </c>
      <c r="C1360" s="20">
        <v>5</v>
      </c>
      <c r="D1360" s="20"/>
      <c r="E1360" s="88">
        <f t="shared" si="449"/>
        <v>5</v>
      </c>
      <c r="F1360" s="14">
        <v>5</v>
      </c>
      <c r="G1360" s="14">
        <v>0</v>
      </c>
      <c r="H1360" s="94">
        <f t="shared" si="450"/>
        <v>5</v>
      </c>
      <c r="I1360" s="22">
        <v>5</v>
      </c>
      <c r="J1360" s="36"/>
      <c r="K1360" s="117">
        <f t="shared" si="451"/>
        <v>5</v>
      </c>
      <c r="L1360" s="173">
        <v>20000</v>
      </c>
      <c r="M1360" s="173"/>
      <c r="N1360" s="103">
        <f t="shared" si="452"/>
        <v>20000</v>
      </c>
      <c r="O1360" s="173">
        <v>0.01</v>
      </c>
      <c r="P1360" s="173"/>
      <c r="Q1360" s="103">
        <f t="shared" si="453"/>
        <v>0.01</v>
      </c>
      <c r="R1360" s="173">
        <v>0.01</v>
      </c>
      <c r="S1360" s="173"/>
      <c r="T1360" s="103">
        <f t="shared" si="454"/>
        <v>0.01</v>
      </c>
    </row>
    <row r="1361" spans="1:20" s="43" customFormat="1" ht="18.75">
      <c r="A1361" s="25"/>
      <c r="B1361" s="17" t="s">
        <v>2310</v>
      </c>
      <c r="C1361" s="20"/>
      <c r="D1361" s="20"/>
      <c r="E1361" s="88"/>
      <c r="F1361" s="14"/>
      <c r="G1361" s="14"/>
      <c r="H1361" s="94"/>
      <c r="I1361" s="22"/>
      <c r="J1361" s="36"/>
      <c r="K1361" s="117"/>
      <c r="L1361" s="173"/>
      <c r="M1361" s="173"/>
      <c r="N1361" s="103"/>
      <c r="O1361" s="173">
        <v>27500</v>
      </c>
      <c r="P1361" s="173"/>
      <c r="Q1361" s="103">
        <f t="shared" si="453"/>
        <v>27500</v>
      </c>
      <c r="R1361" s="173">
        <v>27500</v>
      </c>
      <c r="S1361" s="173"/>
      <c r="T1361" s="103">
        <f t="shared" si="454"/>
        <v>27500</v>
      </c>
    </row>
    <row r="1362" spans="1:20" ht="18.75">
      <c r="A1362" s="25">
        <v>6</v>
      </c>
      <c r="B1362" s="17" t="s">
        <v>1063</v>
      </c>
      <c r="C1362" s="20">
        <v>0.01</v>
      </c>
      <c r="D1362" s="20"/>
      <c r="E1362" s="88">
        <f t="shared" si="449"/>
        <v>0.01</v>
      </c>
      <c r="F1362" s="14">
        <v>0.01</v>
      </c>
      <c r="G1362" s="14">
        <v>0</v>
      </c>
      <c r="H1362" s="94">
        <f t="shared" si="450"/>
        <v>0.01</v>
      </c>
      <c r="I1362" s="22">
        <v>250</v>
      </c>
      <c r="J1362" s="22"/>
      <c r="K1362" s="117">
        <f t="shared" si="451"/>
        <v>250</v>
      </c>
      <c r="L1362" s="173">
        <v>200</v>
      </c>
      <c r="M1362" s="173"/>
      <c r="N1362" s="103">
        <f t="shared" si="452"/>
        <v>200</v>
      </c>
      <c r="O1362" s="173"/>
      <c r="P1362" s="173"/>
      <c r="Q1362" s="103">
        <f t="shared" si="453"/>
        <v>0</v>
      </c>
      <c r="R1362" s="173"/>
      <c r="S1362" s="173"/>
      <c r="T1362" s="103">
        <f t="shared" si="454"/>
        <v>0</v>
      </c>
    </row>
    <row r="1363" spans="1:20" ht="18.75">
      <c r="A1363" s="25">
        <v>7</v>
      </c>
      <c r="B1363" s="17" t="s">
        <v>1064</v>
      </c>
      <c r="C1363" s="20">
        <v>4000</v>
      </c>
      <c r="D1363" s="20"/>
      <c r="E1363" s="88">
        <f t="shared" si="449"/>
        <v>4000</v>
      </c>
      <c r="F1363" s="14">
        <v>3500</v>
      </c>
      <c r="G1363" s="14">
        <v>0</v>
      </c>
      <c r="H1363" s="94">
        <f t="shared" si="450"/>
        <v>3500</v>
      </c>
      <c r="I1363" s="22">
        <v>3500</v>
      </c>
      <c r="J1363" s="22"/>
      <c r="K1363" s="117">
        <f t="shared" si="451"/>
        <v>3500</v>
      </c>
      <c r="L1363" s="173">
        <v>2500</v>
      </c>
      <c r="M1363" s="173"/>
      <c r="N1363" s="103">
        <f t="shared" si="452"/>
        <v>2500</v>
      </c>
      <c r="O1363" s="173">
        <v>1000</v>
      </c>
      <c r="P1363" s="173"/>
      <c r="Q1363" s="103">
        <f t="shared" si="453"/>
        <v>1000</v>
      </c>
      <c r="R1363" s="173">
        <v>1000</v>
      </c>
      <c r="S1363" s="173"/>
      <c r="T1363" s="103">
        <f t="shared" si="454"/>
        <v>1000</v>
      </c>
    </row>
    <row r="1364" spans="1:20" ht="18.75">
      <c r="A1364" s="25">
        <v>8</v>
      </c>
      <c r="B1364" s="17" t="s">
        <v>1065</v>
      </c>
      <c r="C1364" s="20">
        <v>4500</v>
      </c>
      <c r="D1364" s="20"/>
      <c r="E1364" s="88">
        <f t="shared" si="449"/>
        <v>4500</v>
      </c>
      <c r="F1364" s="14">
        <v>2500</v>
      </c>
      <c r="G1364" s="14">
        <v>0</v>
      </c>
      <c r="H1364" s="94">
        <f t="shared" si="450"/>
        <v>2500</v>
      </c>
      <c r="I1364" s="22">
        <v>4000</v>
      </c>
      <c r="J1364" s="22"/>
      <c r="K1364" s="117">
        <f t="shared" si="451"/>
        <v>4000</v>
      </c>
      <c r="L1364" s="173">
        <v>1000</v>
      </c>
      <c r="M1364" s="173"/>
      <c r="N1364" s="103">
        <f t="shared" si="452"/>
        <v>1000</v>
      </c>
      <c r="O1364" s="173">
        <v>1500</v>
      </c>
      <c r="P1364" s="173"/>
      <c r="Q1364" s="103">
        <f t="shared" si="453"/>
        <v>1500</v>
      </c>
      <c r="R1364" s="173">
        <v>1500</v>
      </c>
      <c r="S1364" s="173"/>
      <c r="T1364" s="103">
        <f t="shared" si="454"/>
        <v>1500</v>
      </c>
    </row>
    <row r="1365" spans="1:20" ht="18.75">
      <c r="A1365" s="25">
        <v>9</v>
      </c>
      <c r="B1365" s="17" t="s">
        <v>1066</v>
      </c>
      <c r="C1365" s="20">
        <v>1289.06</v>
      </c>
      <c r="D1365" s="20"/>
      <c r="E1365" s="88">
        <f t="shared" si="449"/>
        <v>1289.06</v>
      </c>
      <c r="F1365" s="14">
        <v>1264.56</v>
      </c>
      <c r="G1365" s="14">
        <v>0</v>
      </c>
      <c r="H1365" s="94">
        <f t="shared" si="450"/>
        <v>1264.56</v>
      </c>
      <c r="I1365" s="22">
        <v>1401.21</v>
      </c>
      <c r="J1365" s="22"/>
      <c r="K1365" s="117">
        <f t="shared" si="451"/>
        <v>1401.21</v>
      </c>
      <c r="L1365" s="173">
        <v>1562.88</v>
      </c>
      <c r="M1365" s="173"/>
      <c r="N1365" s="103">
        <f t="shared" si="452"/>
        <v>1562.88</v>
      </c>
      <c r="O1365" s="173">
        <v>1786.92</v>
      </c>
      <c r="P1365" s="173"/>
      <c r="Q1365" s="103">
        <f t="shared" si="453"/>
        <v>1786.92</v>
      </c>
      <c r="R1365" s="173">
        <v>1786.92</v>
      </c>
      <c r="S1365" s="173"/>
      <c r="T1365" s="103">
        <f t="shared" si="454"/>
        <v>1786.92</v>
      </c>
    </row>
    <row r="1366" spans="1:20" s="43" customFormat="1" ht="18.75">
      <c r="A1366" s="25">
        <v>10</v>
      </c>
      <c r="B1366" s="17" t="s">
        <v>1067</v>
      </c>
      <c r="C1366" s="20">
        <v>50</v>
      </c>
      <c r="D1366" s="20"/>
      <c r="E1366" s="88">
        <f t="shared" si="449"/>
        <v>50</v>
      </c>
      <c r="F1366" s="14">
        <v>50</v>
      </c>
      <c r="G1366" s="14">
        <v>0</v>
      </c>
      <c r="H1366" s="94">
        <f t="shared" si="450"/>
        <v>50</v>
      </c>
      <c r="I1366" s="22">
        <v>0.01</v>
      </c>
      <c r="J1366" s="36"/>
      <c r="K1366" s="117">
        <f t="shared" si="451"/>
        <v>0.01</v>
      </c>
      <c r="L1366" s="173">
        <v>0.01</v>
      </c>
      <c r="M1366" s="173"/>
      <c r="N1366" s="103">
        <f t="shared" si="452"/>
        <v>0.01</v>
      </c>
      <c r="O1366" s="173"/>
      <c r="P1366" s="173"/>
      <c r="Q1366" s="103">
        <f t="shared" si="453"/>
        <v>0</v>
      </c>
      <c r="R1366" s="173"/>
      <c r="S1366" s="173"/>
      <c r="T1366" s="103">
        <f t="shared" si="454"/>
        <v>0</v>
      </c>
    </row>
    <row r="1367" spans="1:20" ht="18.75">
      <c r="A1367" s="25">
        <v>11</v>
      </c>
      <c r="B1367" s="17" t="s">
        <v>1068</v>
      </c>
      <c r="C1367" s="20">
        <v>3300</v>
      </c>
      <c r="D1367" s="20"/>
      <c r="E1367" s="88">
        <f t="shared" si="449"/>
        <v>3300</v>
      </c>
      <c r="F1367" s="14">
        <v>900</v>
      </c>
      <c r="G1367" s="14">
        <v>0</v>
      </c>
      <c r="H1367" s="94">
        <f t="shared" si="450"/>
        <v>900</v>
      </c>
      <c r="I1367" s="22">
        <v>335.84</v>
      </c>
      <c r="J1367" s="22"/>
      <c r="K1367" s="117">
        <f t="shared" si="451"/>
        <v>335.84</v>
      </c>
      <c r="L1367" s="173">
        <v>200</v>
      </c>
      <c r="M1367" s="173"/>
      <c r="N1367" s="103">
        <f t="shared" si="452"/>
        <v>200</v>
      </c>
      <c r="O1367" s="173">
        <v>300</v>
      </c>
      <c r="P1367" s="173"/>
      <c r="Q1367" s="103">
        <f t="shared" si="453"/>
        <v>300</v>
      </c>
      <c r="R1367" s="173">
        <v>300</v>
      </c>
      <c r="S1367" s="173"/>
      <c r="T1367" s="103">
        <f t="shared" si="454"/>
        <v>300</v>
      </c>
    </row>
    <row r="1368" spans="1:20" ht="18.75">
      <c r="A1368" s="25">
        <v>12</v>
      </c>
      <c r="B1368" s="17" t="s">
        <v>1519</v>
      </c>
      <c r="C1368" s="20">
        <v>4900</v>
      </c>
      <c r="D1368" s="20"/>
      <c r="E1368" s="88">
        <f t="shared" si="449"/>
        <v>4900</v>
      </c>
      <c r="F1368" s="14">
        <v>3400</v>
      </c>
      <c r="G1368" s="14">
        <v>0</v>
      </c>
      <c r="H1368" s="94">
        <f t="shared" si="450"/>
        <v>3400</v>
      </c>
      <c r="I1368" s="22">
        <v>41000.03</v>
      </c>
      <c r="J1368" s="22"/>
      <c r="K1368" s="117">
        <f t="shared" si="451"/>
        <v>41000.03</v>
      </c>
      <c r="L1368" s="173">
        <v>30000</v>
      </c>
      <c r="M1368" s="173"/>
      <c r="N1368" s="103">
        <f t="shared" si="452"/>
        <v>30000</v>
      </c>
      <c r="O1368" s="173">
        <v>39586.879999999997</v>
      </c>
      <c r="P1368" s="173"/>
      <c r="Q1368" s="103">
        <f t="shared" si="453"/>
        <v>39586.879999999997</v>
      </c>
      <c r="R1368" s="173">
        <v>39586.879999999997</v>
      </c>
      <c r="S1368" s="173"/>
      <c r="T1368" s="103">
        <f t="shared" si="454"/>
        <v>39586.879999999997</v>
      </c>
    </row>
    <row r="1369" spans="1:20" ht="18.75">
      <c r="A1369" s="25">
        <v>13</v>
      </c>
      <c r="B1369" s="17" t="s">
        <v>1069</v>
      </c>
      <c r="C1369" s="20">
        <v>0.01</v>
      </c>
      <c r="D1369" s="20"/>
      <c r="E1369" s="88">
        <f t="shared" si="449"/>
        <v>0.01</v>
      </c>
      <c r="F1369" s="14">
        <v>0.01</v>
      </c>
      <c r="G1369" s="14">
        <v>0</v>
      </c>
      <c r="H1369" s="94">
        <f t="shared" si="450"/>
        <v>0.01</v>
      </c>
      <c r="I1369" s="22">
        <v>0.01</v>
      </c>
      <c r="J1369" s="22"/>
      <c r="K1369" s="117">
        <f t="shared" si="451"/>
        <v>0.01</v>
      </c>
      <c r="L1369" s="173">
        <v>0.01</v>
      </c>
      <c r="M1369" s="173"/>
      <c r="N1369" s="103">
        <f t="shared" si="452"/>
        <v>0.01</v>
      </c>
      <c r="O1369" s="173">
        <v>0.01</v>
      </c>
      <c r="P1369" s="173"/>
      <c r="Q1369" s="103">
        <f t="shared" si="453"/>
        <v>0.01</v>
      </c>
      <c r="R1369" s="173">
        <v>0.01</v>
      </c>
      <c r="S1369" s="173"/>
      <c r="T1369" s="103">
        <f t="shared" si="454"/>
        <v>0.01</v>
      </c>
    </row>
    <row r="1370" spans="1:20" ht="18.75">
      <c r="A1370" s="25">
        <v>14</v>
      </c>
      <c r="B1370" s="17" t="s">
        <v>1070</v>
      </c>
      <c r="C1370" s="20">
        <v>0.01</v>
      </c>
      <c r="D1370" s="20"/>
      <c r="E1370" s="88">
        <f t="shared" si="449"/>
        <v>0.01</v>
      </c>
      <c r="F1370" s="14">
        <v>0.01</v>
      </c>
      <c r="G1370" s="14">
        <v>0</v>
      </c>
      <c r="H1370" s="94">
        <f t="shared" si="450"/>
        <v>0.01</v>
      </c>
      <c r="I1370" s="22">
        <v>0.01</v>
      </c>
      <c r="J1370" s="22"/>
      <c r="K1370" s="117">
        <f t="shared" si="451"/>
        <v>0.01</v>
      </c>
      <c r="L1370" s="173">
        <v>0.01</v>
      </c>
      <c r="M1370" s="173"/>
      <c r="N1370" s="103">
        <f t="shared" si="452"/>
        <v>0.01</v>
      </c>
      <c r="O1370" s="173">
        <v>0.01</v>
      </c>
      <c r="P1370" s="173"/>
      <c r="Q1370" s="103">
        <f t="shared" si="453"/>
        <v>0.01</v>
      </c>
      <c r="R1370" s="173">
        <v>0.01</v>
      </c>
      <c r="S1370" s="173"/>
      <c r="T1370" s="103">
        <f t="shared" si="454"/>
        <v>0.01</v>
      </c>
    </row>
    <row r="1371" spans="1:20" ht="18.75">
      <c r="A1371" s="25">
        <v>15</v>
      </c>
      <c r="B1371" s="17" t="s">
        <v>1071</v>
      </c>
      <c r="C1371" s="20">
        <v>0.01</v>
      </c>
      <c r="D1371" s="20"/>
      <c r="E1371" s="88">
        <f t="shared" si="449"/>
        <v>0.01</v>
      </c>
      <c r="F1371" s="14">
        <v>0.01</v>
      </c>
      <c r="G1371" s="14">
        <v>0</v>
      </c>
      <c r="H1371" s="94">
        <f t="shared" si="450"/>
        <v>0.01</v>
      </c>
      <c r="I1371" s="22"/>
      <c r="J1371" s="22"/>
      <c r="L1371" s="173">
        <v>1500</v>
      </c>
      <c r="M1371" s="173"/>
      <c r="O1371" s="173"/>
      <c r="P1371" s="173"/>
      <c r="R1371" s="173"/>
      <c r="S1371" s="173"/>
    </row>
    <row r="1372" spans="1:20" ht="18.75">
      <c r="A1372" s="25">
        <v>16</v>
      </c>
      <c r="B1372" s="17" t="s">
        <v>1072</v>
      </c>
      <c r="C1372" s="20">
        <v>3998.99</v>
      </c>
      <c r="D1372" s="20"/>
      <c r="E1372" s="88">
        <f t="shared" si="449"/>
        <v>3998.99</v>
      </c>
      <c r="F1372" s="14">
        <v>2000</v>
      </c>
      <c r="G1372" s="14">
        <v>0</v>
      </c>
      <c r="H1372" s="94">
        <f>SUM(F1372:G1372)</f>
        <v>2000</v>
      </c>
      <c r="I1372" s="22">
        <v>4000</v>
      </c>
      <c r="J1372" s="22"/>
      <c r="K1372" s="117">
        <f t="shared" ref="K1372:K1399" si="455">SUM(I1372:J1372)</f>
        <v>4000</v>
      </c>
      <c r="L1372" s="173">
        <v>0.02</v>
      </c>
      <c r="M1372" s="173"/>
      <c r="N1372" s="103">
        <f t="shared" ref="N1372:N1399" si="456">SUM(L1372:M1372)</f>
        <v>0.02</v>
      </c>
      <c r="O1372" s="173">
        <v>1500</v>
      </c>
      <c r="P1372" s="173"/>
      <c r="Q1372" s="103">
        <f t="shared" ref="Q1372:Q1399" si="457">SUM(O1372:P1372)</f>
        <v>1500</v>
      </c>
      <c r="R1372" s="173">
        <v>1500</v>
      </c>
      <c r="S1372" s="173"/>
      <c r="T1372" s="103">
        <f t="shared" ref="T1372:T1399" si="458">SUM(R1372:S1372)</f>
        <v>1500</v>
      </c>
    </row>
    <row r="1373" spans="1:20" ht="18.75">
      <c r="A1373" s="25">
        <v>17</v>
      </c>
      <c r="B1373" s="17" t="s">
        <v>1073</v>
      </c>
      <c r="C1373" s="20">
        <v>0.02</v>
      </c>
      <c r="D1373" s="20"/>
      <c r="E1373" s="88">
        <f t="shared" si="449"/>
        <v>0.02</v>
      </c>
      <c r="F1373" s="14">
        <v>0.02</v>
      </c>
      <c r="G1373" s="14">
        <v>0</v>
      </c>
      <c r="H1373" s="94">
        <f t="shared" ref="H1373:H1399" si="459">SUM(F1373:G1373)</f>
        <v>0.02</v>
      </c>
      <c r="I1373" s="22">
        <v>0.02</v>
      </c>
      <c r="J1373" s="22"/>
      <c r="K1373" s="117">
        <f t="shared" si="455"/>
        <v>0.02</v>
      </c>
      <c r="L1373" s="173">
        <v>30.01</v>
      </c>
      <c r="M1373" s="173"/>
      <c r="N1373" s="103">
        <f t="shared" si="456"/>
        <v>30.01</v>
      </c>
      <c r="O1373" s="173">
        <v>0.02</v>
      </c>
      <c r="P1373" s="173"/>
      <c r="Q1373" s="103">
        <f t="shared" si="457"/>
        <v>0.02</v>
      </c>
      <c r="R1373" s="173">
        <v>0.02</v>
      </c>
      <c r="S1373" s="173"/>
      <c r="T1373" s="103">
        <f t="shared" si="458"/>
        <v>0.02</v>
      </c>
    </row>
    <row r="1374" spans="1:20" ht="18.75">
      <c r="A1374" s="25">
        <v>18</v>
      </c>
      <c r="B1374" s="17" t="s">
        <v>1074</v>
      </c>
      <c r="C1374" s="20">
        <v>90</v>
      </c>
      <c r="D1374" s="20"/>
      <c r="E1374" s="88">
        <f t="shared" si="449"/>
        <v>90</v>
      </c>
      <c r="F1374" s="14">
        <v>84.24</v>
      </c>
      <c r="G1374" s="14">
        <v>0</v>
      </c>
      <c r="H1374" s="94">
        <f t="shared" si="459"/>
        <v>84.24</v>
      </c>
      <c r="I1374" s="22">
        <v>30.01</v>
      </c>
      <c r="J1374" s="22"/>
      <c r="K1374" s="117">
        <f t="shared" si="455"/>
        <v>30.01</v>
      </c>
      <c r="L1374" s="173">
        <v>5000</v>
      </c>
      <c r="M1374" s="173"/>
      <c r="N1374" s="103">
        <f t="shared" si="456"/>
        <v>5000</v>
      </c>
      <c r="O1374" s="173">
        <v>50.01</v>
      </c>
      <c r="P1374" s="173"/>
      <c r="Q1374" s="103">
        <f t="shared" si="457"/>
        <v>50.01</v>
      </c>
      <c r="R1374" s="173">
        <v>50.01</v>
      </c>
      <c r="S1374" s="173"/>
      <c r="T1374" s="103">
        <f t="shared" si="458"/>
        <v>50.01</v>
      </c>
    </row>
    <row r="1375" spans="1:20" ht="18.75">
      <c r="A1375" s="25">
        <v>19</v>
      </c>
      <c r="B1375" s="17" t="s">
        <v>1075</v>
      </c>
      <c r="C1375" s="20">
        <v>32500</v>
      </c>
      <c r="D1375" s="20"/>
      <c r="E1375" s="88">
        <f t="shared" si="449"/>
        <v>32500</v>
      </c>
      <c r="F1375" s="14">
        <v>20000</v>
      </c>
      <c r="G1375" s="14">
        <v>0</v>
      </c>
      <c r="H1375" s="94">
        <f t="shared" si="459"/>
        <v>20000</v>
      </c>
      <c r="I1375" s="22">
        <v>25000</v>
      </c>
      <c r="J1375" s="22"/>
      <c r="K1375" s="117">
        <f t="shared" si="455"/>
        <v>25000</v>
      </c>
      <c r="L1375" s="173">
        <v>1107.8599999999999</v>
      </c>
      <c r="M1375" s="173">
        <v>1336.85</v>
      </c>
      <c r="N1375" s="103">
        <f t="shared" si="456"/>
        <v>2444.71</v>
      </c>
      <c r="O1375" s="173">
        <v>15000</v>
      </c>
      <c r="P1375" s="173"/>
      <c r="Q1375" s="103">
        <f t="shared" si="457"/>
        <v>15000</v>
      </c>
      <c r="R1375" s="173">
        <v>15000</v>
      </c>
      <c r="S1375" s="173"/>
      <c r="T1375" s="103">
        <f t="shared" si="458"/>
        <v>15000</v>
      </c>
    </row>
    <row r="1376" spans="1:20" ht="18.75">
      <c r="A1376" s="25">
        <v>20</v>
      </c>
      <c r="B1376" s="17" t="s">
        <v>1076</v>
      </c>
      <c r="C1376" s="20">
        <v>256.75</v>
      </c>
      <c r="D1376" s="20">
        <v>0.02</v>
      </c>
      <c r="E1376" s="88">
        <f t="shared" si="449"/>
        <v>256.77</v>
      </c>
      <c r="F1376" s="14">
        <v>3523.58</v>
      </c>
      <c r="G1376" s="14">
        <v>7553.23</v>
      </c>
      <c r="H1376" s="94">
        <f t="shared" si="459"/>
        <v>11076.81</v>
      </c>
      <c r="I1376" s="22">
        <v>3330.37</v>
      </c>
      <c r="J1376" s="22">
        <v>1499.61</v>
      </c>
      <c r="K1376" s="117">
        <f t="shared" si="455"/>
        <v>4829.9799999999996</v>
      </c>
      <c r="L1376" s="173">
        <v>1521.5</v>
      </c>
      <c r="M1376" s="173"/>
      <c r="N1376" s="103">
        <f t="shared" si="456"/>
        <v>1521.5</v>
      </c>
      <c r="O1376" s="173">
        <v>1417.21</v>
      </c>
      <c r="P1376" s="173">
        <v>135.15</v>
      </c>
      <c r="Q1376" s="103">
        <f t="shared" si="457"/>
        <v>1552.3600000000001</v>
      </c>
      <c r="R1376" s="173">
        <v>1417.21</v>
      </c>
      <c r="S1376" s="173">
        <v>2005.26</v>
      </c>
      <c r="T1376" s="103">
        <f t="shared" si="458"/>
        <v>3422.4700000000003</v>
      </c>
    </row>
    <row r="1377" spans="1:20" ht="18.75">
      <c r="A1377" s="25">
        <v>21</v>
      </c>
      <c r="B1377" s="17" t="s">
        <v>1077</v>
      </c>
      <c r="C1377" s="20">
        <v>86600</v>
      </c>
      <c r="D1377" s="20"/>
      <c r="E1377" s="88">
        <f t="shared" si="449"/>
        <v>86600</v>
      </c>
      <c r="F1377" s="14">
        <v>1445</v>
      </c>
      <c r="G1377" s="14">
        <v>0</v>
      </c>
      <c r="H1377" s="94">
        <f t="shared" si="459"/>
        <v>1445</v>
      </c>
      <c r="I1377" s="22">
        <v>1496.5</v>
      </c>
      <c r="J1377" s="22"/>
      <c r="K1377" s="117">
        <f t="shared" si="455"/>
        <v>1496.5</v>
      </c>
      <c r="L1377" s="173">
        <v>38276.9</v>
      </c>
      <c r="M1377" s="173">
        <v>36723.1</v>
      </c>
      <c r="N1377" s="103">
        <f t="shared" si="456"/>
        <v>75000</v>
      </c>
      <c r="O1377" s="173">
        <v>1310.5</v>
      </c>
      <c r="P1377" s="173"/>
      <c r="Q1377" s="103">
        <f t="shared" si="457"/>
        <v>1310.5</v>
      </c>
      <c r="R1377" s="173">
        <v>1310.5</v>
      </c>
      <c r="S1377" s="173"/>
      <c r="T1377" s="103">
        <f t="shared" si="458"/>
        <v>1310.5</v>
      </c>
    </row>
    <row r="1378" spans="1:20" ht="18.75">
      <c r="A1378" s="25">
        <v>22</v>
      </c>
      <c r="B1378" s="17" t="s">
        <v>1078</v>
      </c>
      <c r="C1378" s="20">
        <v>250</v>
      </c>
      <c r="D1378" s="20"/>
      <c r="E1378" s="88">
        <f t="shared" si="449"/>
        <v>250</v>
      </c>
      <c r="F1378" s="14">
        <v>88500</v>
      </c>
      <c r="G1378" s="14">
        <v>0</v>
      </c>
      <c r="H1378" s="94">
        <f t="shared" si="459"/>
        <v>88500</v>
      </c>
      <c r="I1378" s="22">
        <v>81300.03</v>
      </c>
      <c r="J1378" s="22"/>
      <c r="K1378" s="117">
        <f t="shared" si="455"/>
        <v>81300.03</v>
      </c>
      <c r="L1378" s="173">
        <v>500</v>
      </c>
      <c r="M1378" s="173"/>
      <c r="N1378" s="103">
        <f t="shared" si="456"/>
        <v>500</v>
      </c>
      <c r="O1378" s="173">
        <v>42170</v>
      </c>
      <c r="P1378" s="173">
        <v>32830</v>
      </c>
      <c r="Q1378" s="103">
        <f t="shared" si="457"/>
        <v>75000</v>
      </c>
      <c r="R1378" s="173">
        <v>42170</v>
      </c>
      <c r="S1378" s="173">
        <v>32830</v>
      </c>
      <c r="T1378" s="103">
        <f t="shared" si="458"/>
        <v>75000</v>
      </c>
    </row>
    <row r="1379" spans="1:20" ht="18.75">
      <c r="A1379" s="25">
        <v>23</v>
      </c>
      <c r="B1379" s="17" t="s">
        <v>1079</v>
      </c>
      <c r="C1379" s="20">
        <v>17500</v>
      </c>
      <c r="D1379" s="20"/>
      <c r="E1379" s="88">
        <f t="shared" si="449"/>
        <v>17500</v>
      </c>
      <c r="F1379" s="14">
        <v>700</v>
      </c>
      <c r="G1379" s="14">
        <v>0</v>
      </c>
      <c r="H1379" s="94">
        <f t="shared" si="459"/>
        <v>700</v>
      </c>
      <c r="I1379" s="22">
        <v>95</v>
      </c>
      <c r="J1379" s="22"/>
      <c r="K1379" s="117">
        <f t="shared" si="455"/>
        <v>95</v>
      </c>
      <c r="L1379" s="186">
        <v>30000.15</v>
      </c>
      <c r="M1379" s="173"/>
      <c r="N1379" s="103">
        <f t="shared" si="456"/>
        <v>30000.15</v>
      </c>
      <c r="O1379" s="186"/>
      <c r="P1379" s="173"/>
      <c r="Q1379" s="103">
        <f t="shared" si="457"/>
        <v>0</v>
      </c>
      <c r="R1379" s="186"/>
      <c r="S1379" s="173"/>
      <c r="T1379" s="103">
        <f t="shared" si="458"/>
        <v>0</v>
      </c>
    </row>
    <row r="1380" spans="1:20" ht="18.75">
      <c r="A1380" s="25">
        <v>24</v>
      </c>
      <c r="B1380" s="17" t="s">
        <v>1080</v>
      </c>
      <c r="C1380" s="20">
        <v>435</v>
      </c>
      <c r="D1380" s="20"/>
      <c r="E1380" s="88">
        <f t="shared" si="449"/>
        <v>435</v>
      </c>
      <c r="F1380" s="14">
        <v>24000</v>
      </c>
      <c r="G1380" s="14">
        <v>0</v>
      </c>
      <c r="H1380" s="94">
        <f t="shared" si="459"/>
        <v>24000</v>
      </c>
      <c r="I1380" s="22">
        <v>35408.67</v>
      </c>
      <c r="J1380" s="22"/>
      <c r="K1380" s="117">
        <f t="shared" si="455"/>
        <v>35408.67</v>
      </c>
      <c r="L1380" s="173">
        <v>380</v>
      </c>
      <c r="M1380" s="173"/>
      <c r="N1380" s="103">
        <f t="shared" si="456"/>
        <v>380</v>
      </c>
      <c r="O1380" s="173">
        <v>40000.129999999997</v>
      </c>
      <c r="P1380" s="173"/>
      <c r="Q1380" s="103">
        <f t="shared" si="457"/>
        <v>40000.129999999997</v>
      </c>
      <c r="R1380" s="173">
        <v>40222.300000000003</v>
      </c>
      <c r="S1380" s="173"/>
      <c r="T1380" s="103">
        <f t="shared" si="458"/>
        <v>40222.300000000003</v>
      </c>
    </row>
    <row r="1381" spans="1:20" ht="18.75">
      <c r="A1381" s="25">
        <v>25</v>
      </c>
      <c r="B1381" s="17" t="s">
        <v>1081</v>
      </c>
      <c r="C1381" s="20">
        <v>3528</v>
      </c>
      <c r="D1381" s="20"/>
      <c r="E1381" s="88">
        <f t="shared" si="449"/>
        <v>3528</v>
      </c>
      <c r="F1381" s="14">
        <v>400</v>
      </c>
      <c r="G1381" s="14">
        <v>0</v>
      </c>
      <c r="H1381" s="94">
        <f t="shared" si="459"/>
        <v>400</v>
      </c>
      <c r="I1381" s="22">
        <v>50</v>
      </c>
      <c r="J1381" s="22"/>
      <c r="K1381" s="117">
        <f t="shared" si="455"/>
        <v>50</v>
      </c>
      <c r="L1381" s="173">
        <v>7800</v>
      </c>
      <c r="M1381" s="173"/>
      <c r="N1381" s="103">
        <f t="shared" si="456"/>
        <v>7800</v>
      </c>
      <c r="O1381" s="173">
        <v>100</v>
      </c>
      <c r="P1381" s="173"/>
      <c r="Q1381" s="103">
        <f t="shared" si="457"/>
        <v>100</v>
      </c>
      <c r="R1381" s="173">
        <v>100</v>
      </c>
      <c r="S1381" s="173"/>
      <c r="T1381" s="103">
        <f t="shared" si="458"/>
        <v>100</v>
      </c>
    </row>
    <row r="1382" spans="1:20" ht="18.75">
      <c r="A1382" s="25">
        <v>26</v>
      </c>
      <c r="B1382" s="17" t="s">
        <v>1082</v>
      </c>
      <c r="C1382" s="20">
        <v>10</v>
      </c>
      <c r="D1382" s="20"/>
      <c r="E1382" s="88">
        <f t="shared" si="449"/>
        <v>10</v>
      </c>
      <c r="F1382" s="14">
        <v>4000</v>
      </c>
      <c r="G1382" s="14">
        <v>0</v>
      </c>
      <c r="H1382" s="94">
        <f t="shared" si="459"/>
        <v>4000</v>
      </c>
      <c r="I1382" s="22">
        <v>12939</v>
      </c>
      <c r="J1382" s="22"/>
      <c r="K1382" s="117">
        <f t="shared" si="455"/>
        <v>12939</v>
      </c>
      <c r="L1382" s="173">
        <v>0.01</v>
      </c>
      <c r="M1382" s="173"/>
      <c r="N1382" s="103">
        <f t="shared" si="456"/>
        <v>0.01</v>
      </c>
      <c r="O1382" s="173">
        <v>7000.01</v>
      </c>
      <c r="P1382" s="173"/>
      <c r="Q1382" s="103">
        <f t="shared" si="457"/>
        <v>7000.01</v>
      </c>
      <c r="R1382" s="173">
        <v>7000.01</v>
      </c>
      <c r="S1382" s="173"/>
      <c r="T1382" s="103">
        <f t="shared" si="458"/>
        <v>7000.01</v>
      </c>
    </row>
    <row r="1383" spans="1:20" ht="18.75">
      <c r="A1383" s="25">
        <v>27</v>
      </c>
      <c r="B1383" s="17" t="s">
        <v>1083</v>
      </c>
      <c r="C1383" s="20">
        <v>1500.06</v>
      </c>
      <c r="D1383" s="20"/>
      <c r="E1383" s="88">
        <f t="shared" si="449"/>
        <v>1500.06</v>
      </c>
      <c r="F1383" s="14">
        <v>5</v>
      </c>
      <c r="G1383" s="14">
        <v>0</v>
      </c>
      <c r="H1383" s="94">
        <f t="shared" si="459"/>
        <v>5</v>
      </c>
      <c r="I1383" s="22">
        <v>5</v>
      </c>
      <c r="J1383" s="22"/>
      <c r="K1383" s="117">
        <f t="shared" si="455"/>
        <v>5</v>
      </c>
      <c r="L1383" s="173">
        <v>25000</v>
      </c>
      <c r="M1383" s="173"/>
      <c r="N1383" s="103">
        <f t="shared" si="456"/>
        <v>25000</v>
      </c>
      <c r="O1383" s="173">
        <v>0.01</v>
      </c>
      <c r="P1383" s="173"/>
      <c r="Q1383" s="103">
        <f t="shared" si="457"/>
        <v>0.01</v>
      </c>
      <c r="R1383" s="173">
        <v>0.01</v>
      </c>
      <c r="S1383" s="173"/>
      <c r="T1383" s="103">
        <f t="shared" si="458"/>
        <v>0.01</v>
      </c>
    </row>
    <row r="1384" spans="1:20" ht="18.75">
      <c r="A1384" s="25">
        <v>28</v>
      </c>
      <c r="B1384" s="17" t="s">
        <v>1084</v>
      </c>
      <c r="C1384" s="20">
        <v>1500</v>
      </c>
      <c r="D1384" s="20"/>
      <c r="E1384" s="88">
        <f t="shared" si="449"/>
        <v>1500</v>
      </c>
      <c r="F1384" s="14">
        <v>600</v>
      </c>
      <c r="G1384" s="14">
        <v>0</v>
      </c>
      <c r="H1384" s="94">
        <f t="shared" si="459"/>
        <v>600</v>
      </c>
      <c r="I1384" s="22">
        <v>14200.02</v>
      </c>
      <c r="J1384" s="22"/>
      <c r="K1384" s="117">
        <f t="shared" si="455"/>
        <v>14200.02</v>
      </c>
      <c r="L1384" s="173">
        <v>5000.01</v>
      </c>
      <c r="M1384" s="173"/>
      <c r="N1384" s="103">
        <f t="shared" si="456"/>
        <v>5000.01</v>
      </c>
      <c r="O1384" s="173">
        <v>40000</v>
      </c>
      <c r="P1384" s="173"/>
      <c r="Q1384" s="103">
        <f t="shared" si="457"/>
        <v>40000</v>
      </c>
      <c r="R1384" s="173">
        <v>40000</v>
      </c>
      <c r="S1384" s="173"/>
      <c r="T1384" s="103">
        <f t="shared" si="458"/>
        <v>40000</v>
      </c>
    </row>
    <row r="1385" spans="1:20" ht="18.75">
      <c r="A1385" s="25">
        <v>29</v>
      </c>
      <c r="B1385" s="17" t="s">
        <v>1085</v>
      </c>
      <c r="C1385" s="20">
        <v>300</v>
      </c>
      <c r="D1385" s="20"/>
      <c r="E1385" s="88">
        <f t="shared" si="449"/>
        <v>300</v>
      </c>
      <c r="F1385" s="14">
        <v>3000</v>
      </c>
      <c r="G1385" s="14">
        <v>0</v>
      </c>
      <c r="H1385" s="94">
        <f t="shared" si="459"/>
        <v>3000</v>
      </c>
      <c r="I1385" s="22">
        <v>13167.34</v>
      </c>
      <c r="J1385" s="22"/>
      <c r="K1385" s="117">
        <f t="shared" si="455"/>
        <v>13167.34</v>
      </c>
      <c r="L1385" s="173">
        <v>200</v>
      </c>
      <c r="M1385" s="173"/>
      <c r="N1385" s="103">
        <f t="shared" si="456"/>
        <v>200</v>
      </c>
      <c r="O1385" s="173">
        <v>16000</v>
      </c>
      <c r="P1385" s="173"/>
      <c r="Q1385" s="103">
        <f t="shared" si="457"/>
        <v>16000</v>
      </c>
      <c r="R1385" s="173">
        <v>16000</v>
      </c>
      <c r="S1385" s="173"/>
      <c r="T1385" s="103">
        <f t="shared" si="458"/>
        <v>16000</v>
      </c>
    </row>
    <row r="1386" spans="1:20" ht="18.75">
      <c r="A1386" s="25">
        <v>30</v>
      </c>
      <c r="B1386" s="17" t="s">
        <v>1086</v>
      </c>
      <c r="C1386" s="20">
        <v>55</v>
      </c>
      <c r="D1386" s="20"/>
      <c r="E1386" s="88">
        <f t="shared" si="449"/>
        <v>55</v>
      </c>
      <c r="F1386" s="14">
        <v>500</v>
      </c>
      <c r="G1386" s="14">
        <v>0</v>
      </c>
      <c r="H1386" s="94">
        <f t="shared" si="459"/>
        <v>500</v>
      </c>
      <c r="I1386" s="22">
        <v>700</v>
      </c>
      <c r="J1386" s="22"/>
      <c r="K1386" s="117">
        <f t="shared" si="455"/>
        <v>700</v>
      </c>
      <c r="L1386" s="173">
        <v>50</v>
      </c>
      <c r="M1386" s="173"/>
      <c r="N1386" s="103">
        <f t="shared" si="456"/>
        <v>50</v>
      </c>
      <c r="O1386" s="173">
        <v>523</v>
      </c>
      <c r="P1386" s="173"/>
      <c r="Q1386" s="103">
        <f t="shared" si="457"/>
        <v>523</v>
      </c>
      <c r="R1386" s="173">
        <v>523</v>
      </c>
      <c r="S1386" s="173"/>
      <c r="T1386" s="103">
        <f t="shared" si="458"/>
        <v>523</v>
      </c>
    </row>
    <row r="1387" spans="1:20" ht="18.75">
      <c r="A1387" s="25">
        <v>31</v>
      </c>
      <c r="B1387" s="17" t="s">
        <v>1087</v>
      </c>
      <c r="C1387" s="20">
        <v>600</v>
      </c>
      <c r="D1387" s="20"/>
      <c r="E1387" s="88">
        <f t="shared" si="449"/>
        <v>600</v>
      </c>
      <c r="F1387" s="14">
        <v>50</v>
      </c>
      <c r="G1387" s="14">
        <v>0</v>
      </c>
      <c r="H1387" s="94">
        <f t="shared" si="459"/>
        <v>50</v>
      </c>
      <c r="I1387" s="22">
        <v>50</v>
      </c>
      <c r="J1387" s="22"/>
      <c r="K1387" s="117">
        <f t="shared" si="455"/>
        <v>50</v>
      </c>
      <c r="L1387" s="173">
        <v>50</v>
      </c>
      <c r="M1387" s="173"/>
      <c r="N1387" s="103">
        <f t="shared" si="456"/>
        <v>50</v>
      </c>
      <c r="O1387" s="173">
        <v>50</v>
      </c>
      <c r="P1387" s="173"/>
      <c r="Q1387" s="103">
        <f t="shared" si="457"/>
        <v>50</v>
      </c>
      <c r="R1387" s="173">
        <v>50</v>
      </c>
      <c r="S1387" s="173"/>
      <c r="T1387" s="103">
        <f t="shared" si="458"/>
        <v>50</v>
      </c>
    </row>
    <row r="1388" spans="1:20" ht="18.75">
      <c r="A1388" s="25">
        <v>32</v>
      </c>
      <c r="B1388" s="17" t="s">
        <v>1088</v>
      </c>
      <c r="C1388" s="20">
        <v>508</v>
      </c>
      <c r="D1388" s="20"/>
      <c r="E1388" s="88">
        <f t="shared" si="449"/>
        <v>508</v>
      </c>
      <c r="F1388" s="14">
        <v>50</v>
      </c>
      <c r="G1388" s="14">
        <v>0</v>
      </c>
      <c r="H1388" s="94">
        <f t="shared" si="459"/>
        <v>50</v>
      </c>
      <c r="I1388" s="22">
        <v>50</v>
      </c>
      <c r="J1388" s="22"/>
      <c r="K1388" s="117">
        <f t="shared" si="455"/>
        <v>50</v>
      </c>
      <c r="L1388" s="173">
        <v>384</v>
      </c>
      <c r="M1388" s="173"/>
      <c r="N1388" s="103">
        <f t="shared" si="456"/>
        <v>384</v>
      </c>
      <c r="O1388" s="173">
        <v>1000</v>
      </c>
      <c r="P1388" s="173"/>
      <c r="Q1388" s="103">
        <f t="shared" si="457"/>
        <v>1000</v>
      </c>
      <c r="R1388" s="173">
        <v>1000</v>
      </c>
      <c r="S1388" s="173"/>
      <c r="T1388" s="103">
        <f t="shared" si="458"/>
        <v>1000</v>
      </c>
    </row>
    <row r="1389" spans="1:20" ht="18.75">
      <c r="A1389" s="25">
        <v>33</v>
      </c>
      <c r="B1389" s="17" t="s">
        <v>1089</v>
      </c>
      <c r="C1389" s="20">
        <v>2000</v>
      </c>
      <c r="D1389" s="20"/>
      <c r="E1389" s="88">
        <f t="shared" si="449"/>
        <v>2000</v>
      </c>
      <c r="F1389" s="14">
        <v>325</v>
      </c>
      <c r="G1389" s="14">
        <v>0</v>
      </c>
      <c r="H1389" s="94">
        <f t="shared" si="459"/>
        <v>325</v>
      </c>
      <c r="I1389" s="22">
        <v>390</v>
      </c>
      <c r="J1389" s="22"/>
      <c r="K1389" s="117">
        <f t="shared" si="455"/>
        <v>390</v>
      </c>
      <c r="L1389" s="173">
        <v>500</v>
      </c>
      <c r="M1389" s="173"/>
      <c r="N1389" s="103">
        <f t="shared" si="456"/>
        <v>500</v>
      </c>
      <c r="O1389" s="173">
        <v>424</v>
      </c>
      <c r="P1389" s="173"/>
      <c r="Q1389" s="103">
        <f t="shared" si="457"/>
        <v>424</v>
      </c>
      <c r="R1389" s="173">
        <v>424</v>
      </c>
      <c r="S1389" s="173"/>
      <c r="T1389" s="103">
        <f t="shared" si="458"/>
        <v>424</v>
      </c>
    </row>
    <row r="1390" spans="1:20" ht="18.75">
      <c r="A1390" s="25">
        <v>34</v>
      </c>
      <c r="B1390" s="17" t="s">
        <v>1090</v>
      </c>
      <c r="C1390" s="20">
        <v>2000</v>
      </c>
      <c r="D1390" s="20"/>
      <c r="E1390" s="88">
        <f t="shared" si="449"/>
        <v>2000</v>
      </c>
      <c r="F1390" s="14">
        <v>2000</v>
      </c>
      <c r="G1390" s="14">
        <v>0</v>
      </c>
      <c r="H1390" s="94">
        <f t="shared" si="459"/>
        <v>2000</v>
      </c>
      <c r="I1390" s="22">
        <v>2487.7800000000002</v>
      </c>
      <c r="J1390" s="22"/>
      <c r="K1390" s="117">
        <f t="shared" si="455"/>
        <v>2487.7800000000002</v>
      </c>
      <c r="L1390" s="173">
        <v>30000.04</v>
      </c>
      <c r="M1390" s="173"/>
      <c r="N1390" s="103">
        <f t="shared" si="456"/>
        <v>30000.04</v>
      </c>
      <c r="O1390" s="173">
        <v>330</v>
      </c>
      <c r="P1390" s="173"/>
      <c r="Q1390" s="103">
        <f t="shared" si="457"/>
        <v>330</v>
      </c>
      <c r="R1390" s="173">
        <v>330</v>
      </c>
      <c r="S1390" s="173"/>
      <c r="T1390" s="103">
        <f t="shared" si="458"/>
        <v>330</v>
      </c>
    </row>
    <row r="1391" spans="1:20" ht="18.75">
      <c r="A1391" s="25">
        <v>35</v>
      </c>
      <c r="B1391" s="17" t="s">
        <v>1091</v>
      </c>
      <c r="C1391" s="20">
        <v>19499</v>
      </c>
      <c r="D1391" s="20"/>
      <c r="E1391" s="88">
        <f t="shared" si="449"/>
        <v>19499</v>
      </c>
      <c r="F1391" s="14">
        <v>2419.1999999999998</v>
      </c>
      <c r="G1391" s="14">
        <v>0</v>
      </c>
      <c r="H1391" s="94">
        <f t="shared" si="459"/>
        <v>2419.1999999999998</v>
      </c>
      <c r="I1391" s="22">
        <v>8000.03</v>
      </c>
      <c r="J1391" s="22"/>
      <c r="K1391" s="117">
        <f t="shared" si="455"/>
        <v>8000.03</v>
      </c>
      <c r="L1391" s="173">
        <v>15486.1</v>
      </c>
      <c r="M1391" s="173"/>
      <c r="N1391" s="103">
        <f t="shared" si="456"/>
        <v>15486.1</v>
      </c>
      <c r="O1391" s="173">
        <v>15212.78</v>
      </c>
      <c r="P1391" s="173"/>
      <c r="Q1391" s="103">
        <f t="shared" si="457"/>
        <v>15212.78</v>
      </c>
      <c r="R1391" s="173">
        <v>15212.78</v>
      </c>
      <c r="S1391" s="173"/>
      <c r="T1391" s="103">
        <f t="shared" si="458"/>
        <v>15212.78</v>
      </c>
    </row>
    <row r="1392" spans="1:20" ht="18.75">
      <c r="A1392" s="25">
        <v>36</v>
      </c>
      <c r="B1392" s="17" t="s">
        <v>1092</v>
      </c>
      <c r="C1392" s="20">
        <v>700</v>
      </c>
      <c r="D1392" s="20"/>
      <c r="E1392" s="88">
        <f t="shared" si="449"/>
        <v>700</v>
      </c>
      <c r="F1392" s="14">
        <v>13206.43</v>
      </c>
      <c r="G1392" s="14">
        <v>0</v>
      </c>
      <c r="H1392" s="94">
        <f t="shared" si="459"/>
        <v>13206.43</v>
      </c>
      <c r="I1392" s="22">
        <v>22600.01</v>
      </c>
      <c r="J1392" s="22"/>
      <c r="K1392" s="117">
        <f t="shared" si="455"/>
        <v>22600.01</v>
      </c>
      <c r="L1392" s="173">
        <v>100</v>
      </c>
      <c r="M1392" s="173"/>
      <c r="N1392" s="103">
        <f t="shared" si="456"/>
        <v>100</v>
      </c>
      <c r="O1392" s="173">
        <v>11500</v>
      </c>
      <c r="P1392" s="173"/>
      <c r="Q1392" s="103">
        <f t="shared" si="457"/>
        <v>11500</v>
      </c>
      <c r="R1392" s="173">
        <v>11500</v>
      </c>
      <c r="S1392" s="173"/>
      <c r="T1392" s="103">
        <f t="shared" si="458"/>
        <v>11500</v>
      </c>
    </row>
    <row r="1393" spans="1:20" ht="18.75">
      <c r="A1393" s="25">
        <v>37</v>
      </c>
      <c r="B1393" s="17" t="s">
        <v>1093</v>
      </c>
      <c r="C1393" s="20">
        <v>3021.61</v>
      </c>
      <c r="D1393" s="20"/>
      <c r="E1393" s="88">
        <f t="shared" si="449"/>
        <v>3021.61</v>
      </c>
      <c r="F1393" s="14">
        <v>1000</v>
      </c>
      <c r="G1393" s="14">
        <v>0</v>
      </c>
      <c r="H1393" s="94">
        <f t="shared" si="459"/>
        <v>1000</v>
      </c>
      <c r="I1393" s="22">
        <v>100</v>
      </c>
      <c r="J1393" s="22"/>
      <c r="K1393" s="117">
        <f t="shared" si="455"/>
        <v>100</v>
      </c>
      <c r="L1393" s="173">
        <v>2721.26</v>
      </c>
      <c r="M1393" s="173"/>
      <c r="N1393" s="103">
        <f t="shared" si="456"/>
        <v>2721.26</v>
      </c>
      <c r="O1393" s="173">
        <v>100</v>
      </c>
      <c r="P1393" s="173"/>
      <c r="Q1393" s="103">
        <f t="shared" si="457"/>
        <v>100</v>
      </c>
      <c r="R1393" s="173">
        <v>100</v>
      </c>
      <c r="S1393" s="173"/>
      <c r="T1393" s="103">
        <f t="shared" si="458"/>
        <v>100</v>
      </c>
    </row>
    <row r="1394" spans="1:20" ht="18.75">
      <c r="A1394" s="25">
        <v>38</v>
      </c>
      <c r="B1394" s="17" t="s">
        <v>1094</v>
      </c>
      <c r="C1394" s="20">
        <v>767.98</v>
      </c>
      <c r="D1394" s="20"/>
      <c r="E1394" s="88">
        <f t="shared" si="449"/>
        <v>767.98</v>
      </c>
      <c r="F1394" s="14">
        <v>2645.27</v>
      </c>
      <c r="G1394" s="14">
        <v>0</v>
      </c>
      <c r="H1394" s="94">
        <f t="shared" si="459"/>
        <v>2645.27</v>
      </c>
      <c r="I1394" s="22">
        <v>2564.88</v>
      </c>
      <c r="J1394" s="22"/>
      <c r="K1394" s="117">
        <f t="shared" si="455"/>
        <v>2564.88</v>
      </c>
      <c r="L1394" s="173">
        <v>822.03</v>
      </c>
      <c r="M1394" s="173"/>
      <c r="N1394" s="103">
        <f t="shared" si="456"/>
        <v>822.03</v>
      </c>
      <c r="O1394" s="173">
        <v>2716.23</v>
      </c>
      <c r="P1394" s="173"/>
      <c r="Q1394" s="103">
        <f t="shared" si="457"/>
        <v>2716.23</v>
      </c>
      <c r="R1394" s="173">
        <v>5216.2299999999996</v>
      </c>
      <c r="S1394" s="173"/>
      <c r="T1394" s="103">
        <f t="shared" si="458"/>
        <v>5216.2299999999996</v>
      </c>
    </row>
    <row r="1395" spans="1:20" ht="18.75">
      <c r="A1395" s="25">
        <v>39</v>
      </c>
      <c r="B1395" s="17" t="s">
        <v>1095</v>
      </c>
      <c r="C1395" s="20">
        <v>937.07</v>
      </c>
      <c r="D1395" s="20"/>
      <c r="E1395" s="88">
        <f t="shared" si="449"/>
        <v>937.07</v>
      </c>
      <c r="F1395" s="14">
        <v>741.02</v>
      </c>
      <c r="G1395" s="14">
        <v>0</v>
      </c>
      <c r="H1395" s="94">
        <f t="shared" si="459"/>
        <v>741.02</v>
      </c>
      <c r="I1395" s="22">
        <v>681.96</v>
      </c>
      <c r="J1395" s="22"/>
      <c r="K1395" s="117">
        <f t="shared" si="455"/>
        <v>681.96</v>
      </c>
      <c r="L1395" s="173">
        <v>500</v>
      </c>
      <c r="M1395" s="173"/>
      <c r="N1395" s="103">
        <f t="shared" si="456"/>
        <v>500</v>
      </c>
      <c r="O1395" s="173">
        <v>942.03</v>
      </c>
      <c r="P1395" s="173"/>
      <c r="Q1395" s="103">
        <f t="shared" si="457"/>
        <v>942.03</v>
      </c>
      <c r="R1395" s="173">
        <v>951.07</v>
      </c>
      <c r="S1395" s="173"/>
      <c r="T1395" s="103">
        <f t="shared" si="458"/>
        <v>951.07</v>
      </c>
    </row>
    <row r="1396" spans="1:20" ht="18.75">
      <c r="A1396" s="25">
        <v>40</v>
      </c>
      <c r="B1396" s="17" t="s">
        <v>1096</v>
      </c>
      <c r="C1396" s="20">
        <v>0.01</v>
      </c>
      <c r="D1396" s="20"/>
      <c r="E1396" s="88">
        <f t="shared" si="449"/>
        <v>0.01</v>
      </c>
      <c r="F1396" s="14">
        <v>1000</v>
      </c>
      <c r="G1396" s="14">
        <v>0</v>
      </c>
      <c r="H1396" s="94">
        <f t="shared" si="459"/>
        <v>1000</v>
      </c>
      <c r="I1396" s="22">
        <v>1100</v>
      </c>
      <c r="J1396" s="22"/>
      <c r="K1396" s="117">
        <f t="shared" si="455"/>
        <v>1100</v>
      </c>
      <c r="L1396" s="173">
        <v>20000</v>
      </c>
      <c r="M1396" s="173"/>
      <c r="N1396" s="103">
        <f t="shared" si="456"/>
        <v>20000</v>
      </c>
      <c r="O1396" s="173">
        <v>10</v>
      </c>
      <c r="P1396" s="173"/>
      <c r="Q1396" s="103">
        <f t="shared" si="457"/>
        <v>10</v>
      </c>
      <c r="R1396" s="173">
        <v>40</v>
      </c>
      <c r="S1396" s="173"/>
      <c r="T1396" s="103">
        <f t="shared" si="458"/>
        <v>40</v>
      </c>
    </row>
    <row r="1397" spans="1:20" ht="18.75">
      <c r="A1397" s="25">
        <v>41</v>
      </c>
      <c r="B1397" s="17" t="s">
        <v>1097</v>
      </c>
      <c r="C1397" s="20">
        <v>4004.95</v>
      </c>
      <c r="D1397" s="20"/>
      <c r="E1397" s="88">
        <f t="shared" si="449"/>
        <v>4004.95</v>
      </c>
      <c r="F1397" s="14">
        <v>0.01</v>
      </c>
      <c r="G1397" s="14">
        <v>0</v>
      </c>
      <c r="H1397" s="94">
        <f t="shared" si="459"/>
        <v>0.01</v>
      </c>
      <c r="I1397" s="22">
        <v>11000</v>
      </c>
      <c r="J1397" s="22"/>
      <c r="K1397" s="117">
        <f t="shared" si="455"/>
        <v>11000</v>
      </c>
      <c r="L1397" s="173">
        <v>3000</v>
      </c>
      <c r="M1397" s="173"/>
      <c r="N1397" s="103">
        <f t="shared" si="456"/>
        <v>3000</v>
      </c>
      <c r="O1397" s="173">
        <v>55000</v>
      </c>
      <c r="P1397" s="173"/>
      <c r="Q1397" s="103">
        <f t="shared" si="457"/>
        <v>55000</v>
      </c>
      <c r="R1397" s="173">
        <v>55000</v>
      </c>
      <c r="S1397" s="173"/>
      <c r="T1397" s="103">
        <f t="shared" si="458"/>
        <v>55000</v>
      </c>
    </row>
    <row r="1398" spans="1:20" ht="18.75">
      <c r="A1398" s="25">
        <v>42</v>
      </c>
      <c r="B1398" s="17" t="s">
        <v>1098</v>
      </c>
      <c r="C1398" s="21"/>
      <c r="D1398" s="21">
        <f>SUM(D1356:D1397)</f>
        <v>0.03</v>
      </c>
      <c r="E1398" s="88">
        <f t="shared" si="449"/>
        <v>0.03</v>
      </c>
      <c r="F1398" s="14">
        <v>4500</v>
      </c>
      <c r="G1398" s="14">
        <v>0</v>
      </c>
      <c r="H1398" s="94">
        <f t="shared" si="459"/>
        <v>4500</v>
      </c>
      <c r="I1398" s="22">
        <v>8000</v>
      </c>
      <c r="J1398" s="22"/>
      <c r="K1398" s="117">
        <f t="shared" si="455"/>
        <v>8000</v>
      </c>
      <c r="L1398" s="173"/>
      <c r="M1398" s="173"/>
      <c r="N1398" s="103">
        <f t="shared" si="456"/>
        <v>0</v>
      </c>
      <c r="O1398" s="173">
        <v>5000</v>
      </c>
      <c r="P1398" s="173"/>
      <c r="Q1398" s="103">
        <f t="shared" si="457"/>
        <v>5000</v>
      </c>
      <c r="R1398" s="173">
        <v>5000</v>
      </c>
      <c r="S1398" s="173"/>
      <c r="T1398" s="103">
        <f t="shared" si="458"/>
        <v>5000</v>
      </c>
    </row>
    <row r="1399" spans="1:20" ht="18.75">
      <c r="A1399" s="25"/>
      <c r="B1399" s="19" t="s">
        <v>122</v>
      </c>
      <c r="C1399" s="21">
        <f>SUM(C1356:C1398)</f>
        <v>201311.55000000002</v>
      </c>
      <c r="D1399" s="21">
        <f>SUM(D1356:D1398)</f>
        <v>0.06</v>
      </c>
      <c r="E1399" s="88">
        <f>SUM(E1356:E1398)</f>
        <v>201311.61000000002</v>
      </c>
      <c r="F1399" s="18">
        <v>192011.41</v>
      </c>
      <c r="G1399" s="18">
        <v>10096.48</v>
      </c>
      <c r="H1399" s="94">
        <f t="shared" si="459"/>
        <v>202107.89</v>
      </c>
      <c r="I1399" s="36">
        <f>SUM(I1356:I1398)</f>
        <v>322963.73000000004</v>
      </c>
      <c r="J1399" s="36">
        <f>SUM(J1356:J1398)</f>
        <v>3979.6099999999997</v>
      </c>
      <c r="K1399" s="117">
        <f t="shared" si="455"/>
        <v>326943.34000000003</v>
      </c>
      <c r="L1399" s="91">
        <f>SUM(L1356:L1398)</f>
        <v>318586.68</v>
      </c>
      <c r="M1399" s="91">
        <f>SUM(M1356:M1398)</f>
        <v>42843.95</v>
      </c>
      <c r="N1399" s="103">
        <f t="shared" si="456"/>
        <v>361430.63</v>
      </c>
      <c r="O1399" s="91">
        <f>SUM(O1356:O1398)</f>
        <v>386829.77</v>
      </c>
      <c r="P1399" s="91">
        <f>SUM(P1356:P1398)</f>
        <v>37165.15</v>
      </c>
      <c r="Q1399" s="103">
        <f t="shared" si="457"/>
        <v>423994.92000000004</v>
      </c>
      <c r="R1399" s="91">
        <f>SUM(R1356:R1398)</f>
        <v>391590.98000000004</v>
      </c>
      <c r="S1399" s="91">
        <f>SUM(S1356:S1398)</f>
        <v>42035.26</v>
      </c>
      <c r="T1399" s="103">
        <f t="shared" si="458"/>
        <v>433626.24000000005</v>
      </c>
    </row>
    <row r="1400" spans="1:20" ht="18.75">
      <c r="A1400" s="35">
        <v>11</v>
      </c>
      <c r="B1400" s="19" t="s">
        <v>1099</v>
      </c>
      <c r="C1400" s="20"/>
      <c r="D1400" s="20"/>
      <c r="F1400" s="14"/>
      <c r="G1400" s="14"/>
      <c r="H1400" s="94"/>
      <c r="I1400" s="22"/>
      <c r="J1400" s="22"/>
      <c r="L1400" s="173"/>
      <c r="M1400" s="173"/>
      <c r="O1400" s="173"/>
      <c r="P1400" s="173"/>
      <c r="R1400" s="173"/>
      <c r="S1400" s="173"/>
    </row>
    <row r="1401" spans="1:20" ht="18.75">
      <c r="A1401" s="25">
        <v>1</v>
      </c>
      <c r="B1401" s="17" t="s">
        <v>514</v>
      </c>
      <c r="C1401" s="20"/>
      <c r="D1401" s="20"/>
      <c r="F1401" s="14">
        <v>0</v>
      </c>
      <c r="G1401" s="14">
        <v>0.04</v>
      </c>
      <c r="H1401" s="94">
        <f>SUM(F1401:G1401)</f>
        <v>0.04</v>
      </c>
      <c r="I1401" s="22"/>
      <c r="J1401" s="22">
        <v>0.04</v>
      </c>
      <c r="K1401" s="117">
        <f>SUM(J1401)</f>
        <v>0.04</v>
      </c>
      <c r="L1401" s="173"/>
      <c r="M1401" s="173">
        <v>0.04</v>
      </c>
      <c r="N1401" s="103">
        <f>SUM(M1401)</f>
        <v>0.04</v>
      </c>
      <c r="O1401" s="173">
        <v>0</v>
      </c>
      <c r="P1401" s="173">
        <v>0.04</v>
      </c>
      <c r="Q1401" s="103">
        <f>SUM(P1401)</f>
        <v>0.04</v>
      </c>
      <c r="R1401" s="173">
        <v>0</v>
      </c>
      <c r="S1401" s="173">
        <v>0.04</v>
      </c>
      <c r="T1401" s="103">
        <f>SUM(S1401)</f>
        <v>0.04</v>
      </c>
    </row>
    <row r="1402" spans="1:20" ht="18.75">
      <c r="A1402" s="25">
        <v>2</v>
      </c>
      <c r="B1402" s="17" t="s">
        <v>1100</v>
      </c>
      <c r="C1402" s="20"/>
      <c r="D1402" s="20"/>
      <c r="F1402" s="14">
        <v>0</v>
      </c>
      <c r="G1402" s="14">
        <v>0</v>
      </c>
      <c r="H1402" s="94">
        <f>SUM(F1402:G1402)</f>
        <v>0</v>
      </c>
      <c r="I1402" s="22"/>
      <c r="J1402" s="22"/>
      <c r="L1402" s="173"/>
      <c r="M1402" s="173"/>
      <c r="N1402" s="103">
        <f t="shared" ref="N1402:N1403" si="460">SUM(M1402)</f>
        <v>0</v>
      </c>
      <c r="O1402" s="173">
        <v>0</v>
      </c>
      <c r="P1402" s="173">
        <v>0</v>
      </c>
      <c r="Q1402" s="103">
        <f t="shared" ref="Q1402:Q1403" si="461">SUM(P1402)</f>
        <v>0</v>
      </c>
      <c r="R1402" s="173">
        <v>0</v>
      </c>
      <c r="S1402" s="173">
        <v>0</v>
      </c>
      <c r="T1402" s="103">
        <f t="shared" ref="T1402:T1403" si="462">SUM(S1402)</f>
        <v>0</v>
      </c>
    </row>
    <row r="1403" spans="1:20" ht="18.75">
      <c r="A1403" s="25"/>
      <c r="B1403" s="19" t="s">
        <v>123</v>
      </c>
      <c r="C1403" s="21"/>
      <c r="D1403" s="21"/>
      <c r="E1403" s="88"/>
      <c r="F1403" s="18">
        <v>0</v>
      </c>
      <c r="G1403" s="18">
        <v>0.04</v>
      </c>
      <c r="H1403" s="94">
        <f>SUM(F1403:G1403)</f>
        <v>0.04</v>
      </c>
      <c r="I1403" s="36"/>
      <c r="J1403" s="36">
        <f>SUM(J1401:J1402)</f>
        <v>0.04</v>
      </c>
      <c r="K1403" s="117">
        <f>SUM(J1403)</f>
        <v>0.04</v>
      </c>
      <c r="L1403" s="91">
        <f>SUM(L1401:L1402)</f>
        <v>0</v>
      </c>
      <c r="M1403" s="91">
        <f>SUM(M1401:M1402)</f>
        <v>0.04</v>
      </c>
      <c r="N1403" s="103">
        <f t="shared" si="460"/>
        <v>0.04</v>
      </c>
      <c r="O1403" s="91"/>
      <c r="P1403" s="91">
        <f>SUM(P1401:P1402)</f>
        <v>0.04</v>
      </c>
      <c r="Q1403" s="103">
        <f t="shared" si="461"/>
        <v>0.04</v>
      </c>
      <c r="R1403" s="91"/>
      <c r="S1403" s="91">
        <f>SUM(S1401:S1402)</f>
        <v>0.04</v>
      </c>
      <c r="T1403" s="103">
        <f t="shared" si="462"/>
        <v>0.04</v>
      </c>
    </row>
    <row r="1404" spans="1:20" ht="18.75">
      <c r="A1404" s="25"/>
      <c r="B1404" s="19" t="s">
        <v>2314</v>
      </c>
      <c r="C1404" s="21"/>
      <c r="D1404" s="21"/>
      <c r="E1404" s="88"/>
      <c r="F1404" s="18"/>
      <c r="G1404" s="18"/>
      <c r="H1404" s="94"/>
      <c r="I1404" s="36"/>
      <c r="J1404" s="36"/>
      <c r="L1404" s="91"/>
      <c r="M1404" s="91"/>
      <c r="O1404" s="91"/>
      <c r="P1404" s="91"/>
      <c r="R1404" s="91"/>
      <c r="S1404" s="91"/>
    </row>
    <row r="1405" spans="1:20" ht="18.75">
      <c r="A1405" s="25"/>
      <c r="B1405" s="17" t="s">
        <v>2315</v>
      </c>
      <c r="C1405" s="21"/>
      <c r="D1405" s="21"/>
      <c r="E1405" s="88"/>
      <c r="F1405" s="18"/>
      <c r="G1405" s="18"/>
      <c r="H1405" s="94"/>
      <c r="I1405" s="36"/>
      <c r="J1405" s="36"/>
      <c r="L1405" s="91"/>
      <c r="M1405" s="91"/>
      <c r="O1405" s="173">
        <v>32.01</v>
      </c>
      <c r="P1405" s="173">
        <v>48.01</v>
      </c>
      <c r="Q1405" s="103">
        <f>SUM(O1405:P1405)</f>
        <v>80.02</v>
      </c>
      <c r="R1405" s="173">
        <v>32.01</v>
      </c>
      <c r="S1405" s="173">
        <v>48.01</v>
      </c>
      <c r="T1405" s="103">
        <f>SUM(R1405:S1405)</f>
        <v>80.02</v>
      </c>
    </row>
    <row r="1406" spans="1:20" ht="18.75">
      <c r="A1406" s="25"/>
      <c r="B1406" s="17" t="s">
        <v>2316</v>
      </c>
      <c r="C1406" s="21"/>
      <c r="D1406" s="21"/>
      <c r="E1406" s="88"/>
      <c r="F1406" s="18"/>
      <c r="G1406" s="18"/>
      <c r="H1406" s="94"/>
      <c r="I1406" s="36"/>
      <c r="J1406" s="36"/>
      <c r="L1406" s="91"/>
      <c r="M1406" s="91"/>
      <c r="O1406" s="173">
        <f t="shared" ref="O1406:T1406" si="463">SUM(O1405)</f>
        <v>32.01</v>
      </c>
      <c r="P1406" s="173">
        <f t="shared" si="463"/>
        <v>48.01</v>
      </c>
      <c r="Q1406" s="103">
        <f t="shared" si="463"/>
        <v>80.02</v>
      </c>
      <c r="R1406" s="173">
        <f t="shared" si="463"/>
        <v>32.01</v>
      </c>
      <c r="S1406" s="173">
        <f t="shared" si="463"/>
        <v>48.01</v>
      </c>
      <c r="T1406" s="103">
        <f t="shared" si="463"/>
        <v>80.02</v>
      </c>
    </row>
    <row r="1407" spans="1:20" ht="18.75">
      <c r="A1407" s="35">
        <v>12</v>
      </c>
      <c r="B1407" s="19" t="s">
        <v>512</v>
      </c>
      <c r="C1407" s="20"/>
      <c r="D1407" s="20"/>
      <c r="F1407" s="14"/>
      <c r="G1407" s="14"/>
      <c r="H1407" s="94"/>
      <c r="I1407" s="22"/>
      <c r="J1407" s="22"/>
      <c r="L1407" s="173"/>
      <c r="M1407" s="173"/>
      <c r="O1407" s="91"/>
      <c r="P1407" s="173"/>
      <c r="R1407" s="91"/>
      <c r="S1407" s="173"/>
    </row>
    <row r="1408" spans="1:20" ht="18.75">
      <c r="A1408" s="25">
        <v>1</v>
      </c>
      <c r="B1408" s="17" t="s">
        <v>1101</v>
      </c>
      <c r="C1408" s="20">
        <v>37500</v>
      </c>
      <c r="D1408" s="20">
        <v>82500</v>
      </c>
      <c r="E1408" s="88">
        <f>SUM(C1408:D1408)</f>
        <v>120000</v>
      </c>
      <c r="F1408" s="14">
        <v>31837.07</v>
      </c>
      <c r="G1408" s="14">
        <v>47755.6</v>
      </c>
      <c r="H1408" s="94">
        <f>SUM(F1408:G1408)</f>
        <v>79592.67</v>
      </c>
      <c r="I1408" s="22">
        <v>65000</v>
      </c>
      <c r="J1408" s="22">
        <v>97500</v>
      </c>
      <c r="K1408" s="117">
        <f>SUM(I1408:J1408)</f>
        <v>162500</v>
      </c>
      <c r="L1408" s="173">
        <v>45826</v>
      </c>
      <c r="M1408" s="173">
        <v>68739</v>
      </c>
      <c r="N1408" s="103">
        <f>SUM(L1408:M1408)</f>
        <v>114565</v>
      </c>
      <c r="O1408" s="173">
        <v>40000</v>
      </c>
      <c r="P1408" s="173">
        <v>60000</v>
      </c>
      <c r="Q1408" s="103">
        <f>SUM(O1408:P1408)</f>
        <v>100000</v>
      </c>
      <c r="R1408" s="173">
        <v>40000</v>
      </c>
      <c r="S1408" s="173">
        <v>60000</v>
      </c>
      <c r="T1408" s="103">
        <f>SUM(R1408:S1408)</f>
        <v>100000</v>
      </c>
    </row>
    <row r="1409" spans="1:20" ht="18.75">
      <c r="A1409" s="25"/>
      <c r="B1409" s="19" t="s">
        <v>11</v>
      </c>
      <c r="C1409" s="21">
        <f>SUM(C1408)</f>
        <v>37500</v>
      </c>
      <c r="D1409" s="21">
        <f>SUM(D1408)</f>
        <v>82500</v>
      </c>
      <c r="E1409" s="88">
        <f>SUM(C1409:D1409)</f>
        <v>120000</v>
      </c>
      <c r="F1409" s="18">
        <v>31837.07</v>
      </c>
      <c r="G1409" s="18">
        <v>47755.6</v>
      </c>
      <c r="H1409" s="94">
        <f>SUM(F1409:G1409)</f>
        <v>79592.67</v>
      </c>
      <c r="I1409" s="36">
        <f>SUM(I1408)</f>
        <v>65000</v>
      </c>
      <c r="J1409" s="36">
        <f>SUM(J1408)</f>
        <v>97500</v>
      </c>
      <c r="K1409" s="117">
        <f>SUM(I1409:J1409)</f>
        <v>162500</v>
      </c>
      <c r="L1409" s="91">
        <f>SUM(L1408)</f>
        <v>45826</v>
      </c>
      <c r="M1409" s="91">
        <f>SUM(M1408)</f>
        <v>68739</v>
      </c>
      <c r="N1409" s="103">
        <f>SUM(L1409:M1409)</f>
        <v>114565</v>
      </c>
      <c r="O1409" s="173">
        <f>SUM(O1408)</f>
        <v>40000</v>
      </c>
      <c r="P1409" s="173">
        <f>SUM(P1408)</f>
        <v>60000</v>
      </c>
      <c r="Q1409" s="103">
        <f>SUM(O1409:P1409)</f>
        <v>100000</v>
      </c>
      <c r="R1409" s="173">
        <f>SUM(R1408)</f>
        <v>40000</v>
      </c>
      <c r="S1409" s="173">
        <f>SUM(S1408)</f>
        <v>60000</v>
      </c>
      <c r="T1409" s="103">
        <f>SUM(R1409:S1409)</f>
        <v>100000</v>
      </c>
    </row>
    <row r="1410" spans="1:20" ht="18.75">
      <c r="A1410" s="35">
        <v>13</v>
      </c>
      <c r="B1410" s="19" t="s">
        <v>1102</v>
      </c>
      <c r="C1410" s="20"/>
      <c r="D1410" s="20"/>
      <c r="E1410" s="88"/>
      <c r="F1410" s="14"/>
      <c r="G1410" s="14"/>
      <c r="H1410" s="94"/>
      <c r="I1410" s="22"/>
      <c r="J1410" s="22"/>
      <c r="L1410" s="173"/>
      <c r="M1410" s="173"/>
      <c r="O1410" s="173"/>
      <c r="P1410" s="173"/>
      <c r="R1410" s="173"/>
      <c r="S1410" s="173"/>
    </row>
    <row r="1411" spans="1:20" ht="18.75">
      <c r="A1411" s="25">
        <v>1</v>
      </c>
      <c r="B1411" s="17" t="s">
        <v>1103</v>
      </c>
      <c r="C1411" s="20">
        <v>200</v>
      </c>
      <c r="D1411" s="20"/>
      <c r="E1411" s="88">
        <f>SUM(C1411:D1411)</f>
        <v>200</v>
      </c>
      <c r="F1411" s="14">
        <v>200</v>
      </c>
      <c r="G1411" s="14">
        <v>0</v>
      </c>
      <c r="H1411" s="94">
        <f>SUM(F1411:G1411)</f>
        <v>200</v>
      </c>
      <c r="I1411" s="22">
        <v>68.760000000000005</v>
      </c>
      <c r="J1411" s="22"/>
      <c r="K1411" s="117">
        <f>SUM(I1411:J1411)</f>
        <v>68.760000000000005</v>
      </c>
      <c r="L1411" s="173">
        <v>60.08</v>
      </c>
      <c r="M1411" s="173"/>
      <c r="N1411" s="103">
        <f>SUM(L1411:M1411)</f>
        <v>60.08</v>
      </c>
      <c r="O1411" s="173">
        <v>29.39</v>
      </c>
      <c r="P1411" s="173"/>
      <c r="Q1411" s="103">
        <f>SUM(O1411:P1411)</f>
        <v>29.39</v>
      </c>
      <c r="R1411" s="173">
        <v>34.39</v>
      </c>
      <c r="S1411" s="173"/>
      <c r="T1411" s="103">
        <f>SUM(R1411:S1411)</f>
        <v>34.39</v>
      </c>
    </row>
    <row r="1412" spans="1:20" ht="18.75">
      <c r="A1412" s="25"/>
      <c r="B1412" s="19" t="s">
        <v>124</v>
      </c>
      <c r="C1412" s="21">
        <f>SUM(C1411)</f>
        <v>200</v>
      </c>
      <c r="D1412" s="20"/>
      <c r="E1412" s="88">
        <f>SUM(C1412:D1412)</f>
        <v>200</v>
      </c>
      <c r="F1412" s="18">
        <v>200</v>
      </c>
      <c r="G1412" s="18">
        <v>0</v>
      </c>
      <c r="H1412" s="94">
        <f>SUM(F1412:G1412)</f>
        <v>200</v>
      </c>
      <c r="I1412" s="36">
        <f>SUM(I1411)</f>
        <v>68.760000000000005</v>
      </c>
      <c r="J1412" s="22"/>
      <c r="K1412" s="117">
        <f>SUM(I1412:J1412)</f>
        <v>68.760000000000005</v>
      </c>
      <c r="L1412" s="91">
        <f>SUM(L1411)</f>
        <v>60.08</v>
      </c>
      <c r="M1412" s="173"/>
      <c r="N1412" s="103">
        <f>SUM(L1412:M1412)</f>
        <v>60.08</v>
      </c>
      <c r="O1412" s="173">
        <f>SUM(O1411)</f>
        <v>29.39</v>
      </c>
      <c r="P1412" s="173"/>
      <c r="Q1412" s="103">
        <f>SUM(O1412:P1412)</f>
        <v>29.39</v>
      </c>
      <c r="R1412" s="173">
        <f>SUM(R1411)</f>
        <v>34.39</v>
      </c>
      <c r="S1412" s="173"/>
      <c r="T1412" s="103">
        <f>SUM(R1412:S1412)</f>
        <v>34.39</v>
      </c>
    </row>
    <row r="1413" spans="1:20" ht="18.75">
      <c r="A1413" s="35">
        <v>14</v>
      </c>
      <c r="B1413" s="19" t="s">
        <v>1104</v>
      </c>
      <c r="C1413" s="20"/>
      <c r="D1413" s="20"/>
      <c r="E1413" s="88"/>
      <c r="F1413" s="14"/>
      <c r="G1413" s="14"/>
      <c r="H1413" s="94"/>
      <c r="I1413" s="22"/>
      <c r="J1413" s="22"/>
      <c r="L1413" s="173"/>
      <c r="M1413" s="173"/>
      <c r="O1413" s="173"/>
      <c r="P1413" s="173"/>
      <c r="R1413" s="173"/>
      <c r="S1413" s="173"/>
    </row>
    <row r="1414" spans="1:20" ht="18.75">
      <c r="A1414" s="25">
        <v>1</v>
      </c>
      <c r="B1414" s="17" t="s">
        <v>2016</v>
      </c>
      <c r="C1414" s="20">
        <v>525.02</v>
      </c>
      <c r="D1414" s="20"/>
      <c r="E1414" s="88">
        <f t="shared" ref="E1414:E1427" si="464">SUM(C1414:D1414)</f>
        <v>525.02</v>
      </c>
      <c r="F1414" s="14">
        <v>5000</v>
      </c>
      <c r="G1414" s="14">
        <v>0</v>
      </c>
      <c r="H1414" s="94">
        <f>SUM(F1414:G1414)</f>
        <v>5000</v>
      </c>
      <c r="I1414" s="22">
        <v>4950</v>
      </c>
      <c r="J1414" s="22"/>
      <c r="K1414" s="117">
        <f t="shared" ref="K1414:K1427" si="465">SUM(I1414:J1414)</f>
        <v>4950</v>
      </c>
      <c r="L1414" s="173">
        <v>1831.7</v>
      </c>
      <c r="M1414" s="173"/>
      <c r="N1414" s="103">
        <f t="shared" ref="N1414:N1427" si="466">SUM(L1414:M1414)</f>
        <v>1831.7</v>
      </c>
      <c r="O1414" s="173">
        <v>2180</v>
      </c>
      <c r="P1414" s="173"/>
      <c r="Q1414" s="103">
        <f t="shared" ref="Q1414:Q1427" si="467">SUM(O1414:P1414)</f>
        <v>2180</v>
      </c>
      <c r="R1414" s="173">
        <v>2180</v>
      </c>
      <c r="S1414" s="173"/>
      <c r="T1414" s="103">
        <f t="shared" ref="T1414:T1427" si="468">SUM(R1414:S1414)</f>
        <v>2180</v>
      </c>
    </row>
    <row r="1415" spans="1:20" ht="18.75">
      <c r="A1415" s="25">
        <v>2</v>
      </c>
      <c r="B1415" s="17" t="s">
        <v>2311</v>
      </c>
      <c r="C1415" s="20"/>
      <c r="D1415" s="20"/>
      <c r="E1415" s="88"/>
      <c r="F1415" s="14"/>
      <c r="G1415" s="14"/>
      <c r="H1415" s="94"/>
      <c r="I1415" s="22">
        <v>5000</v>
      </c>
      <c r="J1415" s="22"/>
      <c r="K1415" s="117">
        <f t="shared" si="465"/>
        <v>5000</v>
      </c>
      <c r="L1415" s="173">
        <v>3200</v>
      </c>
      <c r="M1415" s="173"/>
      <c r="N1415" s="103">
        <f t="shared" si="466"/>
        <v>3200</v>
      </c>
      <c r="O1415" s="173">
        <v>3500</v>
      </c>
      <c r="P1415" s="173"/>
      <c r="Q1415" s="103">
        <f t="shared" si="467"/>
        <v>3500</v>
      </c>
      <c r="R1415" s="173">
        <v>3500</v>
      </c>
      <c r="S1415" s="173"/>
      <c r="T1415" s="103">
        <f t="shared" si="468"/>
        <v>3500</v>
      </c>
    </row>
    <row r="1416" spans="1:20" ht="18.75">
      <c r="A1416" s="25">
        <v>3</v>
      </c>
      <c r="B1416" s="17" t="s">
        <v>1520</v>
      </c>
      <c r="C1416" s="20">
        <v>5605.42</v>
      </c>
      <c r="D1416" s="20"/>
      <c r="E1416" s="88">
        <f t="shared" si="464"/>
        <v>5605.42</v>
      </c>
      <c r="F1416" s="14">
        <v>5633.51</v>
      </c>
      <c r="G1416" s="14">
        <v>0</v>
      </c>
      <c r="H1416" s="94">
        <f t="shared" ref="H1416:H1427" si="469">SUM(F1416:G1416)</f>
        <v>5633.51</v>
      </c>
      <c r="I1416" s="22">
        <v>10878.31</v>
      </c>
      <c r="J1416" s="22"/>
      <c r="K1416" s="117">
        <f t="shared" si="465"/>
        <v>10878.31</v>
      </c>
      <c r="L1416" s="173">
        <v>13756.69</v>
      </c>
      <c r="M1416" s="173"/>
      <c r="N1416" s="103">
        <f t="shared" si="466"/>
        <v>13756.69</v>
      </c>
      <c r="O1416" s="173">
        <v>14533.47</v>
      </c>
      <c r="P1416" s="173"/>
      <c r="Q1416" s="103">
        <f t="shared" si="467"/>
        <v>14533.47</v>
      </c>
      <c r="R1416" s="173">
        <v>14533.47</v>
      </c>
      <c r="S1416" s="173"/>
      <c r="T1416" s="103">
        <f t="shared" si="468"/>
        <v>14533.47</v>
      </c>
    </row>
    <row r="1417" spans="1:20" ht="18.75">
      <c r="A1417" s="25">
        <v>4</v>
      </c>
      <c r="B1417" s="17" t="s">
        <v>1105</v>
      </c>
      <c r="C1417" s="20">
        <v>135</v>
      </c>
      <c r="D1417" s="20"/>
      <c r="E1417" s="88">
        <f t="shared" si="464"/>
        <v>135</v>
      </c>
      <c r="F1417" s="14">
        <v>135</v>
      </c>
      <c r="G1417" s="14">
        <v>0</v>
      </c>
      <c r="H1417" s="94">
        <f t="shared" si="469"/>
        <v>135</v>
      </c>
      <c r="I1417" s="22">
        <v>2784</v>
      </c>
      <c r="J1417" s="22"/>
      <c r="K1417" s="117">
        <f t="shared" si="465"/>
        <v>2784</v>
      </c>
      <c r="L1417" s="173">
        <v>10201.01</v>
      </c>
      <c r="M1417" s="173"/>
      <c r="N1417" s="103">
        <f t="shared" si="466"/>
        <v>10201.01</v>
      </c>
      <c r="O1417" s="173">
        <v>3800</v>
      </c>
      <c r="P1417" s="173"/>
      <c r="Q1417" s="103">
        <f t="shared" si="467"/>
        <v>3800</v>
      </c>
      <c r="R1417" s="173">
        <v>3800</v>
      </c>
      <c r="S1417" s="173"/>
      <c r="T1417" s="103">
        <f t="shared" si="468"/>
        <v>3800</v>
      </c>
    </row>
    <row r="1418" spans="1:20" ht="18.75">
      <c r="A1418" s="25">
        <v>5</v>
      </c>
      <c r="B1418" s="17" t="s">
        <v>1106</v>
      </c>
      <c r="C1418" s="20">
        <v>2722.5</v>
      </c>
      <c r="D1418" s="20"/>
      <c r="E1418" s="88">
        <f t="shared" si="464"/>
        <v>2722.5</v>
      </c>
      <c r="F1418" s="14">
        <v>2924.63</v>
      </c>
      <c r="G1418" s="14">
        <v>0</v>
      </c>
      <c r="H1418" s="94">
        <f t="shared" si="469"/>
        <v>2924.63</v>
      </c>
      <c r="I1418" s="22">
        <v>2448.9</v>
      </c>
      <c r="J1418" s="22"/>
      <c r="K1418" s="117">
        <f t="shared" si="465"/>
        <v>2448.9</v>
      </c>
      <c r="L1418" s="173">
        <v>2917.38</v>
      </c>
      <c r="M1418" s="173"/>
      <c r="N1418" s="103">
        <f t="shared" si="466"/>
        <v>2917.38</v>
      </c>
      <c r="O1418" s="173">
        <v>3426.55</v>
      </c>
      <c r="P1418" s="173"/>
      <c r="Q1418" s="103">
        <f t="shared" si="467"/>
        <v>3426.55</v>
      </c>
      <c r="R1418" s="173">
        <v>3426.55</v>
      </c>
      <c r="S1418" s="173"/>
      <c r="T1418" s="103">
        <f t="shared" si="468"/>
        <v>3426.55</v>
      </c>
    </row>
    <row r="1419" spans="1:20" ht="18.75">
      <c r="A1419" s="25">
        <v>6</v>
      </c>
      <c r="B1419" s="17" t="s">
        <v>1107</v>
      </c>
      <c r="C1419" s="20">
        <v>4120.8500000000004</v>
      </c>
      <c r="D1419" s="20"/>
      <c r="E1419" s="88">
        <f t="shared" si="464"/>
        <v>4120.8500000000004</v>
      </c>
      <c r="F1419" s="14">
        <v>4406.97</v>
      </c>
      <c r="G1419" s="14">
        <v>0</v>
      </c>
      <c r="H1419" s="94">
        <f t="shared" si="469"/>
        <v>4406.97</v>
      </c>
      <c r="I1419" s="22">
        <v>4393.83</v>
      </c>
      <c r="J1419" s="22"/>
      <c r="K1419" s="117">
        <f t="shared" si="465"/>
        <v>4393.83</v>
      </c>
      <c r="L1419" s="173">
        <v>4152.3</v>
      </c>
      <c r="M1419" s="173"/>
      <c r="N1419" s="103">
        <f t="shared" si="466"/>
        <v>4152.3</v>
      </c>
      <c r="O1419" s="173">
        <v>4670.17</v>
      </c>
      <c r="P1419" s="173"/>
      <c r="Q1419" s="103">
        <f t="shared" si="467"/>
        <v>4670.17</v>
      </c>
      <c r="R1419" s="173">
        <v>4670.17</v>
      </c>
      <c r="S1419" s="173"/>
      <c r="T1419" s="103">
        <f t="shared" si="468"/>
        <v>4670.17</v>
      </c>
    </row>
    <row r="1420" spans="1:20" ht="18.75">
      <c r="A1420" s="25">
        <v>7</v>
      </c>
      <c r="B1420" s="17" t="s">
        <v>1108</v>
      </c>
      <c r="C1420" s="20">
        <v>0.02</v>
      </c>
      <c r="D1420" s="20"/>
      <c r="E1420" s="88">
        <f t="shared" si="464"/>
        <v>0.02</v>
      </c>
      <c r="F1420" s="14">
        <v>3600</v>
      </c>
      <c r="G1420" s="14">
        <v>1237696.28</v>
      </c>
      <c r="H1420" s="94">
        <f t="shared" si="469"/>
        <v>1241296.28</v>
      </c>
      <c r="I1420" s="22">
        <v>2832</v>
      </c>
      <c r="J1420" s="22"/>
      <c r="K1420" s="117">
        <f t="shared" si="465"/>
        <v>2832</v>
      </c>
      <c r="L1420" s="173">
        <v>1500</v>
      </c>
      <c r="M1420" s="173"/>
      <c r="N1420" s="103">
        <f t="shared" si="466"/>
        <v>1500</v>
      </c>
      <c r="O1420" s="173">
        <v>7317</v>
      </c>
      <c r="P1420" s="173"/>
      <c r="Q1420" s="103">
        <f t="shared" si="467"/>
        <v>7317</v>
      </c>
      <c r="R1420" s="173">
        <v>7317</v>
      </c>
      <c r="S1420" s="173"/>
      <c r="T1420" s="103">
        <f t="shared" si="468"/>
        <v>7317</v>
      </c>
    </row>
    <row r="1421" spans="1:20" ht="18.75">
      <c r="A1421" s="25">
        <v>8</v>
      </c>
      <c r="B1421" s="17" t="s">
        <v>1109</v>
      </c>
      <c r="C1421" s="20">
        <v>0.02</v>
      </c>
      <c r="D1421" s="20"/>
      <c r="E1421" s="88">
        <f t="shared" si="464"/>
        <v>0.02</v>
      </c>
      <c r="F1421" s="14">
        <v>3200</v>
      </c>
      <c r="G1421" s="14">
        <v>0</v>
      </c>
      <c r="H1421" s="94">
        <f t="shared" si="469"/>
        <v>3200</v>
      </c>
      <c r="I1421" s="22">
        <v>1538</v>
      </c>
      <c r="J1421" s="22"/>
      <c r="K1421" s="117">
        <f t="shared" si="465"/>
        <v>1538</v>
      </c>
      <c r="L1421" s="173">
        <v>1900</v>
      </c>
      <c r="M1421" s="173"/>
      <c r="N1421" s="103">
        <f t="shared" si="466"/>
        <v>1900</v>
      </c>
      <c r="O1421" s="173">
        <v>4878</v>
      </c>
      <c r="P1421" s="173"/>
      <c r="Q1421" s="103">
        <f t="shared" si="467"/>
        <v>4878</v>
      </c>
      <c r="R1421" s="173">
        <v>4878</v>
      </c>
      <c r="S1421" s="173"/>
      <c r="T1421" s="103">
        <f t="shared" si="468"/>
        <v>4878</v>
      </c>
    </row>
    <row r="1422" spans="1:20" ht="18.75">
      <c r="A1422" s="25">
        <v>9</v>
      </c>
      <c r="B1422" s="17" t="s">
        <v>1110</v>
      </c>
      <c r="C1422" s="20">
        <v>4052.59</v>
      </c>
      <c r="D1422" s="20"/>
      <c r="E1422" s="88">
        <f t="shared" si="464"/>
        <v>4052.59</v>
      </c>
      <c r="F1422" s="14">
        <v>5578.51</v>
      </c>
      <c r="G1422" s="14">
        <v>0</v>
      </c>
      <c r="H1422" s="94">
        <f t="shared" si="469"/>
        <v>5578.51</v>
      </c>
      <c r="I1422" s="22">
        <v>10270.15</v>
      </c>
      <c r="J1422" s="22"/>
      <c r="K1422" s="117">
        <f t="shared" si="465"/>
        <v>10270.15</v>
      </c>
      <c r="L1422" s="173">
        <v>9491.73</v>
      </c>
      <c r="M1422" s="173"/>
      <c r="N1422" s="103">
        <f t="shared" si="466"/>
        <v>9491.73</v>
      </c>
      <c r="O1422" s="173">
        <v>10181.23</v>
      </c>
      <c r="P1422" s="173"/>
      <c r="Q1422" s="103">
        <f t="shared" si="467"/>
        <v>10181.23</v>
      </c>
      <c r="R1422" s="173">
        <v>10181.23</v>
      </c>
      <c r="S1422" s="173"/>
      <c r="T1422" s="103">
        <f t="shared" si="468"/>
        <v>10181.23</v>
      </c>
    </row>
    <row r="1423" spans="1:20" ht="18.75">
      <c r="A1423" s="25">
        <v>10</v>
      </c>
      <c r="B1423" s="17" t="s">
        <v>1111</v>
      </c>
      <c r="C1423" s="20">
        <v>0.02</v>
      </c>
      <c r="D1423" s="20"/>
      <c r="E1423" s="88">
        <f t="shared" si="464"/>
        <v>0.02</v>
      </c>
      <c r="F1423" s="14">
        <v>3200.5</v>
      </c>
      <c r="G1423" s="14">
        <v>0</v>
      </c>
      <c r="H1423" s="94">
        <f t="shared" si="469"/>
        <v>3200.5</v>
      </c>
      <c r="I1423" s="22">
        <v>2832</v>
      </c>
      <c r="J1423" s="22"/>
      <c r="K1423" s="117">
        <f t="shared" si="465"/>
        <v>2832</v>
      </c>
      <c r="L1423" s="173">
        <v>3800</v>
      </c>
      <c r="M1423" s="173"/>
      <c r="N1423" s="103">
        <f t="shared" si="466"/>
        <v>3800</v>
      </c>
      <c r="O1423" s="173">
        <v>4878</v>
      </c>
      <c r="P1423" s="173"/>
      <c r="Q1423" s="103">
        <f t="shared" si="467"/>
        <v>4878</v>
      </c>
      <c r="R1423" s="173">
        <v>4878</v>
      </c>
      <c r="S1423" s="173"/>
      <c r="T1423" s="103">
        <f t="shared" si="468"/>
        <v>4878</v>
      </c>
    </row>
    <row r="1424" spans="1:20" s="43" customFormat="1" ht="18.75">
      <c r="A1424" s="25">
        <v>11</v>
      </c>
      <c r="B1424" s="17" t="s">
        <v>1112</v>
      </c>
      <c r="C1424" s="20">
        <v>367.52</v>
      </c>
      <c r="D1424" s="20"/>
      <c r="E1424" s="88">
        <f t="shared" si="464"/>
        <v>367.52</v>
      </c>
      <c r="F1424" s="14">
        <v>360.39</v>
      </c>
      <c r="G1424" s="14">
        <v>0</v>
      </c>
      <c r="H1424" s="94">
        <f t="shared" si="469"/>
        <v>360.39</v>
      </c>
      <c r="I1424" s="22">
        <v>308.8</v>
      </c>
      <c r="J1424" s="36"/>
      <c r="K1424" s="117">
        <f t="shared" si="465"/>
        <v>308.8</v>
      </c>
      <c r="L1424" s="91">
        <v>395.26</v>
      </c>
      <c r="M1424" s="91"/>
      <c r="N1424" s="103">
        <f t="shared" si="466"/>
        <v>395.26</v>
      </c>
      <c r="O1424" s="91">
        <v>244.65</v>
      </c>
      <c r="P1424" s="91"/>
      <c r="Q1424" s="103">
        <f t="shared" si="467"/>
        <v>244.65</v>
      </c>
      <c r="R1424" s="173">
        <v>244.65</v>
      </c>
      <c r="S1424" s="91"/>
      <c r="T1424" s="103">
        <f t="shared" si="468"/>
        <v>244.65</v>
      </c>
    </row>
    <row r="1425" spans="1:20" ht="18.75">
      <c r="A1425" s="25">
        <v>12</v>
      </c>
      <c r="B1425" s="17" t="s">
        <v>1113</v>
      </c>
      <c r="C1425" s="20">
        <v>788.95</v>
      </c>
      <c r="D1425" s="20"/>
      <c r="E1425" s="88">
        <f t="shared" si="464"/>
        <v>788.95</v>
      </c>
      <c r="F1425" s="14">
        <v>1218.18</v>
      </c>
      <c r="G1425" s="14">
        <v>0</v>
      </c>
      <c r="H1425" s="94">
        <f t="shared" si="469"/>
        <v>1218.18</v>
      </c>
      <c r="I1425" s="22">
        <v>2811.67</v>
      </c>
      <c r="J1425" s="22"/>
      <c r="K1425" s="117">
        <f t="shared" si="465"/>
        <v>2811.67</v>
      </c>
      <c r="L1425" s="173">
        <v>3543.93</v>
      </c>
      <c r="M1425" s="173"/>
      <c r="N1425" s="103">
        <f t="shared" si="466"/>
        <v>3543.93</v>
      </c>
      <c r="O1425" s="173">
        <v>1953</v>
      </c>
      <c r="P1425" s="173"/>
      <c r="Q1425" s="103">
        <f t="shared" si="467"/>
        <v>1953</v>
      </c>
      <c r="R1425" s="173">
        <v>1953</v>
      </c>
      <c r="S1425" s="173"/>
      <c r="T1425" s="103">
        <f t="shared" si="468"/>
        <v>1953</v>
      </c>
    </row>
    <row r="1426" spans="1:20" ht="18.75">
      <c r="A1426" s="25">
        <v>13</v>
      </c>
      <c r="B1426" s="17" t="s">
        <v>1114</v>
      </c>
      <c r="C1426" s="20">
        <v>182.03</v>
      </c>
      <c r="D1426" s="20"/>
      <c r="E1426" s="88">
        <f t="shared" si="464"/>
        <v>182.03</v>
      </c>
      <c r="F1426" s="14">
        <v>180.11</v>
      </c>
      <c r="G1426" s="14">
        <v>0</v>
      </c>
      <c r="H1426" s="94">
        <f t="shared" si="469"/>
        <v>180.11</v>
      </c>
      <c r="I1426" s="22">
        <v>173.2</v>
      </c>
      <c r="J1426" s="22"/>
      <c r="K1426" s="117">
        <f t="shared" si="465"/>
        <v>173.2</v>
      </c>
      <c r="L1426" s="173">
        <v>379.69</v>
      </c>
      <c r="M1426" s="173"/>
      <c r="N1426" s="103">
        <f t="shared" si="466"/>
        <v>379.69</v>
      </c>
      <c r="O1426" s="173">
        <v>200.05</v>
      </c>
      <c r="P1426" s="173"/>
      <c r="Q1426" s="103">
        <f t="shared" si="467"/>
        <v>200.05</v>
      </c>
      <c r="R1426" s="173">
        <v>260.05</v>
      </c>
      <c r="S1426" s="173"/>
      <c r="T1426" s="103">
        <f t="shared" si="468"/>
        <v>260.05</v>
      </c>
    </row>
    <row r="1427" spans="1:20" ht="18.75">
      <c r="A1427" s="25"/>
      <c r="B1427" s="19" t="s">
        <v>125</v>
      </c>
      <c r="C1427" s="21">
        <f>SUM(C1414:C1426)</f>
        <v>18499.940000000002</v>
      </c>
      <c r="D1427" s="20"/>
      <c r="E1427" s="88">
        <f t="shared" si="464"/>
        <v>18499.940000000002</v>
      </c>
      <c r="F1427" s="18">
        <v>35437.800000000003</v>
      </c>
      <c r="G1427" s="18">
        <v>0</v>
      </c>
      <c r="H1427" s="94">
        <f t="shared" si="469"/>
        <v>35437.800000000003</v>
      </c>
      <c r="I1427" s="36">
        <f>SUM(I1414:I1426)</f>
        <v>51220.86</v>
      </c>
      <c r="J1427" s="22"/>
      <c r="K1427" s="117">
        <f t="shared" si="465"/>
        <v>51220.86</v>
      </c>
      <c r="L1427" s="91">
        <f>SUM(L1414:L1426)</f>
        <v>57069.69</v>
      </c>
      <c r="M1427" s="173"/>
      <c r="N1427" s="103">
        <f t="shared" si="466"/>
        <v>57069.69</v>
      </c>
      <c r="O1427" s="91">
        <f>SUM(O1414:O1426)</f>
        <v>61762.12</v>
      </c>
      <c r="P1427" s="173"/>
      <c r="Q1427" s="103">
        <f t="shared" si="467"/>
        <v>61762.12</v>
      </c>
      <c r="R1427" s="91">
        <f>SUM(R1414:R1426)</f>
        <v>61822.12</v>
      </c>
      <c r="S1427" s="173"/>
      <c r="T1427" s="103">
        <f t="shared" si="468"/>
        <v>61822.12</v>
      </c>
    </row>
    <row r="1428" spans="1:20" s="43" customFormat="1" ht="18.75">
      <c r="A1428" s="35">
        <v>15</v>
      </c>
      <c r="B1428" s="19" t="s">
        <v>1971</v>
      </c>
      <c r="C1428" s="20"/>
      <c r="D1428" s="20"/>
      <c r="E1428" s="107"/>
      <c r="F1428" s="14"/>
      <c r="G1428" s="14"/>
      <c r="H1428" s="94"/>
      <c r="I1428" s="36"/>
      <c r="J1428" s="36"/>
      <c r="K1428" s="117"/>
      <c r="L1428" s="91"/>
      <c r="M1428" s="91"/>
      <c r="N1428" s="103"/>
      <c r="O1428" s="91"/>
      <c r="P1428" s="91"/>
      <c r="Q1428" s="103"/>
      <c r="R1428" s="91"/>
      <c r="S1428" s="91"/>
      <c r="T1428" s="103"/>
    </row>
    <row r="1429" spans="1:20" ht="18.75">
      <c r="A1429" s="25">
        <v>1</v>
      </c>
      <c r="B1429" s="17" t="s">
        <v>1115</v>
      </c>
      <c r="C1429" s="20"/>
      <c r="D1429" s="20"/>
      <c r="F1429" s="14">
        <v>0</v>
      </c>
      <c r="G1429" s="14">
        <v>0</v>
      </c>
      <c r="H1429" s="94">
        <f>SUM(F1429:G1429)</f>
        <v>0</v>
      </c>
      <c r="I1429" s="22">
        <v>0.05</v>
      </c>
      <c r="J1429" s="22"/>
      <c r="K1429" s="117">
        <f>SUM(I1429:J1429)</f>
        <v>0.05</v>
      </c>
      <c r="L1429" s="173"/>
      <c r="M1429" s="173"/>
      <c r="N1429" s="103">
        <f>SUM(L1429:M1429)</f>
        <v>0</v>
      </c>
      <c r="O1429" s="173"/>
      <c r="P1429" s="173"/>
      <c r="Q1429" s="103">
        <f>SUM(O1429:P1429)</f>
        <v>0</v>
      </c>
      <c r="R1429" s="173"/>
      <c r="S1429" s="173"/>
      <c r="T1429" s="103">
        <f>SUM(R1429:S1429)</f>
        <v>0</v>
      </c>
    </row>
    <row r="1430" spans="1:20" ht="18.75">
      <c r="A1430" s="25"/>
      <c r="B1430" s="19" t="s">
        <v>126</v>
      </c>
      <c r="C1430" s="21"/>
      <c r="D1430" s="21"/>
      <c r="E1430" s="88"/>
      <c r="F1430" s="18">
        <v>0</v>
      </c>
      <c r="G1430" s="18">
        <v>0</v>
      </c>
      <c r="H1430" s="94">
        <f>SUM(F1430:G1430)</f>
        <v>0</v>
      </c>
      <c r="I1430" s="36">
        <f>SUM(I1429)</f>
        <v>0.05</v>
      </c>
      <c r="J1430" s="36"/>
      <c r="K1430" s="117">
        <f>SUM(I1430:J1430)</f>
        <v>0.05</v>
      </c>
      <c r="L1430" s="91">
        <f>SUM(L1429)</f>
        <v>0</v>
      </c>
      <c r="M1430" s="173"/>
      <c r="N1430" s="103">
        <f>SUM(L1430:M1430)</f>
        <v>0</v>
      </c>
      <c r="O1430" s="91"/>
      <c r="P1430" s="173"/>
      <c r="Q1430" s="103">
        <f>SUM(O1430:P1430)</f>
        <v>0</v>
      </c>
      <c r="R1430" s="91"/>
      <c r="S1430" s="173"/>
      <c r="T1430" s="103">
        <f>SUM(R1430:S1430)</f>
        <v>0</v>
      </c>
    </row>
    <row r="1431" spans="1:20" s="43" customFormat="1" ht="18.75">
      <c r="A1431" s="35">
        <v>16</v>
      </c>
      <c r="B1431" s="19" t="s">
        <v>2110</v>
      </c>
      <c r="C1431" s="20"/>
      <c r="D1431" s="20"/>
      <c r="E1431" s="107"/>
      <c r="F1431" s="14"/>
      <c r="G1431" s="14"/>
      <c r="H1431" s="94"/>
      <c r="I1431" s="36"/>
      <c r="J1431" s="36"/>
      <c r="K1431" s="117"/>
      <c r="L1431" s="91"/>
      <c r="M1431" s="91"/>
      <c r="N1431" s="103"/>
      <c r="O1431" s="91"/>
      <c r="P1431" s="91"/>
      <c r="Q1431" s="103"/>
      <c r="R1431" s="91"/>
      <c r="S1431" s="91"/>
      <c r="T1431" s="103"/>
    </row>
    <row r="1432" spans="1:20" ht="18.75">
      <c r="A1432" s="25">
        <v>1</v>
      </c>
      <c r="B1432" s="17" t="s">
        <v>1116</v>
      </c>
      <c r="C1432" s="20">
        <v>0</v>
      </c>
      <c r="D1432" s="20">
        <v>7500.01</v>
      </c>
      <c r="E1432" s="88">
        <f>SUM(D1432)</f>
        <v>7500.01</v>
      </c>
      <c r="F1432" s="14">
        <v>0</v>
      </c>
      <c r="G1432" s="14">
        <v>4000.01</v>
      </c>
      <c r="H1432" s="94">
        <f>SUM(F1432:G1432)</f>
        <v>4000.01</v>
      </c>
      <c r="I1432" s="22"/>
      <c r="J1432" s="22">
        <v>10500</v>
      </c>
      <c r="K1432" s="117">
        <f>SUM(J1432)</f>
        <v>10500</v>
      </c>
      <c r="L1432" s="173">
        <v>0</v>
      </c>
      <c r="M1432" s="173">
        <v>8900</v>
      </c>
      <c r="N1432" s="103">
        <f>SUM(M1432)</f>
        <v>8900</v>
      </c>
      <c r="O1432" s="173"/>
      <c r="P1432" s="173">
        <v>5000</v>
      </c>
      <c r="Q1432" s="103">
        <f>SUM(P1432)</f>
        <v>5000</v>
      </c>
      <c r="R1432" s="173"/>
      <c r="S1432" s="173">
        <v>6700</v>
      </c>
      <c r="T1432" s="103">
        <f>SUM(S1432)</f>
        <v>6700</v>
      </c>
    </row>
    <row r="1433" spans="1:20" ht="18.75">
      <c r="A1433" s="25">
        <v>2</v>
      </c>
      <c r="B1433" s="17" t="s">
        <v>2111</v>
      </c>
      <c r="C1433" s="20"/>
      <c r="D1433" s="20"/>
      <c r="E1433" s="88"/>
      <c r="F1433" s="14"/>
      <c r="G1433" s="14"/>
      <c r="H1433" s="94"/>
      <c r="I1433" s="22"/>
      <c r="J1433" s="22"/>
      <c r="L1433" s="173">
        <v>0.01</v>
      </c>
      <c r="M1433" s="173"/>
      <c r="N1433" s="103">
        <f t="shared" ref="N1433:N1434" si="470">SUM(M1433)</f>
        <v>0</v>
      </c>
      <c r="O1433" s="173"/>
      <c r="P1433" s="173">
        <v>0</v>
      </c>
      <c r="Q1433" s="103">
        <f t="shared" ref="Q1433:Q1434" si="471">SUM(P1433)</f>
        <v>0</v>
      </c>
      <c r="R1433" s="173"/>
      <c r="S1433" s="173">
        <v>0</v>
      </c>
      <c r="T1433" s="103">
        <f t="shared" ref="T1433:T1434" si="472">SUM(S1433)</f>
        <v>0</v>
      </c>
    </row>
    <row r="1434" spans="1:20" ht="18.75">
      <c r="A1434" s="25"/>
      <c r="B1434" s="19" t="s">
        <v>127</v>
      </c>
      <c r="C1434" s="21">
        <f>SUM(C1432)</f>
        <v>0</v>
      </c>
      <c r="D1434" s="21">
        <f>SUM(D1432)</f>
        <v>7500.01</v>
      </c>
      <c r="E1434" s="88">
        <f>SUM(D1434)</f>
        <v>7500.01</v>
      </c>
      <c r="F1434" s="18">
        <v>0</v>
      </c>
      <c r="G1434" s="18">
        <v>4000.01</v>
      </c>
      <c r="H1434" s="94">
        <f>SUM(F1434:G1434)</f>
        <v>4000.01</v>
      </c>
      <c r="I1434" s="36"/>
      <c r="J1434" s="36">
        <f>SUM(J1432)</f>
        <v>10500</v>
      </c>
      <c r="K1434" s="117">
        <f>SUM(J1434)</f>
        <v>10500</v>
      </c>
      <c r="L1434" s="91">
        <f>SUM(L1432:L1433)</f>
        <v>0.01</v>
      </c>
      <c r="M1434" s="91">
        <f>SUM(M1432:M1433)</f>
        <v>8900</v>
      </c>
      <c r="N1434" s="103">
        <f t="shared" si="470"/>
        <v>8900</v>
      </c>
      <c r="O1434" s="91"/>
      <c r="P1434" s="91">
        <f>SUM(P1432:P1433)</f>
        <v>5000</v>
      </c>
      <c r="Q1434" s="103">
        <f t="shared" si="471"/>
        <v>5000</v>
      </c>
      <c r="R1434" s="91"/>
      <c r="S1434" s="91">
        <f>SUM(S1432:S1433)</f>
        <v>6700</v>
      </c>
      <c r="T1434" s="103">
        <f t="shared" si="472"/>
        <v>6700</v>
      </c>
    </row>
    <row r="1435" spans="1:20" s="43" customFormat="1" ht="18.75">
      <c r="A1435" s="35">
        <v>17</v>
      </c>
      <c r="B1435" s="19" t="s">
        <v>1117</v>
      </c>
      <c r="C1435" s="20"/>
      <c r="D1435" s="20"/>
      <c r="E1435" s="107"/>
      <c r="F1435" s="14"/>
      <c r="G1435" s="14"/>
      <c r="H1435" s="94"/>
      <c r="I1435" s="36"/>
      <c r="J1435" s="36"/>
      <c r="K1435" s="117"/>
      <c r="L1435" s="91"/>
      <c r="M1435" s="91"/>
      <c r="N1435" s="103"/>
      <c r="O1435" s="91"/>
      <c r="P1435" s="91"/>
      <c r="Q1435" s="103"/>
      <c r="R1435" s="91"/>
      <c r="S1435" s="91"/>
      <c r="T1435" s="103"/>
    </row>
    <row r="1436" spans="1:20" ht="18.75">
      <c r="A1436" s="25">
        <v>1</v>
      </c>
      <c r="B1436" s="17" t="s">
        <v>1118</v>
      </c>
      <c r="C1436" s="20">
        <v>5000</v>
      </c>
      <c r="D1436" s="20"/>
      <c r="E1436" s="88">
        <f>SUM(C1436:D1436)</f>
        <v>5000</v>
      </c>
      <c r="F1436" s="14">
        <v>5134.57</v>
      </c>
      <c r="G1436" s="14">
        <v>0</v>
      </c>
      <c r="H1436" s="94">
        <f>SUM(F1436:G1436)</f>
        <v>5134.57</v>
      </c>
      <c r="I1436" s="22">
        <v>20128.54</v>
      </c>
      <c r="J1436" s="22"/>
      <c r="K1436" s="117">
        <f>SUM(I1436:J1436)</f>
        <v>20128.54</v>
      </c>
      <c r="L1436" s="173">
        <v>20923.55</v>
      </c>
      <c r="M1436" s="173"/>
      <c r="N1436" s="103">
        <f>SUM(L1436:M1436)</f>
        <v>20923.55</v>
      </c>
      <c r="O1436" s="173">
        <v>16937.25</v>
      </c>
      <c r="P1436" s="173"/>
      <c r="Q1436" s="103">
        <f>SUM(O1436:P1436)</f>
        <v>16937.25</v>
      </c>
      <c r="R1436" s="173">
        <v>16937.25</v>
      </c>
      <c r="S1436" s="173"/>
      <c r="T1436" s="103">
        <f>SUM(R1436:S1436)</f>
        <v>16937.25</v>
      </c>
    </row>
    <row r="1437" spans="1:20" ht="18.75">
      <c r="A1437" s="25">
        <v>2</v>
      </c>
      <c r="B1437" s="17" t="s">
        <v>1119</v>
      </c>
      <c r="C1437" s="20"/>
      <c r="D1437" s="20"/>
      <c r="F1437" s="14">
        <v>395.55</v>
      </c>
      <c r="G1437" s="14">
        <v>0</v>
      </c>
      <c r="H1437" s="94">
        <f t="shared" ref="H1437:H1482" si="473">SUM(F1437:G1437)</f>
        <v>395.55</v>
      </c>
      <c r="I1437" s="22">
        <v>400</v>
      </c>
      <c r="J1437" s="22"/>
      <c r="K1437" s="117">
        <f>SUM(I1437:J1437)</f>
        <v>400</v>
      </c>
      <c r="L1437" s="173">
        <v>445.05</v>
      </c>
      <c r="M1437" s="173"/>
      <c r="N1437" s="103">
        <f>SUM(L1437:M1437)</f>
        <v>445.05</v>
      </c>
      <c r="O1437" s="173">
        <v>425.05</v>
      </c>
      <c r="P1437" s="173"/>
      <c r="Q1437" s="103">
        <f>SUM(O1437:P1437)</f>
        <v>425.05</v>
      </c>
      <c r="R1437" s="173">
        <v>425.05</v>
      </c>
      <c r="S1437" s="173"/>
      <c r="T1437" s="103">
        <f>SUM(R1437:S1437)</f>
        <v>425.05</v>
      </c>
    </row>
    <row r="1438" spans="1:20" ht="18.75">
      <c r="A1438" s="25">
        <v>3</v>
      </c>
      <c r="B1438" s="17" t="s">
        <v>1120</v>
      </c>
      <c r="C1438" s="20">
        <v>268.27999999999997</v>
      </c>
      <c r="D1438" s="20"/>
      <c r="E1438" s="88">
        <f>SUM(C1438:D1438)</f>
        <v>268.27999999999997</v>
      </c>
      <c r="F1438" s="14">
        <v>0</v>
      </c>
      <c r="G1438" s="14">
        <v>7.0000000000000007E-2</v>
      </c>
      <c r="H1438" s="94">
        <f t="shared" si="473"/>
        <v>7.0000000000000007E-2</v>
      </c>
      <c r="I1438" s="22"/>
      <c r="J1438" s="22">
        <v>0.03</v>
      </c>
      <c r="K1438" s="117">
        <f>SUM(I1438:J1438)</f>
        <v>0.03</v>
      </c>
      <c r="L1438" s="173"/>
      <c r="M1438" s="173">
        <v>0.03</v>
      </c>
      <c r="N1438" s="103">
        <f>SUM(L1438:M1438)</f>
        <v>0.03</v>
      </c>
      <c r="O1438" s="173">
        <v>0</v>
      </c>
      <c r="P1438" s="173">
        <v>0.03</v>
      </c>
      <c r="Q1438" s="103">
        <f>SUM(O1438:P1438)</f>
        <v>0.03</v>
      </c>
      <c r="R1438" s="173">
        <v>0</v>
      </c>
      <c r="S1438" s="173">
        <v>0.03</v>
      </c>
      <c r="T1438" s="103">
        <f>SUM(R1438:S1438)</f>
        <v>0.03</v>
      </c>
    </row>
    <row r="1439" spans="1:20" ht="18.75">
      <c r="A1439" s="25"/>
      <c r="B1439" s="19" t="s">
        <v>128</v>
      </c>
      <c r="C1439" s="21">
        <f>SUM(C1436:C1438)</f>
        <v>5268.28</v>
      </c>
      <c r="D1439" s="20"/>
      <c r="E1439" s="88">
        <f>SUM(C1439:D1439)</f>
        <v>5268.28</v>
      </c>
      <c r="F1439" s="18">
        <v>5530.12</v>
      </c>
      <c r="G1439" s="18">
        <v>7.0000000000000007E-2</v>
      </c>
      <c r="H1439" s="94">
        <f t="shared" si="473"/>
        <v>5530.19</v>
      </c>
      <c r="I1439" s="36">
        <f>SUM(I1436:I1438)</f>
        <v>20528.54</v>
      </c>
      <c r="J1439" s="36">
        <f>SUM(J1436:J1438)</f>
        <v>0.03</v>
      </c>
      <c r="K1439" s="117">
        <f>SUM(I1439:J1439)</f>
        <v>20528.57</v>
      </c>
      <c r="L1439" s="91">
        <f>SUM(L1436:L1438)</f>
        <v>21368.6</v>
      </c>
      <c r="M1439" s="91">
        <f>SUM(M1436:M1438)</f>
        <v>0.03</v>
      </c>
      <c r="N1439" s="103">
        <f>SUM(L1439:M1439)</f>
        <v>21368.629999999997</v>
      </c>
      <c r="O1439" s="91">
        <f>SUM(O1436:O1438)</f>
        <v>17362.3</v>
      </c>
      <c r="P1439" s="91">
        <f>SUM(P1436:P1438)</f>
        <v>0.03</v>
      </c>
      <c r="Q1439" s="103">
        <f>SUM(O1439:P1439)</f>
        <v>17362.329999999998</v>
      </c>
      <c r="R1439" s="91">
        <f>SUM(R1436:R1438)</f>
        <v>17362.3</v>
      </c>
      <c r="S1439" s="91">
        <f>SUM(S1436:S1438)</f>
        <v>0.03</v>
      </c>
      <c r="T1439" s="103">
        <f>SUM(R1439:S1439)</f>
        <v>17362.329999999998</v>
      </c>
    </row>
    <row r="1440" spans="1:20" s="43" customFormat="1" ht="18.75">
      <c r="A1440" s="35">
        <v>18</v>
      </c>
      <c r="B1440" s="19" t="s">
        <v>1121</v>
      </c>
      <c r="C1440" s="21"/>
      <c r="D1440" s="21"/>
      <c r="E1440" s="88"/>
      <c r="F1440" s="18"/>
      <c r="G1440" s="18"/>
      <c r="H1440" s="94">
        <f t="shared" si="473"/>
        <v>0</v>
      </c>
      <c r="I1440" s="36"/>
      <c r="J1440" s="36"/>
      <c r="K1440" s="117"/>
      <c r="L1440" s="91"/>
      <c r="M1440" s="91"/>
      <c r="N1440" s="103"/>
      <c r="O1440" s="91"/>
      <c r="P1440" s="91"/>
      <c r="Q1440" s="103"/>
      <c r="R1440" s="91"/>
      <c r="S1440" s="91"/>
      <c r="T1440" s="103"/>
    </row>
    <row r="1441" spans="1:20" ht="18.75">
      <c r="A1441" s="25">
        <v>1</v>
      </c>
      <c r="B1441" s="17" t="s">
        <v>1122</v>
      </c>
      <c r="C1441" s="20">
        <v>126</v>
      </c>
      <c r="D1441" s="20"/>
      <c r="E1441" s="88">
        <f t="shared" ref="E1441:E1446" si="474">SUM(C1441:D1441)</f>
        <v>126</v>
      </c>
      <c r="F1441" s="14">
        <v>0.02</v>
      </c>
      <c r="G1441" s="14">
        <v>0</v>
      </c>
      <c r="H1441" s="94">
        <f t="shared" si="473"/>
        <v>0.02</v>
      </c>
      <c r="I1441" s="22">
        <v>1050</v>
      </c>
      <c r="J1441" s="22"/>
      <c r="K1441" s="117">
        <f t="shared" ref="K1441:K1446" si="475">SUM(I1441:J1441)</f>
        <v>1050</v>
      </c>
      <c r="L1441" s="173">
        <v>922.02</v>
      </c>
      <c r="M1441" s="173"/>
      <c r="N1441" s="103">
        <f t="shared" ref="N1441:N1446" si="476">SUM(L1441:M1441)</f>
        <v>922.02</v>
      </c>
      <c r="O1441" s="173">
        <v>1000.01</v>
      </c>
      <c r="P1441" s="173"/>
      <c r="Q1441" s="103">
        <f t="shared" ref="Q1441:Q1446" si="477">SUM(O1441:P1441)</f>
        <v>1000.01</v>
      </c>
      <c r="R1441" s="173">
        <v>1500.01</v>
      </c>
      <c r="S1441" s="173"/>
      <c r="T1441" s="103">
        <f t="shared" ref="T1441:T1446" si="478">SUM(R1441:S1441)</f>
        <v>1500.01</v>
      </c>
    </row>
    <row r="1442" spans="1:20" ht="18.75">
      <c r="A1442" s="25">
        <v>2</v>
      </c>
      <c r="B1442" s="17" t="s">
        <v>1053</v>
      </c>
      <c r="C1442" s="20">
        <v>1980.31</v>
      </c>
      <c r="D1442" s="20"/>
      <c r="E1442" s="88">
        <f t="shared" si="474"/>
        <v>1980.31</v>
      </c>
      <c r="F1442" s="14">
        <v>32.08</v>
      </c>
      <c r="G1442" s="14">
        <v>0</v>
      </c>
      <c r="H1442" s="94">
        <f t="shared" si="473"/>
        <v>32.08</v>
      </c>
      <c r="I1442" s="22">
        <v>36.200000000000003</v>
      </c>
      <c r="J1442" s="22"/>
      <c r="K1442" s="117">
        <f t="shared" si="475"/>
        <v>36.200000000000003</v>
      </c>
      <c r="L1442" s="173">
        <v>12.37</v>
      </c>
      <c r="M1442" s="173"/>
      <c r="N1442" s="103">
        <f t="shared" si="476"/>
        <v>12.37</v>
      </c>
      <c r="O1442" s="173">
        <v>16.399999999999999</v>
      </c>
      <c r="P1442" s="173"/>
      <c r="Q1442" s="103">
        <f t="shared" si="477"/>
        <v>16.399999999999999</v>
      </c>
      <c r="R1442" s="173">
        <v>16.399999999999999</v>
      </c>
      <c r="S1442" s="173"/>
      <c r="T1442" s="103">
        <f t="shared" si="478"/>
        <v>16.399999999999999</v>
      </c>
    </row>
    <row r="1443" spans="1:20" ht="18.75">
      <c r="A1443" s="25">
        <v>3</v>
      </c>
      <c r="B1443" s="17" t="s">
        <v>401</v>
      </c>
      <c r="C1443" s="20">
        <v>2493.61</v>
      </c>
      <c r="D1443" s="20">
        <v>2493.3000000000002</v>
      </c>
      <c r="E1443" s="88">
        <f t="shared" si="474"/>
        <v>4986.91</v>
      </c>
      <c r="F1443" s="14">
        <v>6078.1</v>
      </c>
      <c r="G1443" s="14">
        <v>5618.83</v>
      </c>
      <c r="H1443" s="94">
        <f t="shared" si="473"/>
        <v>11696.93</v>
      </c>
      <c r="I1443" s="22">
        <v>5603.71</v>
      </c>
      <c r="J1443" s="22">
        <v>5522.1</v>
      </c>
      <c r="K1443" s="117">
        <f t="shared" si="475"/>
        <v>11125.810000000001</v>
      </c>
      <c r="L1443" s="173">
        <v>4498.32</v>
      </c>
      <c r="M1443" s="173">
        <v>4423.8100000000004</v>
      </c>
      <c r="N1443" s="103">
        <f t="shared" si="476"/>
        <v>8922.130000000001</v>
      </c>
      <c r="O1443" s="173">
        <v>3762.23</v>
      </c>
      <c r="P1443" s="173">
        <v>3398</v>
      </c>
      <c r="Q1443" s="103">
        <f t="shared" si="477"/>
        <v>7160.23</v>
      </c>
      <c r="R1443" s="173">
        <v>3765.33</v>
      </c>
      <c r="S1443" s="173">
        <v>3398</v>
      </c>
      <c r="T1443" s="103">
        <f t="shared" si="478"/>
        <v>7163.33</v>
      </c>
    </row>
    <row r="1444" spans="1:20" ht="18.75">
      <c r="A1444" s="25">
        <v>4</v>
      </c>
      <c r="B1444" s="17" t="s">
        <v>1123</v>
      </c>
      <c r="C1444" s="20">
        <v>922.87</v>
      </c>
      <c r="D1444" s="20"/>
      <c r="E1444" s="88">
        <f t="shared" si="474"/>
        <v>922.87</v>
      </c>
      <c r="F1444" s="14">
        <v>50.1</v>
      </c>
      <c r="G1444" s="14">
        <v>0</v>
      </c>
      <c r="H1444" s="94">
        <f t="shared" si="473"/>
        <v>50.1</v>
      </c>
      <c r="I1444" s="22">
        <v>51.01</v>
      </c>
      <c r="J1444" s="22"/>
      <c r="K1444" s="117">
        <f t="shared" si="475"/>
        <v>51.01</v>
      </c>
      <c r="L1444" s="173">
        <v>2600.0100000000002</v>
      </c>
      <c r="M1444" s="173"/>
      <c r="N1444" s="103">
        <f t="shared" si="476"/>
        <v>2600.0100000000002</v>
      </c>
      <c r="O1444" s="173">
        <v>7500.01</v>
      </c>
      <c r="P1444" s="173"/>
      <c r="Q1444" s="103">
        <f t="shared" si="477"/>
        <v>7500.01</v>
      </c>
      <c r="R1444" s="173">
        <v>7500.01</v>
      </c>
      <c r="S1444" s="173"/>
      <c r="T1444" s="103">
        <f t="shared" si="478"/>
        <v>7500.01</v>
      </c>
    </row>
    <row r="1445" spans="1:20" ht="18.75">
      <c r="A1445" s="25">
        <v>5</v>
      </c>
      <c r="B1445" s="17" t="s">
        <v>1124</v>
      </c>
      <c r="C1445" s="20">
        <v>126</v>
      </c>
      <c r="D1445" s="20"/>
      <c r="E1445" s="88">
        <f t="shared" si="474"/>
        <v>126</v>
      </c>
      <c r="F1445" s="14">
        <v>0.02</v>
      </c>
      <c r="G1445" s="14">
        <v>0</v>
      </c>
      <c r="H1445" s="94">
        <f t="shared" si="473"/>
        <v>0.02</v>
      </c>
      <c r="I1445" s="22">
        <v>2450</v>
      </c>
      <c r="J1445" s="22"/>
      <c r="K1445" s="117">
        <f t="shared" si="475"/>
        <v>2450</v>
      </c>
      <c r="L1445" s="173">
        <v>4315.01</v>
      </c>
      <c r="M1445" s="173"/>
      <c r="N1445" s="103">
        <f t="shared" si="476"/>
        <v>4315.01</v>
      </c>
      <c r="O1445" s="173">
        <v>4000.01</v>
      </c>
      <c r="P1445" s="173"/>
      <c r="Q1445" s="103">
        <f t="shared" si="477"/>
        <v>4000.01</v>
      </c>
      <c r="R1445" s="173">
        <v>4015.89</v>
      </c>
      <c r="S1445" s="173"/>
      <c r="T1445" s="103">
        <f t="shared" si="478"/>
        <v>4015.89</v>
      </c>
    </row>
    <row r="1446" spans="1:20" ht="18.75">
      <c r="A1446" s="25"/>
      <c r="B1446" s="19" t="s">
        <v>129</v>
      </c>
      <c r="C1446" s="21">
        <f>SUM(C1441:C1445)</f>
        <v>5648.79</v>
      </c>
      <c r="D1446" s="21">
        <f>SUM(D1441:D1445)</f>
        <v>2493.3000000000002</v>
      </c>
      <c r="E1446" s="88">
        <f t="shared" si="474"/>
        <v>8142.09</v>
      </c>
      <c r="F1446" s="18">
        <v>6160.32</v>
      </c>
      <c r="G1446" s="18">
        <v>5618.83</v>
      </c>
      <c r="H1446" s="94">
        <f t="shared" si="473"/>
        <v>11779.15</v>
      </c>
      <c r="I1446" s="36">
        <f>SUM(I1441:I1445)</f>
        <v>9190.92</v>
      </c>
      <c r="J1446" s="36">
        <f>SUM(J1441:J1445)</f>
        <v>5522.1</v>
      </c>
      <c r="K1446" s="117">
        <f t="shared" si="475"/>
        <v>14713.02</v>
      </c>
      <c r="L1446" s="91">
        <f>SUM(L1441:L1445)</f>
        <v>12347.73</v>
      </c>
      <c r="M1446" s="91">
        <f>SUM(M1441:M1445)</f>
        <v>4423.8100000000004</v>
      </c>
      <c r="N1446" s="103">
        <f t="shared" si="476"/>
        <v>16771.54</v>
      </c>
      <c r="O1446" s="91">
        <f>SUM(O1441:O1445)</f>
        <v>16278.660000000002</v>
      </c>
      <c r="P1446" s="91">
        <f>SUM(P1441:P1445)</f>
        <v>3398</v>
      </c>
      <c r="Q1446" s="103">
        <f t="shared" si="477"/>
        <v>19676.660000000003</v>
      </c>
      <c r="R1446" s="91">
        <f>SUM(R1441:R1445)</f>
        <v>16797.64</v>
      </c>
      <c r="S1446" s="91">
        <f>SUM(S1441:S1445)</f>
        <v>3398</v>
      </c>
      <c r="T1446" s="103">
        <f t="shared" si="478"/>
        <v>20195.64</v>
      </c>
    </row>
    <row r="1447" spans="1:20" s="43" customFormat="1" ht="18.75">
      <c r="A1447" s="35">
        <v>19</v>
      </c>
      <c r="B1447" s="19" t="s">
        <v>1125</v>
      </c>
      <c r="C1447" s="21"/>
      <c r="D1447" s="21"/>
      <c r="E1447" s="88"/>
      <c r="F1447" s="18"/>
      <c r="G1447" s="18"/>
      <c r="H1447" s="94">
        <f t="shared" si="473"/>
        <v>0</v>
      </c>
      <c r="I1447" s="36"/>
      <c r="J1447" s="36"/>
      <c r="K1447" s="117"/>
      <c r="L1447" s="91"/>
      <c r="M1447" s="91"/>
      <c r="N1447" s="103"/>
      <c r="O1447" s="91"/>
      <c r="P1447" s="91"/>
      <c r="Q1447" s="103"/>
      <c r="R1447" s="91"/>
      <c r="S1447" s="91"/>
      <c r="T1447" s="103"/>
    </row>
    <row r="1448" spans="1:20" ht="18.75">
      <c r="A1448" s="25">
        <v>1</v>
      </c>
      <c r="B1448" s="17" t="s">
        <v>2312</v>
      </c>
      <c r="C1448" s="20">
        <v>167.33</v>
      </c>
      <c r="D1448" s="20"/>
      <c r="E1448" s="88">
        <f>SUM(C1448:D1448)</f>
        <v>167.33</v>
      </c>
      <c r="F1448" s="14">
        <v>180.16</v>
      </c>
      <c r="G1448" s="14">
        <v>0</v>
      </c>
      <c r="H1448" s="94">
        <f t="shared" si="473"/>
        <v>180.16</v>
      </c>
      <c r="I1448" s="22">
        <v>191.5</v>
      </c>
      <c r="J1448" s="22"/>
      <c r="K1448" s="117">
        <f>SUM(I1448:J1448)</f>
        <v>191.5</v>
      </c>
      <c r="L1448" s="173">
        <v>208.05</v>
      </c>
      <c r="M1448" s="173"/>
      <c r="N1448" s="103">
        <f>SUM(L1448:M1448)</f>
        <v>208.05</v>
      </c>
      <c r="O1448" s="173">
        <v>196.81</v>
      </c>
      <c r="P1448" s="173"/>
      <c r="Q1448" s="103">
        <f>SUM(O1448:P1448)</f>
        <v>196.81</v>
      </c>
      <c r="R1448" s="173">
        <v>221.36</v>
      </c>
      <c r="S1448" s="173"/>
      <c r="T1448" s="103">
        <f>SUM(R1448:S1448)</f>
        <v>221.36</v>
      </c>
    </row>
    <row r="1449" spans="1:20" s="43" customFormat="1" ht="18.75">
      <c r="A1449" s="35">
        <v>2</v>
      </c>
      <c r="B1449" s="17" t="s">
        <v>1126</v>
      </c>
      <c r="C1449" s="20">
        <v>231.21</v>
      </c>
      <c r="D1449" s="20"/>
      <c r="E1449" s="88">
        <f>SUM(C1449:D1449)</f>
        <v>231.21</v>
      </c>
      <c r="F1449" s="14">
        <v>302.68</v>
      </c>
      <c r="G1449" s="14">
        <v>0</v>
      </c>
      <c r="H1449" s="94">
        <f t="shared" si="473"/>
        <v>302.68</v>
      </c>
      <c r="I1449" s="22">
        <v>269.55</v>
      </c>
      <c r="J1449" s="36"/>
      <c r="K1449" s="117">
        <f>SUM(I1449:J1449)</f>
        <v>269.55</v>
      </c>
      <c r="L1449" s="173">
        <v>263.77999999999997</v>
      </c>
      <c r="M1449" s="91"/>
      <c r="N1449" s="103">
        <f>SUM(L1449:M1449)</f>
        <v>263.77999999999997</v>
      </c>
      <c r="O1449" s="173">
        <v>293.33999999999997</v>
      </c>
      <c r="P1449" s="91"/>
      <c r="Q1449" s="103">
        <f>SUM(O1449:P1449)</f>
        <v>293.33999999999997</v>
      </c>
      <c r="R1449" s="173">
        <v>293.33999999999997</v>
      </c>
      <c r="S1449" s="91"/>
      <c r="T1449" s="103">
        <f>SUM(R1449:S1449)</f>
        <v>293.33999999999997</v>
      </c>
    </row>
    <row r="1450" spans="1:20" ht="18.75">
      <c r="A1450" s="25">
        <v>3</v>
      </c>
      <c r="B1450" s="17" t="s">
        <v>1053</v>
      </c>
      <c r="C1450" s="20">
        <v>489.32</v>
      </c>
      <c r="D1450" s="20"/>
      <c r="E1450" s="88">
        <f>SUM(C1450:D1450)</f>
        <v>489.32</v>
      </c>
      <c r="F1450" s="14">
        <v>496.27</v>
      </c>
      <c r="G1450" s="14">
        <v>0</v>
      </c>
      <c r="H1450" s="94">
        <f t="shared" si="473"/>
        <v>496.27</v>
      </c>
      <c r="I1450" s="22"/>
      <c r="J1450" s="22"/>
      <c r="L1450" s="91"/>
      <c r="M1450" s="173"/>
      <c r="O1450" s="91">
        <v>0</v>
      </c>
      <c r="P1450" s="173"/>
      <c r="Q1450" s="103">
        <f>SUM(O1450:P1450)</f>
        <v>0</v>
      </c>
      <c r="R1450" s="91">
        <v>0</v>
      </c>
      <c r="S1450" s="173"/>
      <c r="T1450" s="103">
        <f>SUM(R1450:S1450)</f>
        <v>0</v>
      </c>
    </row>
    <row r="1451" spans="1:20" ht="18.75">
      <c r="A1451" s="25"/>
      <c r="B1451" s="19" t="s">
        <v>28</v>
      </c>
      <c r="C1451" s="21">
        <f>SUM(C1448:C1450)</f>
        <v>887.86</v>
      </c>
      <c r="D1451" s="20"/>
      <c r="E1451" s="88">
        <f>SUM(C1451:D1451)</f>
        <v>887.86</v>
      </c>
      <c r="F1451" s="18">
        <v>979.11</v>
      </c>
      <c r="G1451" s="18">
        <v>0</v>
      </c>
      <c r="H1451" s="94">
        <f t="shared" si="473"/>
        <v>979.11</v>
      </c>
      <c r="I1451" s="36">
        <f>SUM(I1448:I1450)</f>
        <v>461.05</v>
      </c>
      <c r="J1451" s="22"/>
      <c r="K1451" s="117">
        <f>SUM(I1451:J1451)</f>
        <v>461.05</v>
      </c>
      <c r="L1451" s="91">
        <f>SUM(L1448:L1450)</f>
        <v>471.83</v>
      </c>
      <c r="M1451" s="173"/>
      <c r="N1451" s="103">
        <f>SUM(L1451:M1451)</f>
        <v>471.83</v>
      </c>
      <c r="O1451" s="91">
        <f>SUM(O1448:O1450)</f>
        <v>490.15</v>
      </c>
      <c r="P1451" s="173"/>
      <c r="Q1451" s="103">
        <f>SUM(O1451:P1451)</f>
        <v>490.15</v>
      </c>
      <c r="R1451" s="91">
        <f>SUM(R1448:R1450)</f>
        <v>514.70000000000005</v>
      </c>
      <c r="S1451" s="173"/>
      <c r="T1451" s="103">
        <f>SUM(R1451:S1451)</f>
        <v>514.70000000000005</v>
      </c>
    </row>
    <row r="1452" spans="1:20" s="43" customFormat="1" ht="18.75">
      <c r="A1452" s="35">
        <v>20</v>
      </c>
      <c r="B1452" s="19" t="s">
        <v>1127</v>
      </c>
      <c r="C1452" s="21"/>
      <c r="D1452" s="21"/>
      <c r="E1452" s="88"/>
      <c r="F1452" s="18"/>
      <c r="G1452" s="18"/>
      <c r="H1452" s="94">
        <f t="shared" si="473"/>
        <v>0</v>
      </c>
      <c r="I1452" s="36"/>
      <c r="J1452" s="36"/>
      <c r="K1452" s="117"/>
      <c r="L1452" s="91"/>
      <c r="M1452" s="91"/>
      <c r="N1452" s="103"/>
      <c r="O1452" s="91"/>
      <c r="P1452" s="91"/>
      <c r="Q1452" s="103"/>
      <c r="R1452" s="91"/>
      <c r="S1452" s="91"/>
      <c r="T1452" s="103"/>
    </row>
    <row r="1453" spans="1:20" ht="18.75">
      <c r="A1453" s="25">
        <v>1</v>
      </c>
      <c r="B1453" s="17" t="s">
        <v>1128</v>
      </c>
      <c r="C1453" s="20">
        <v>30</v>
      </c>
      <c r="D1453" s="20"/>
      <c r="E1453" s="88">
        <f t="shared" ref="E1453:E1460" si="479">SUM(C1453:D1453)</f>
        <v>30</v>
      </c>
      <c r="F1453" s="14">
        <v>30</v>
      </c>
      <c r="G1453" s="14">
        <v>0</v>
      </c>
      <c r="H1453" s="94">
        <f t="shared" si="473"/>
        <v>30</v>
      </c>
      <c r="I1453" s="22">
        <v>40.5</v>
      </c>
      <c r="J1453" s="22"/>
      <c r="K1453" s="117">
        <f t="shared" ref="K1453:K1460" si="480">SUM(I1453:J1453)</f>
        <v>40.5</v>
      </c>
      <c r="L1453" s="173">
        <v>30.51</v>
      </c>
      <c r="M1453" s="173"/>
      <c r="N1453" s="103">
        <f t="shared" ref="N1453:N1460" si="481">SUM(L1453:M1453)</f>
        <v>30.51</v>
      </c>
      <c r="O1453" s="173">
        <v>30.5</v>
      </c>
      <c r="P1453" s="173"/>
      <c r="Q1453" s="103">
        <f t="shared" ref="Q1453:Q1459" si="482">SUM(O1453:P1453)</f>
        <v>30.5</v>
      </c>
      <c r="R1453" s="173">
        <v>30.5</v>
      </c>
      <c r="S1453" s="173"/>
      <c r="T1453" s="103">
        <f t="shared" ref="T1453:T1459" si="483">SUM(R1453:S1453)</f>
        <v>30.5</v>
      </c>
    </row>
    <row r="1454" spans="1:20" ht="18.75">
      <c r="A1454" s="25">
        <v>2</v>
      </c>
      <c r="B1454" s="17" t="s">
        <v>1129</v>
      </c>
      <c r="C1454" s="20">
        <v>568.29999999999995</v>
      </c>
      <c r="D1454" s="20"/>
      <c r="E1454" s="88">
        <f t="shared" si="479"/>
        <v>568.29999999999995</v>
      </c>
      <c r="F1454" s="14">
        <v>550.29999999999995</v>
      </c>
      <c r="G1454" s="14">
        <v>0</v>
      </c>
      <c r="H1454" s="94">
        <f t="shared" si="473"/>
        <v>550.29999999999995</v>
      </c>
      <c r="I1454" s="22">
        <v>0.14000000000000001</v>
      </c>
      <c r="J1454" s="22"/>
      <c r="K1454" s="117">
        <f t="shared" si="480"/>
        <v>0.14000000000000001</v>
      </c>
      <c r="L1454" s="173">
        <v>3305.58</v>
      </c>
      <c r="M1454" s="173"/>
      <c r="N1454" s="103">
        <f t="shared" si="481"/>
        <v>3305.58</v>
      </c>
      <c r="O1454" s="173">
        <v>2797.24</v>
      </c>
      <c r="P1454" s="173"/>
      <c r="Q1454" s="103">
        <f t="shared" si="482"/>
        <v>2797.24</v>
      </c>
      <c r="R1454" s="173">
        <v>2797.24</v>
      </c>
      <c r="S1454" s="173"/>
      <c r="T1454" s="103">
        <f t="shared" si="483"/>
        <v>2797.24</v>
      </c>
    </row>
    <row r="1455" spans="1:20" s="43" customFormat="1" ht="18.75">
      <c r="A1455" s="25">
        <v>3</v>
      </c>
      <c r="B1455" s="17" t="s">
        <v>1130</v>
      </c>
      <c r="C1455" s="20">
        <v>20.02</v>
      </c>
      <c r="D1455" s="20"/>
      <c r="E1455" s="88">
        <f t="shared" si="479"/>
        <v>20.02</v>
      </c>
      <c r="F1455" s="14">
        <v>25</v>
      </c>
      <c r="G1455" s="14">
        <v>0</v>
      </c>
      <c r="H1455" s="94">
        <f t="shared" si="473"/>
        <v>25</v>
      </c>
      <c r="I1455" s="22">
        <v>12.5</v>
      </c>
      <c r="J1455" s="36"/>
      <c r="K1455" s="117">
        <f t="shared" si="480"/>
        <v>12.5</v>
      </c>
      <c r="L1455" s="91">
        <v>25.5</v>
      </c>
      <c r="M1455" s="91"/>
      <c r="N1455" s="103">
        <f t="shared" si="481"/>
        <v>25.5</v>
      </c>
      <c r="O1455" s="173">
        <v>23</v>
      </c>
      <c r="P1455" s="91"/>
      <c r="Q1455" s="103">
        <f t="shared" si="482"/>
        <v>23</v>
      </c>
      <c r="R1455" s="173">
        <v>23</v>
      </c>
      <c r="S1455" s="91"/>
      <c r="T1455" s="103">
        <f t="shared" si="483"/>
        <v>23</v>
      </c>
    </row>
    <row r="1456" spans="1:20" ht="18.75">
      <c r="A1456" s="25">
        <v>4</v>
      </c>
      <c r="B1456" s="17" t="s">
        <v>1131</v>
      </c>
      <c r="C1456" s="20">
        <v>506.73</v>
      </c>
      <c r="D1456" s="20"/>
      <c r="E1456" s="88">
        <f t="shared" si="479"/>
        <v>506.73</v>
      </c>
      <c r="F1456" s="14">
        <v>487.05</v>
      </c>
      <c r="G1456" s="14">
        <v>0</v>
      </c>
      <c r="H1456" s="94">
        <f t="shared" si="473"/>
        <v>487.05</v>
      </c>
      <c r="I1456" s="22">
        <v>553.87</v>
      </c>
      <c r="J1456" s="22"/>
      <c r="K1456" s="117">
        <f t="shared" si="480"/>
        <v>553.87</v>
      </c>
      <c r="L1456" s="173">
        <v>644.82000000000005</v>
      </c>
      <c r="M1456" s="173"/>
      <c r="N1456" s="103">
        <f t="shared" si="481"/>
        <v>644.82000000000005</v>
      </c>
      <c r="O1456" s="173">
        <v>719.27</v>
      </c>
      <c r="P1456" s="173"/>
      <c r="Q1456" s="103">
        <f t="shared" si="482"/>
        <v>719.27</v>
      </c>
      <c r="R1456" s="173">
        <v>719.27</v>
      </c>
      <c r="S1456" s="173"/>
      <c r="T1456" s="103">
        <f t="shared" si="483"/>
        <v>719.27</v>
      </c>
    </row>
    <row r="1457" spans="1:20" ht="18.75">
      <c r="A1457" s="25">
        <v>5</v>
      </c>
      <c r="B1457" s="17" t="s">
        <v>1132</v>
      </c>
      <c r="C1457" s="20">
        <v>4030.06</v>
      </c>
      <c r="D1457" s="20"/>
      <c r="E1457" s="88">
        <f t="shared" si="479"/>
        <v>4030.06</v>
      </c>
      <c r="F1457" s="14">
        <v>14313.75</v>
      </c>
      <c r="G1457" s="14">
        <v>0</v>
      </c>
      <c r="H1457" s="94">
        <f t="shared" si="473"/>
        <v>14313.75</v>
      </c>
      <c r="I1457" s="22">
        <v>18960</v>
      </c>
      <c r="J1457" s="22"/>
      <c r="K1457" s="117">
        <f t="shared" si="480"/>
        <v>18960</v>
      </c>
      <c r="L1457" s="173">
        <v>19746.490000000002</v>
      </c>
      <c r="M1457" s="173"/>
      <c r="N1457" s="103">
        <f t="shared" si="481"/>
        <v>19746.490000000002</v>
      </c>
      <c r="O1457" s="173">
        <v>16405.02</v>
      </c>
      <c r="P1457" s="173"/>
      <c r="Q1457" s="103">
        <f t="shared" si="482"/>
        <v>16405.02</v>
      </c>
      <c r="R1457" s="173">
        <v>16405.02</v>
      </c>
      <c r="S1457" s="173"/>
      <c r="T1457" s="103">
        <f t="shared" si="483"/>
        <v>16405.02</v>
      </c>
    </row>
    <row r="1458" spans="1:20" ht="18.75">
      <c r="A1458" s="25">
        <v>6</v>
      </c>
      <c r="B1458" s="17" t="s">
        <v>1133</v>
      </c>
      <c r="C1458" s="20">
        <v>2891.18</v>
      </c>
      <c r="D1458" s="20"/>
      <c r="E1458" s="88">
        <f t="shared" si="479"/>
        <v>2891.18</v>
      </c>
      <c r="F1458" s="14">
        <v>8538.36</v>
      </c>
      <c r="G1458" s="14">
        <v>0</v>
      </c>
      <c r="H1458" s="94">
        <f t="shared" si="473"/>
        <v>8538.36</v>
      </c>
      <c r="I1458" s="22">
        <v>12955.22</v>
      </c>
      <c r="J1458" s="22"/>
      <c r="K1458" s="117">
        <f t="shared" si="480"/>
        <v>12955.22</v>
      </c>
      <c r="L1458" s="173">
        <v>12663.69</v>
      </c>
      <c r="M1458" s="173"/>
      <c r="N1458" s="103">
        <f t="shared" si="481"/>
        <v>12663.69</v>
      </c>
      <c r="O1458" s="173">
        <v>18309.310000000001</v>
      </c>
      <c r="P1458" s="173"/>
      <c r="Q1458" s="103">
        <f t="shared" si="482"/>
        <v>18309.310000000001</v>
      </c>
      <c r="R1458" s="173">
        <v>18309.310000000001</v>
      </c>
      <c r="S1458" s="173"/>
      <c r="T1458" s="103">
        <f t="shared" si="483"/>
        <v>18309.310000000001</v>
      </c>
    </row>
    <row r="1459" spans="1:20" ht="18.75">
      <c r="A1459" s="25">
        <v>7</v>
      </c>
      <c r="B1459" s="17" t="s">
        <v>1134</v>
      </c>
      <c r="C1459" s="20">
        <v>257.74</v>
      </c>
      <c r="D1459" s="20"/>
      <c r="E1459" s="88">
        <f t="shared" si="479"/>
        <v>257.74</v>
      </c>
      <c r="F1459" s="14">
        <v>262.76</v>
      </c>
      <c r="G1459" s="14">
        <v>0</v>
      </c>
      <c r="H1459" s="94">
        <f t="shared" si="473"/>
        <v>262.76</v>
      </c>
      <c r="I1459" s="22">
        <v>278.97000000000003</v>
      </c>
      <c r="J1459" s="22"/>
      <c r="K1459" s="117">
        <f t="shared" si="480"/>
        <v>278.97000000000003</v>
      </c>
      <c r="L1459" s="173">
        <v>314.57</v>
      </c>
      <c r="M1459" s="173"/>
      <c r="N1459" s="103">
        <f t="shared" si="481"/>
        <v>314.57</v>
      </c>
      <c r="O1459" s="173">
        <v>329.68</v>
      </c>
      <c r="P1459" s="173"/>
      <c r="Q1459" s="103">
        <f t="shared" si="482"/>
        <v>329.68</v>
      </c>
      <c r="R1459" s="173">
        <v>341.67</v>
      </c>
      <c r="S1459" s="173"/>
      <c r="T1459" s="103">
        <f t="shared" si="483"/>
        <v>341.67</v>
      </c>
    </row>
    <row r="1460" spans="1:20" s="43" customFormat="1" ht="18.75">
      <c r="A1460" s="35"/>
      <c r="B1460" s="19" t="s">
        <v>130</v>
      </c>
      <c r="C1460" s="21">
        <f>SUM(C1453:C1459)</f>
        <v>8304.0299999999988</v>
      </c>
      <c r="D1460" s="20"/>
      <c r="E1460" s="88">
        <f t="shared" si="479"/>
        <v>8304.0299999999988</v>
      </c>
      <c r="F1460" s="18">
        <v>24207.22</v>
      </c>
      <c r="G1460" s="18">
        <v>0</v>
      </c>
      <c r="H1460" s="94">
        <f t="shared" si="473"/>
        <v>24207.22</v>
      </c>
      <c r="I1460" s="36">
        <f>SUM(I1453:I1459)</f>
        <v>32801.199999999997</v>
      </c>
      <c r="J1460" s="36"/>
      <c r="K1460" s="117">
        <f t="shared" si="480"/>
        <v>32801.199999999997</v>
      </c>
      <c r="L1460" s="91">
        <f>SUM(L1453:L1459)</f>
        <v>36731.160000000003</v>
      </c>
      <c r="M1460" s="91"/>
      <c r="N1460" s="103">
        <f t="shared" si="481"/>
        <v>36731.160000000003</v>
      </c>
      <c r="O1460" s="91">
        <f>SUM(O1453:O1459)</f>
        <v>38614.019999999997</v>
      </c>
      <c r="P1460" s="91"/>
      <c r="Q1460" s="103">
        <f>O1460</f>
        <v>38614.019999999997</v>
      </c>
      <c r="R1460" s="91">
        <f>SUM(R1453:R1459)</f>
        <v>38626.009999999995</v>
      </c>
      <c r="S1460" s="91"/>
      <c r="T1460" s="103">
        <f>R1460</f>
        <v>38626.009999999995</v>
      </c>
    </row>
    <row r="1461" spans="1:20" s="43" customFormat="1" ht="18.75">
      <c r="A1461" s="35">
        <v>21</v>
      </c>
      <c r="B1461" s="19" t="s">
        <v>1135</v>
      </c>
      <c r="C1461" s="21"/>
      <c r="D1461" s="20"/>
      <c r="E1461" s="88"/>
      <c r="F1461" s="18"/>
      <c r="G1461" s="18"/>
      <c r="H1461" s="94"/>
      <c r="I1461" s="36"/>
      <c r="J1461" s="36"/>
      <c r="K1461" s="117"/>
      <c r="L1461" s="91"/>
      <c r="M1461" s="91"/>
      <c r="N1461" s="103"/>
      <c r="O1461" s="91"/>
      <c r="P1461" s="91"/>
      <c r="Q1461" s="103"/>
      <c r="R1461" s="91"/>
      <c r="S1461" s="91"/>
      <c r="T1461" s="103"/>
    </row>
    <row r="1462" spans="1:20" s="43" customFormat="1" ht="18.75">
      <c r="A1462" s="25">
        <v>1</v>
      </c>
      <c r="B1462" s="17" t="s">
        <v>1136</v>
      </c>
      <c r="C1462" s="20">
        <v>2.74</v>
      </c>
      <c r="D1462" s="20"/>
      <c r="E1462" s="88">
        <f>SUM(C1462:D1462)</f>
        <v>2.74</v>
      </c>
      <c r="F1462" s="18"/>
      <c r="G1462" s="18"/>
      <c r="H1462" s="94"/>
      <c r="I1462" s="35">
        <v>0</v>
      </c>
      <c r="J1462" s="36"/>
      <c r="K1462" s="117">
        <f>SUM(I1462:J1462)</f>
        <v>0</v>
      </c>
      <c r="L1462" s="91">
        <v>0</v>
      </c>
      <c r="M1462" s="91"/>
      <c r="N1462" s="103">
        <f>SUM(L1462:M1462)</f>
        <v>0</v>
      </c>
      <c r="O1462" s="91"/>
      <c r="P1462" s="91"/>
      <c r="Q1462" s="103">
        <f>SUM(O1462:P1462)</f>
        <v>0</v>
      </c>
      <c r="R1462" s="91"/>
      <c r="S1462" s="91"/>
      <c r="T1462" s="103">
        <f>SUM(R1462:S1462)</f>
        <v>0</v>
      </c>
    </row>
    <row r="1463" spans="1:20" s="43" customFormat="1" ht="18.75">
      <c r="A1463" s="35"/>
      <c r="B1463" s="19" t="s">
        <v>232</v>
      </c>
      <c r="C1463" s="21">
        <f>SUM(C1462)</f>
        <v>2.74</v>
      </c>
      <c r="D1463" s="20"/>
      <c r="E1463" s="88">
        <f>SUM(C1463:D1463)</f>
        <v>2.74</v>
      </c>
      <c r="F1463" s="18"/>
      <c r="G1463" s="18"/>
      <c r="H1463" s="94"/>
      <c r="I1463" s="36"/>
      <c r="J1463" s="36"/>
      <c r="K1463" s="117">
        <f>SUM(I1463:J1463)</f>
        <v>0</v>
      </c>
      <c r="L1463" s="91"/>
      <c r="M1463" s="91"/>
      <c r="N1463" s="103">
        <f>SUM(L1463:M1463)</f>
        <v>0</v>
      </c>
      <c r="O1463" s="91"/>
      <c r="P1463" s="91"/>
      <c r="Q1463" s="103">
        <f>SUM(O1463:P1463)</f>
        <v>0</v>
      </c>
      <c r="R1463" s="91"/>
      <c r="S1463" s="91"/>
      <c r="T1463" s="103">
        <f>SUM(R1463:S1463)</f>
        <v>0</v>
      </c>
    </row>
    <row r="1464" spans="1:20" ht="18.75">
      <c r="A1464" s="35">
        <v>22</v>
      </c>
      <c r="B1464" s="19" t="s">
        <v>1137</v>
      </c>
      <c r="C1464" s="20"/>
      <c r="D1464" s="20"/>
      <c r="F1464" s="14"/>
      <c r="G1464" s="14"/>
      <c r="H1464" s="94">
        <f t="shared" si="473"/>
        <v>0</v>
      </c>
      <c r="I1464" s="22"/>
      <c r="J1464" s="22"/>
      <c r="L1464" s="173"/>
      <c r="M1464" s="173"/>
      <c r="O1464" s="173"/>
      <c r="P1464" s="173"/>
      <c r="R1464" s="173"/>
      <c r="S1464" s="173"/>
    </row>
    <row r="1465" spans="1:20" ht="18.75">
      <c r="A1465" s="25">
        <v>1</v>
      </c>
      <c r="B1465" s="17" t="s">
        <v>1138</v>
      </c>
      <c r="C1465" s="20">
        <v>136.81</v>
      </c>
      <c r="D1465" s="20"/>
      <c r="E1465" s="88">
        <f>SUM(C1465:D1465)</f>
        <v>136.81</v>
      </c>
      <c r="F1465" s="14">
        <v>142.86000000000001</v>
      </c>
      <c r="G1465" s="14">
        <v>0</v>
      </c>
      <c r="H1465" s="94">
        <f t="shared" si="473"/>
        <v>142.86000000000001</v>
      </c>
      <c r="I1465" s="22">
        <v>131.62</v>
      </c>
      <c r="J1465" s="22"/>
      <c r="K1465" s="117">
        <f>SUM(I1465:J1465)</f>
        <v>131.62</v>
      </c>
      <c r="L1465" s="173">
        <v>143.18</v>
      </c>
      <c r="M1465" s="173"/>
      <c r="N1465" s="103">
        <f>SUM(L1465:M1465)</f>
        <v>143.18</v>
      </c>
      <c r="O1465" s="173">
        <v>148.13999999999999</v>
      </c>
      <c r="P1465" s="173"/>
      <c r="Q1465" s="103">
        <f>SUM(O1465:P1465)</f>
        <v>148.13999999999999</v>
      </c>
      <c r="R1465" s="173">
        <v>148.13999999999999</v>
      </c>
      <c r="S1465" s="173"/>
      <c r="T1465" s="103">
        <f>SUM(R1465:S1465)</f>
        <v>148.13999999999999</v>
      </c>
    </row>
    <row r="1466" spans="1:20" ht="18.75">
      <c r="A1466" s="25"/>
      <c r="B1466" s="19" t="s">
        <v>131</v>
      </c>
      <c r="C1466" s="21">
        <f>SUM(C1465)</f>
        <v>136.81</v>
      </c>
      <c r="D1466" s="20"/>
      <c r="E1466" s="88">
        <f>SUM(C1466:D1466)</f>
        <v>136.81</v>
      </c>
      <c r="F1466" s="18">
        <v>142.86000000000001</v>
      </c>
      <c r="G1466" s="18">
        <v>0</v>
      </c>
      <c r="H1466" s="94">
        <f t="shared" si="473"/>
        <v>142.86000000000001</v>
      </c>
      <c r="I1466" s="36">
        <f>SUM(I1465)</f>
        <v>131.62</v>
      </c>
      <c r="J1466" s="22"/>
      <c r="K1466" s="117">
        <f>SUM(I1466:J1466)</f>
        <v>131.62</v>
      </c>
      <c r="L1466" s="91">
        <f>SUM(L1465)</f>
        <v>143.18</v>
      </c>
      <c r="M1466" s="173"/>
      <c r="N1466" s="103">
        <f>SUM(L1466:M1466)</f>
        <v>143.18</v>
      </c>
      <c r="O1466" s="173">
        <f>SUM(O1465)</f>
        <v>148.13999999999999</v>
      </c>
      <c r="P1466" s="173"/>
      <c r="Q1466" s="103">
        <f>SUM(O1466:P1466)</f>
        <v>148.13999999999999</v>
      </c>
      <c r="R1466" s="173">
        <f>SUM(R1465)</f>
        <v>148.13999999999999</v>
      </c>
      <c r="S1466" s="173"/>
      <c r="T1466" s="103">
        <f>SUM(R1466:S1466)</f>
        <v>148.13999999999999</v>
      </c>
    </row>
    <row r="1467" spans="1:20" s="43" customFormat="1" ht="18.75">
      <c r="A1467" s="35">
        <v>23</v>
      </c>
      <c r="B1467" s="19" t="s">
        <v>289</v>
      </c>
      <c r="C1467" s="21"/>
      <c r="D1467" s="21"/>
      <c r="E1467" s="88"/>
      <c r="F1467" s="18"/>
      <c r="G1467" s="18"/>
      <c r="H1467" s="94">
        <f t="shared" si="473"/>
        <v>0</v>
      </c>
      <c r="I1467" s="36"/>
      <c r="J1467" s="36"/>
      <c r="K1467" s="117"/>
      <c r="L1467" s="91"/>
      <c r="M1467" s="91"/>
      <c r="N1467" s="103"/>
      <c r="O1467" s="91"/>
      <c r="P1467" s="91"/>
      <c r="Q1467" s="103"/>
      <c r="R1467" s="91"/>
      <c r="S1467" s="91"/>
      <c r="T1467" s="103"/>
    </row>
    <row r="1468" spans="1:20" ht="18.75">
      <c r="A1468" s="25">
        <v>1</v>
      </c>
      <c r="B1468" s="17" t="s">
        <v>1139</v>
      </c>
      <c r="C1468" s="20"/>
      <c r="D1468" s="20">
        <v>0.12</v>
      </c>
      <c r="E1468" s="88">
        <f t="shared" ref="E1468:E1475" si="484">SUM(C1468:D1468)</f>
        <v>0.12</v>
      </c>
      <c r="F1468" s="14">
        <v>0</v>
      </c>
      <c r="G1468" s="14">
        <v>29785</v>
      </c>
      <c r="H1468" s="94">
        <f t="shared" si="473"/>
        <v>29785</v>
      </c>
      <c r="I1468" s="22">
        <v>0</v>
      </c>
      <c r="J1468" s="22">
        <v>0.06</v>
      </c>
      <c r="K1468" s="117">
        <f t="shared" ref="K1468:K1478" si="485">SUM(I1468:J1468)</f>
        <v>0.06</v>
      </c>
      <c r="L1468" s="173"/>
      <c r="M1468" s="173">
        <v>0.06</v>
      </c>
      <c r="N1468" s="103">
        <f t="shared" ref="N1468:N1478" si="486">SUM(L1468:M1468)</f>
        <v>0.06</v>
      </c>
      <c r="O1468" s="173"/>
      <c r="P1468" s="173">
        <v>0.06</v>
      </c>
      <c r="Q1468" s="103">
        <f t="shared" ref="Q1468:Q1478" si="487">SUM(O1468:P1468)</f>
        <v>0.06</v>
      </c>
      <c r="R1468" s="173"/>
      <c r="S1468" s="173">
        <v>0.06</v>
      </c>
      <c r="T1468" s="103">
        <f t="shared" ref="T1468:T1470" si="488">SUM(R1468:S1468)</f>
        <v>0.06</v>
      </c>
    </row>
    <row r="1469" spans="1:20" ht="18.75">
      <c r="A1469" s="25">
        <v>2</v>
      </c>
      <c r="B1469" s="17" t="s">
        <v>1140</v>
      </c>
      <c r="C1469" s="20">
        <v>0.03</v>
      </c>
      <c r="D1469" s="20"/>
      <c r="E1469" s="88">
        <f t="shared" si="484"/>
        <v>0.03</v>
      </c>
      <c r="F1469" s="14">
        <v>0.03</v>
      </c>
      <c r="G1469" s="14">
        <v>0</v>
      </c>
      <c r="H1469" s="94">
        <f t="shared" si="473"/>
        <v>0.03</v>
      </c>
      <c r="I1469" s="22">
        <v>0</v>
      </c>
      <c r="J1469" s="22"/>
      <c r="K1469" s="117">
        <f t="shared" si="485"/>
        <v>0</v>
      </c>
      <c r="L1469" s="173"/>
      <c r="M1469" s="173"/>
      <c r="N1469" s="103">
        <f t="shared" si="486"/>
        <v>0</v>
      </c>
      <c r="O1469" s="173"/>
      <c r="P1469" s="173"/>
      <c r="Q1469" s="103">
        <f t="shared" si="487"/>
        <v>0</v>
      </c>
      <c r="R1469" s="173"/>
      <c r="S1469" s="173"/>
      <c r="T1469" s="103">
        <f t="shared" si="488"/>
        <v>0</v>
      </c>
    </row>
    <row r="1470" spans="1:20" s="43" customFormat="1" ht="18.75">
      <c r="A1470" s="25">
        <v>3</v>
      </c>
      <c r="B1470" s="17" t="s">
        <v>1141</v>
      </c>
      <c r="C1470" s="20">
        <v>24</v>
      </c>
      <c r="D1470" s="20"/>
      <c r="E1470" s="88">
        <f t="shared" si="484"/>
        <v>24</v>
      </c>
      <c r="F1470" s="14">
        <v>0</v>
      </c>
      <c r="G1470" s="14">
        <v>0</v>
      </c>
      <c r="H1470" s="94">
        <f t="shared" si="473"/>
        <v>0</v>
      </c>
      <c r="I1470" s="22">
        <v>0.03</v>
      </c>
      <c r="J1470" s="36"/>
      <c r="K1470" s="117">
        <f t="shared" si="485"/>
        <v>0.03</v>
      </c>
      <c r="L1470" s="173">
        <v>0.03</v>
      </c>
      <c r="M1470" s="173"/>
      <c r="N1470" s="103">
        <f t="shared" si="486"/>
        <v>0.03</v>
      </c>
      <c r="O1470" s="173">
        <v>0</v>
      </c>
      <c r="P1470" s="173"/>
      <c r="Q1470" s="103">
        <f t="shared" si="487"/>
        <v>0</v>
      </c>
      <c r="R1470" s="173">
        <v>0</v>
      </c>
      <c r="S1470" s="173"/>
      <c r="T1470" s="103">
        <f t="shared" si="488"/>
        <v>0</v>
      </c>
    </row>
    <row r="1471" spans="1:20" s="43" customFormat="1" ht="18.75">
      <c r="A1471" s="25"/>
      <c r="B1471" s="17" t="s">
        <v>2313</v>
      </c>
      <c r="C1471" s="20"/>
      <c r="D1471" s="20"/>
      <c r="E1471" s="88"/>
      <c r="F1471" s="14"/>
      <c r="G1471" s="14"/>
      <c r="H1471" s="94"/>
      <c r="I1471" s="22"/>
      <c r="J1471" s="36"/>
      <c r="K1471" s="117"/>
      <c r="L1471" s="173"/>
      <c r="M1471" s="173"/>
      <c r="N1471" s="103"/>
      <c r="O1471" s="173">
        <v>0.03</v>
      </c>
      <c r="P1471" s="173"/>
      <c r="Q1471" s="103"/>
      <c r="R1471" s="173">
        <v>0.03</v>
      </c>
      <c r="S1471" s="173"/>
      <c r="T1471" s="103"/>
    </row>
    <row r="1472" spans="1:20" ht="18.75">
      <c r="A1472" s="25">
        <v>4</v>
      </c>
      <c r="B1472" s="17" t="s">
        <v>1142</v>
      </c>
      <c r="C1472" s="20">
        <v>121197</v>
      </c>
      <c r="D1472" s="20"/>
      <c r="E1472" s="88">
        <f t="shared" si="484"/>
        <v>121197</v>
      </c>
      <c r="F1472" s="14">
        <v>2442</v>
      </c>
      <c r="G1472" s="14">
        <v>0</v>
      </c>
      <c r="H1472" s="94">
        <f t="shared" si="473"/>
        <v>2442</v>
      </c>
      <c r="I1472" s="22">
        <v>0.03</v>
      </c>
      <c r="J1472" s="22"/>
      <c r="K1472" s="117">
        <f t="shared" si="485"/>
        <v>0.03</v>
      </c>
      <c r="L1472" s="173">
        <v>200</v>
      </c>
      <c r="M1472" s="173"/>
      <c r="N1472" s="103">
        <f t="shared" si="486"/>
        <v>200</v>
      </c>
      <c r="O1472" s="173"/>
      <c r="P1472" s="173"/>
      <c r="Q1472" s="103">
        <f t="shared" si="487"/>
        <v>0</v>
      </c>
      <c r="R1472" s="173"/>
      <c r="S1472" s="173"/>
      <c r="T1472" s="103">
        <f t="shared" ref="T1472:T1478" si="489">SUM(R1472:S1472)</f>
        <v>0</v>
      </c>
    </row>
    <row r="1473" spans="1:20" ht="18.75">
      <c r="A1473" s="25">
        <v>5</v>
      </c>
      <c r="B1473" s="17" t="s">
        <v>1143</v>
      </c>
      <c r="C1473" s="20">
        <v>4400</v>
      </c>
      <c r="D1473" s="20"/>
      <c r="E1473" s="88">
        <f t="shared" si="484"/>
        <v>4400</v>
      </c>
      <c r="F1473" s="14">
        <v>35.020000000000003</v>
      </c>
      <c r="G1473" s="14">
        <v>0</v>
      </c>
      <c r="H1473" s="94">
        <f t="shared" si="473"/>
        <v>35.020000000000003</v>
      </c>
      <c r="I1473" s="22">
        <v>28.57</v>
      </c>
      <c r="J1473" s="22"/>
      <c r="K1473" s="117">
        <f t="shared" si="485"/>
        <v>28.57</v>
      </c>
      <c r="L1473" s="173">
        <v>30.52</v>
      </c>
      <c r="M1473" s="173"/>
      <c r="N1473" s="103">
        <f t="shared" si="486"/>
        <v>30.52</v>
      </c>
      <c r="O1473" s="173">
        <v>32.020000000000003</v>
      </c>
      <c r="P1473" s="173"/>
      <c r="Q1473" s="103">
        <f t="shared" si="487"/>
        <v>32.020000000000003</v>
      </c>
      <c r="R1473" s="173">
        <v>32.020000000000003</v>
      </c>
      <c r="S1473" s="173"/>
      <c r="T1473" s="103">
        <f t="shared" si="489"/>
        <v>32.020000000000003</v>
      </c>
    </row>
    <row r="1474" spans="1:20" ht="18.75">
      <c r="A1474" s="25">
        <v>6</v>
      </c>
      <c r="B1474" s="17" t="s">
        <v>1144</v>
      </c>
      <c r="C1474" s="20">
        <v>13085</v>
      </c>
      <c r="D1474" s="20"/>
      <c r="E1474" s="88">
        <f t="shared" si="484"/>
        <v>13085</v>
      </c>
      <c r="F1474" s="14">
        <v>100000</v>
      </c>
      <c r="G1474" s="14">
        <v>0</v>
      </c>
      <c r="H1474" s="94">
        <f t="shared" si="473"/>
        <v>100000</v>
      </c>
      <c r="I1474" s="22">
        <v>147408</v>
      </c>
      <c r="J1474" s="22"/>
      <c r="K1474" s="117">
        <f t="shared" si="485"/>
        <v>147408</v>
      </c>
      <c r="L1474" s="173">
        <v>147408</v>
      </c>
      <c r="M1474" s="173"/>
      <c r="N1474" s="103">
        <f t="shared" si="486"/>
        <v>147408</v>
      </c>
      <c r="O1474" s="173">
        <v>147408</v>
      </c>
      <c r="P1474" s="173"/>
      <c r="Q1474" s="103">
        <f t="shared" si="487"/>
        <v>147408</v>
      </c>
      <c r="R1474" s="173">
        <v>147408</v>
      </c>
      <c r="S1474" s="173"/>
      <c r="T1474" s="103">
        <f t="shared" si="489"/>
        <v>147408</v>
      </c>
    </row>
    <row r="1475" spans="1:20" ht="18.75">
      <c r="A1475" s="25">
        <v>7</v>
      </c>
      <c r="B1475" s="17" t="s">
        <v>1145</v>
      </c>
      <c r="C1475" s="20">
        <v>2500</v>
      </c>
      <c r="D1475" s="20">
        <v>7500</v>
      </c>
      <c r="E1475" s="88">
        <f t="shared" si="484"/>
        <v>10000</v>
      </c>
      <c r="F1475" s="14">
        <v>4400</v>
      </c>
      <c r="G1475" s="14">
        <v>0</v>
      </c>
      <c r="H1475" s="94">
        <f t="shared" si="473"/>
        <v>4400</v>
      </c>
      <c r="I1475" s="22">
        <v>0.03</v>
      </c>
      <c r="J1475" s="22"/>
      <c r="K1475" s="117">
        <f t="shared" si="485"/>
        <v>0.03</v>
      </c>
      <c r="L1475" s="173">
        <v>2000</v>
      </c>
      <c r="M1475" s="173"/>
      <c r="N1475" s="103">
        <f t="shared" si="486"/>
        <v>2000</v>
      </c>
      <c r="O1475" s="173">
        <v>0.03</v>
      </c>
      <c r="P1475" s="173"/>
      <c r="Q1475" s="103">
        <f t="shared" si="487"/>
        <v>0.03</v>
      </c>
      <c r="R1475" s="173">
        <v>0.03</v>
      </c>
      <c r="S1475" s="173"/>
      <c r="T1475" s="103">
        <f t="shared" si="489"/>
        <v>0.03</v>
      </c>
    </row>
    <row r="1476" spans="1:20" s="43" customFormat="1" ht="18.75">
      <c r="A1476" s="25">
        <v>8</v>
      </c>
      <c r="B1476" s="17" t="s">
        <v>1146</v>
      </c>
      <c r="C1476" s="21"/>
      <c r="D1476" s="21"/>
      <c r="E1476" s="88"/>
      <c r="F1476" s="14">
        <v>5000</v>
      </c>
      <c r="G1476" s="14">
        <v>0</v>
      </c>
      <c r="H1476" s="94">
        <f t="shared" si="473"/>
        <v>5000</v>
      </c>
      <c r="I1476" s="22">
        <v>4000</v>
      </c>
      <c r="J1476" s="36"/>
      <c r="K1476" s="117">
        <f t="shared" si="485"/>
        <v>4000</v>
      </c>
      <c r="L1476" s="173">
        <v>2000</v>
      </c>
      <c r="M1476" s="173"/>
      <c r="N1476" s="103">
        <f t="shared" si="486"/>
        <v>2000</v>
      </c>
      <c r="O1476" s="173">
        <v>0.03</v>
      </c>
      <c r="P1476" s="173"/>
      <c r="Q1476" s="103">
        <f t="shared" si="487"/>
        <v>0.03</v>
      </c>
      <c r="R1476" s="173">
        <v>0.03</v>
      </c>
      <c r="S1476" s="173"/>
      <c r="T1476" s="103">
        <f t="shared" si="489"/>
        <v>0.03</v>
      </c>
    </row>
    <row r="1477" spans="1:20" ht="18.75">
      <c r="A1477" s="25">
        <v>9</v>
      </c>
      <c r="B1477" s="17" t="s">
        <v>1147</v>
      </c>
      <c r="C1477" s="20"/>
      <c r="D1477" s="20"/>
      <c r="F1477" s="14">
        <v>5000</v>
      </c>
      <c r="G1477" s="14">
        <v>7500</v>
      </c>
      <c r="H1477" s="94">
        <f t="shared" si="473"/>
        <v>12500</v>
      </c>
      <c r="I1477" s="22">
        <v>5000</v>
      </c>
      <c r="J1477" s="22">
        <v>7500</v>
      </c>
      <c r="K1477" s="117">
        <f t="shared" si="485"/>
        <v>12500</v>
      </c>
      <c r="L1477" s="173">
        <v>0.06</v>
      </c>
      <c r="M1477" s="173">
        <v>0.06</v>
      </c>
      <c r="N1477" s="103">
        <f t="shared" si="486"/>
        <v>0.12</v>
      </c>
      <c r="O1477" s="173">
        <v>0</v>
      </c>
      <c r="P1477" s="173">
        <v>0.06</v>
      </c>
      <c r="Q1477" s="103">
        <f t="shared" si="487"/>
        <v>0.06</v>
      </c>
      <c r="R1477" s="173">
        <v>0</v>
      </c>
      <c r="S1477" s="173">
        <v>0.06</v>
      </c>
      <c r="T1477" s="103">
        <f t="shared" si="489"/>
        <v>0.06</v>
      </c>
    </row>
    <row r="1478" spans="1:20" ht="18.75">
      <c r="A1478" s="25"/>
      <c r="B1478" s="19" t="s">
        <v>16</v>
      </c>
      <c r="C1478" s="21">
        <f>SUM(C1468:C1477)</f>
        <v>141206.03</v>
      </c>
      <c r="D1478" s="21">
        <f>SUM(D1468:D1477)</f>
        <v>7500.12</v>
      </c>
      <c r="E1478" s="88">
        <f>SUM(E1468:E1477)</f>
        <v>148706.15</v>
      </c>
      <c r="F1478" s="18">
        <v>116877.05</v>
      </c>
      <c r="G1478" s="18">
        <v>37285</v>
      </c>
      <c r="H1478" s="94">
        <f t="shared" si="473"/>
        <v>154162.04999999999</v>
      </c>
      <c r="I1478" s="36">
        <f>SUM(I1468:I1477)</f>
        <v>156436.66</v>
      </c>
      <c r="J1478" s="36">
        <f>SUM(J1468:J1477)</f>
        <v>7500.06</v>
      </c>
      <c r="K1478" s="117">
        <f t="shared" si="485"/>
        <v>163936.72</v>
      </c>
      <c r="L1478" s="91">
        <f>SUM(L1468:L1477)</f>
        <v>151638.60999999999</v>
      </c>
      <c r="M1478" s="91">
        <f>SUM(M1468:M1477)</f>
        <v>0.12</v>
      </c>
      <c r="N1478" s="103">
        <f t="shared" si="486"/>
        <v>151638.72999999998</v>
      </c>
      <c r="O1478" s="91">
        <f>SUM(O1468:O1477)</f>
        <v>147440.10999999999</v>
      </c>
      <c r="P1478" s="91">
        <f>SUM(P1468:P1477)</f>
        <v>0.12</v>
      </c>
      <c r="Q1478" s="103">
        <f t="shared" si="487"/>
        <v>147440.22999999998</v>
      </c>
      <c r="R1478" s="91">
        <f>SUM(R1468:R1477)</f>
        <v>147440.10999999999</v>
      </c>
      <c r="S1478" s="91">
        <f>SUM(S1468:S1477)</f>
        <v>0.12</v>
      </c>
      <c r="T1478" s="103">
        <f t="shared" si="489"/>
        <v>147440.22999999998</v>
      </c>
    </row>
    <row r="1479" spans="1:20" s="43" customFormat="1" ht="18.75">
      <c r="A1479" s="35">
        <v>24</v>
      </c>
      <c r="B1479" s="19" t="s">
        <v>292</v>
      </c>
      <c r="C1479" s="21"/>
      <c r="D1479" s="21"/>
      <c r="E1479" s="88"/>
      <c r="F1479" s="18"/>
      <c r="G1479" s="18"/>
      <c r="H1479" s="94">
        <f t="shared" si="473"/>
        <v>0</v>
      </c>
      <c r="I1479" s="36"/>
      <c r="J1479" s="36"/>
      <c r="K1479" s="117"/>
      <c r="L1479" s="91"/>
      <c r="M1479" s="91"/>
      <c r="N1479" s="103"/>
      <c r="O1479" s="91"/>
      <c r="P1479" s="91"/>
      <c r="Q1479" s="103"/>
      <c r="R1479" s="91"/>
      <c r="S1479" s="91"/>
      <c r="T1479" s="103"/>
    </row>
    <row r="1480" spans="1:20" ht="18.75">
      <c r="A1480" s="25">
        <v>1</v>
      </c>
      <c r="B1480" s="41" t="s">
        <v>1148</v>
      </c>
      <c r="C1480" s="20">
        <v>700</v>
      </c>
      <c r="D1480" s="20"/>
      <c r="E1480" s="88">
        <f>SUM(C1480:D1480)</f>
        <v>700</v>
      </c>
      <c r="F1480" s="14">
        <v>700.03</v>
      </c>
      <c r="G1480" s="14">
        <v>0</v>
      </c>
      <c r="H1480" s="94">
        <f t="shared" si="473"/>
        <v>700.03</v>
      </c>
      <c r="I1480" s="22">
        <v>0.03</v>
      </c>
      <c r="J1480" s="22"/>
      <c r="K1480" s="117">
        <f>SUM(I1480:J1480)</f>
        <v>0.03</v>
      </c>
      <c r="L1480" s="173">
        <v>0.03</v>
      </c>
      <c r="M1480" s="173"/>
      <c r="N1480" s="103">
        <f>SUM(L1480:M1480)</f>
        <v>0.03</v>
      </c>
      <c r="O1480" s="173"/>
      <c r="P1480" s="173"/>
      <c r="Q1480" s="103">
        <f>SUM(O1480:P1480)</f>
        <v>0</v>
      </c>
      <c r="R1480" s="173"/>
      <c r="S1480" s="173"/>
      <c r="T1480" s="103">
        <f>SUM(R1480:S1480)</f>
        <v>0</v>
      </c>
    </row>
    <row r="1481" spans="1:20" ht="18.75">
      <c r="A1481" s="25">
        <v>2</v>
      </c>
      <c r="B1481" s="41" t="s">
        <v>1149</v>
      </c>
      <c r="C1481" s="20">
        <v>1000</v>
      </c>
      <c r="D1481" s="20"/>
      <c r="E1481" s="88">
        <f>SUM(C1481:D1481)</f>
        <v>1000</v>
      </c>
      <c r="F1481" s="14">
        <v>500</v>
      </c>
      <c r="G1481" s="14">
        <v>0</v>
      </c>
      <c r="H1481" s="94">
        <f t="shared" si="473"/>
        <v>500</v>
      </c>
      <c r="I1481" s="22">
        <v>500</v>
      </c>
      <c r="J1481" s="22"/>
      <c r="K1481" s="117">
        <f>SUM(I1481:J1481)</f>
        <v>500</v>
      </c>
      <c r="L1481" s="173">
        <v>300</v>
      </c>
      <c r="M1481" s="173"/>
      <c r="N1481" s="103">
        <f>SUM(L1481:M1481)</f>
        <v>300</v>
      </c>
      <c r="O1481" s="173">
        <v>100</v>
      </c>
      <c r="P1481" s="173"/>
      <c r="Q1481" s="103">
        <f>SUM(O1481:P1481)</f>
        <v>100</v>
      </c>
      <c r="R1481" s="173">
        <v>100</v>
      </c>
      <c r="S1481" s="173"/>
      <c r="T1481" s="103">
        <f>SUM(R1481:S1481)</f>
        <v>100</v>
      </c>
    </row>
    <row r="1482" spans="1:20" ht="18.75">
      <c r="A1482" s="25"/>
      <c r="B1482" s="19" t="s">
        <v>182</v>
      </c>
      <c r="C1482" s="21">
        <f>SUM(C1480:C1481)</f>
        <v>1700</v>
      </c>
      <c r="D1482" s="21">
        <f>SUM(D1480:D1481)</f>
        <v>0</v>
      </c>
      <c r="E1482" s="88">
        <f>SUM(E1480:E1481)</f>
        <v>1700</v>
      </c>
      <c r="F1482" s="21">
        <f>SUM(F1480:F1481)</f>
        <v>1200.03</v>
      </c>
      <c r="G1482" s="18">
        <v>0</v>
      </c>
      <c r="H1482" s="94">
        <f t="shared" si="473"/>
        <v>1200.03</v>
      </c>
      <c r="I1482" s="36">
        <f>SUM(I1480:I1481)</f>
        <v>500.03</v>
      </c>
      <c r="J1482" s="22"/>
      <c r="K1482" s="117">
        <f>SUM(I1482:J1482)</f>
        <v>500.03</v>
      </c>
      <c r="L1482" s="173">
        <v>300.02999999999997</v>
      </c>
      <c r="M1482" s="173"/>
      <c r="N1482" s="103">
        <f>SUM(L1482:M1482)</f>
        <v>300.02999999999997</v>
      </c>
      <c r="O1482" s="173">
        <f>SUM(O1481)</f>
        <v>100</v>
      </c>
      <c r="P1482" s="173"/>
      <c r="Q1482" s="103">
        <f>SUM(O1482:P1482)</f>
        <v>100</v>
      </c>
      <c r="R1482" s="173">
        <f>SUM(R1481)</f>
        <v>100</v>
      </c>
      <c r="S1482" s="173"/>
      <c r="T1482" s="103">
        <f>SUM(R1482:S1482)</f>
        <v>100</v>
      </c>
    </row>
    <row r="1483" spans="1:20" s="68" customFormat="1" ht="18.75">
      <c r="B1483" s="130" t="s">
        <v>132</v>
      </c>
      <c r="C1483" s="131">
        <f t="shared" ref="C1483:N1483" si="490">C1482+C1478+C1466+C1463+C1460+C1451+C1446+C1439+C1434+C1430+C1427+C1412+C1409+C1403+C1399+C1354+C1343+C1337+C1076+C1073+C1070+C1067+C1064+C1060</f>
        <v>977887.48000000056</v>
      </c>
      <c r="D1483" s="131">
        <f t="shared" si="490"/>
        <v>201991.13999999996</v>
      </c>
      <c r="E1483" s="131">
        <f t="shared" si="490"/>
        <v>1179878.6200000008</v>
      </c>
      <c r="F1483" s="131">
        <f t="shared" si="490"/>
        <v>1045303.46</v>
      </c>
      <c r="G1483" s="131">
        <f t="shared" si="490"/>
        <v>320099.42</v>
      </c>
      <c r="H1483" s="131">
        <f t="shared" si="490"/>
        <v>1365402.88</v>
      </c>
      <c r="I1483" s="131">
        <f t="shared" si="490"/>
        <v>1571573.3000000012</v>
      </c>
      <c r="J1483" s="131">
        <f t="shared" si="490"/>
        <v>146149.56</v>
      </c>
      <c r="K1483" s="132">
        <f t="shared" si="490"/>
        <v>1717722.8600000013</v>
      </c>
      <c r="L1483" s="140">
        <f t="shared" si="490"/>
        <v>1430556.1600000001</v>
      </c>
      <c r="M1483" s="140">
        <f t="shared" si="490"/>
        <v>158817.41</v>
      </c>
      <c r="N1483" s="140">
        <f t="shared" si="490"/>
        <v>1589373.5600000003</v>
      </c>
      <c r="O1483" s="140">
        <f>O1482+O1406+O1478+O1466+O1463+O1460+O1451+O1446+O1439+O1434+O1430+O1427+O1412+O1409+O1403+O1399+O1354+O1343+O1337+O1076+O1073+O1070+O1067+O1064+O1060</f>
        <v>1631594.7200000011</v>
      </c>
      <c r="P1483" s="140">
        <f t="shared" ref="P1483:Q1483" si="491">P1482+P1406+P1478+P1466+P1463+P1460+P1451+P1446+P1439+P1434+P1430+P1427+P1412+P1409+P1403+P1399+P1354+P1343+P1337+P1076+P1073+P1070+P1067+P1064+P1060</f>
        <v>156014.05000000002</v>
      </c>
      <c r="Q1483" s="140">
        <f t="shared" si="491"/>
        <v>1787608.7700000009</v>
      </c>
      <c r="R1483" s="140">
        <f>R1482+R1406+R1478+R1466+R1463+R1460+R1451+R1446+R1439+R1434+R1430+R1427+R1412+R1409+R1403+R1399+R1354+R1343+R1337+R1076+R1073+R1070+R1067+R1064+R1060</f>
        <v>1633837.0500000007</v>
      </c>
      <c r="S1483" s="140">
        <f t="shared" ref="S1483:T1483" si="492">S1482+S1406+S1478+S1466+S1463+S1460+S1451+S1446+S1439+S1434+S1430+S1427+S1412+S1409+S1403+S1399+S1354+S1343+S1337+S1076+S1073+S1070+S1067+S1064+S1060</f>
        <v>173112.13000000003</v>
      </c>
      <c r="T1483" s="140">
        <f t="shared" si="492"/>
        <v>1806949.1800000006</v>
      </c>
    </row>
    <row r="1484" spans="1:20" ht="18.75">
      <c r="A1484" s="25"/>
      <c r="B1484" s="17"/>
      <c r="C1484" s="20"/>
      <c r="D1484" s="20"/>
      <c r="F1484" s="20"/>
      <c r="G1484" s="20"/>
      <c r="I1484" s="22"/>
      <c r="J1484" s="22"/>
      <c r="L1484" s="89"/>
      <c r="M1484" s="89"/>
      <c r="O1484" s="89"/>
      <c r="P1484" s="89"/>
      <c r="R1484" s="89"/>
      <c r="S1484" s="89"/>
    </row>
    <row r="1485" spans="1:20" s="69" customFormat="1" ht="18.75">
      <c r="A1485" s="133">
        <v>7</v>
      </c>
      <c r="B1485" s="134" t="s">
        <v>1150</v>
      </c>
      <c r="C1485" s="135"/>
      <c r="D1485" s="135"/>
      <c r="E1485" s="135"/>
      <c r="F1485" s="136"/>
      <c r="G1485" s="136"/>
      <c r="H1485" s="137"/>
      <c r="I1485" s="138"/>
      <c r="J1485" s="138"/>
      <c r="K1485" s="139"/>
      <c r="L1485" s="125"/>
      <c r="M1485" s="125"/>
      <c r="N1485" s="125"/>
      <c r="O1485" s="125"/>
      <c r="P1485" s="125"/>
      <c r="Q1485" s="125"/>
      <c r="R1485" s="125"/>
      <c r="S1485" s="125"/>
      <c r="T1485" s="125"/>
    </row>
    <row r="1486" spans="1:20" s="43" customFormat="1" ht="18.75">
      <c r="A1486" s="56">
        <v>1</v>
      </c>
      <c r="B1486" s="19" t="s">
        <v>1151</v>
      </c>
      <c r="C1486" s="21"/>
      <c r="D1486" s="21"/>
      <c r="E1486" s="88"/>
      <c r="F1486" s="18"/>
      <c r="G1486" s="18"/>
      <c r="H1486" s="94"/>
      <c r="I1486" s="36"/>
      <c r="J1486" s="36"/>
      <c r="K1486" s="117"/>
      <c r="L1486" s="91"/>
      <c r="M1486" s="91"/>
      <c r="N1486" s="103"/>
      <c r="O1486" s="91"/>
      <c r="P1486" s="91"/>
      <c r="Q1486" s="103"/>
      <c r="R1486" s="91"/>
      <c r="S1486" s="91"/>
      <c r="T1486" s="103"/>
    </row>
    <row r="1487" spans="1:20" ht="18.75">
      <c r="A1487" s="25">
        <v>1</v>
      </c>
      <c r="B1487" s="17" t="s">
        <v>1972</v>
      </c>
      <c r="C1487" s="20">
        <v>7.0000000000000007E-2</v>
      </c>
      <c r="D1487" s="20"/>
      <c r="E1487" s="88">
        <f>SUM(C1487:D1487)</f>
        <v>7.0000000000000007E-2</v>
      </c>
      <c r="F1487" s="14">
        <v>20000</v>
      </c>
      <c r="G1487" s="14">
        <v>0</v>
      </c>
      <c r="H1487" s="94">
        <f t="shared" ref="H1487:H1527" si="493">SUM(F1487:G1487)</f>
        <v>20000</v>
      </c>
      <c r="I1487" s="22">
        <v>30018.5</v>
      </c>
      <c r="J1487" s="22"/>
      <c r="K1487" s="117">
        <f>SUM(I1487:J1487)</f>
        <v>30018.5</v>
      </c>
      <c r="L1487" s="173">
        <v>30020.5</v>
      </c>
      <c r="M1487" s="173"/>
      <c r="N1487" s="103">
        <f>SUM(L1487:M1487)</f>
        <v>30020.5</v>
      </c>
      <c r="O1487" s="173">
        <v>29915.5</v>
      </c>
      <c r="P1487" s="173"/>
      <c r="Q1487" s="103">
        <f>SUM(O1487:P1487)</f>
        <v>29915.5</v>
      </c>
      <c r="R1487" s="173">
        <v>29915.5</v>
      </c>
      <c r="S1487" s="173"/>
      <c r="T1487" s="103">
        <f>SUM(R1487:S1487)</f>
        <v>29915.5</v>
      </c>
    </row>
    <row r="1488" spans="1:20" s="43" customFormat="1" ht="18.75">
      <c r="A1488" s="35"/>
      <c r="B1488" s="19" t="s">
        <v>19</v>
      </c>
      <c r="C1488" s="21">
        <f>SUM(C1487)</f>
        <v>7.0000000000000007E-2</v>
      </c>
      <c r="D1488" s="20"/>
      <c r="E1488" s="88">
        <f>SUM(C1488:D1488)</f>
        <v>7.0000000000000007E-2</v>
      </c>
      <c r="F1488" s="18">
        <v>20000</v>
      </c>
      <c r="G1488" s="18">
        <v>0</v>
      </c>
      <c r="H1488" s="94">
        <f t="shared" si="493"/>
        <v>20000</v>
      </c>
      <c r="I1488" s="36">
        <f>SUM(I1487)</f>
        <v>30018.5</v>
      </c>
      <c r="J1488" s="36"/>
      <c r="K1488" s="117">
        <f>SUM(I1488:J1488)</f>
        <v>30018.5</v>
      </c>
      <c r="L1488" s="91">
        <f>SUM(L1487)</f>
        <v>30020.5</v>
      </c>
      <c r="M1488" s="91"/>
      <c r="N1488" s="103">
        <f>SUM(L1488:M1488)</f>
        <v>30020.5</v>
      </c>
      <c r="O1488" s="91">
        <f>SUM(O1487)</f>
        <v>29915.5</v>
      </c>
      <c r="P1488" s="91"/>
      <c r="Q1488" s="103">
        <f>SUM(O1488:P1488)</f>
        <v>29915.5</v>
      </c>
      <c r="R1488" s="91">
        <f>SUM(R1487)</f>
        <v>29915.5</v>
      </c>
      <c r="S1488" s="91"/>
      <c r="T1488" s="103">
        <f>SUM(R1488:S1488)</f>
        <v>29915.5</v>
      </c>
    </row>
    <row r="1489" spans="1:20" s="60" customFormat="1" ht="37.5">
      <c r="A1489" s="56">
        <v>2</v>
      </c>
      <c r="B1489" s="57" t="s">
        <v>1152</v>
      </c>
      <c r="C1489" s="58"/>
      <c r="D1489" s="58"/>
      <c r="E1489" s="110"/>
      <c r="F1489" s="23"/>
      <c r="G1489" s="23"/>
      <c r="H1489" s="98">
        <f t="shared" si="493"/>
        <v>0</v>
      </c>
      <c r="I1489" s="59"/>
      <c r="J1489" s="59"/>
      <c r="K1489" s="118"/>
      <c r="L1489" s="185"/>
      <c r="M1489" s="185"/>
      <c r="N1489" s="121"/>
      <c r="O1489" s="185"/>
      <c r="P1489" s="185"/>
      <c r="Q1489" s="121"/>
      <c r="R1489" s="185"/>
      <c r="S1489" s="185"/>
      <c r="T1489" s="121"/>
    </row>
    <row r="1490" spans="1:20" ht="18.75">
      <c r="A1490" s="25">
        <v>1</v>
      </c>
      <c r="B1490" s="17" t="s">
        <v>1153</v>
      </c>
      <c r="C1490" s="20">
        <v>0.03</v>
      </c>
      <c r="D1490" s="20"/>
      <c r="E1490" s="88">
        <f>SUM(C1490:D1490)</f>
        <v>0.03</v>
      </c>
      <c r="F1490" s="14">
        <v>0.03</v>
      </c>
      <c r="G1490" s="14">
        <v>0</v>
      </c>
      <c r="H1490" s="94">
        <f t="shared" si="493"/>
        <v>0.03</v>
      </c>
      <c r="I1490" s="22">
        <v>0.03</v>
      </c>
      <c r="J1490" s="22"/>
      <c r="K1490" s="117">
        <f t="shared" ref="K1490:K1513" si="494">SUM(I1490:J1490)</f>
        <v>0.03</v>
      </c>
      <c r="L1490" s="173">
        <v>0.03</v>
      </c>
      <c r="M1490" s="173"/>
      <c r="N1490" s="103">
        <f t="shared" ref="N1490:N1513" si="495">SUM(L1490:M1490)</f>
        <v>0.03</v>
      </c>
      <c r="O1490" s="173">
        <v>0.03</v>
      </c>
      <c r="P1490" s="173"/>
      <c r="Q1490" s="103">
        <f t="shared" ref="Q1490:Q1513" si="496">SUM(O1490:P1490)</f>
        <v>0.03</v>
      </c>
      <c r="R1490" s="173">
        <v>0.03</v>
      </c>
      <c r="S1490" s="173"/>
      <c r="T1490" s="103">
        <f t="shared" ref="T1490:T1513" si="497">SUM(R1490:S1490)</f>
        <v>0.03</v>
      </c>
    </row>
    <row r="1491" spans="1:20" ht="18.75">
      <c r="A1491" s="25">
        <v>2</v>
      </c>
      <c r="B1491" s="17" t="s">
        <v>1155</v>
      </c>
      <c r="C1491" s="20">
        <v>47850</v>
      </c>
      <c r="D1491" s="20"/>
      <c r="E1491" s="88">
        <f>SUM(C1491:D1491)</f>
        <v>47850</v>
      </c>
      <c r="F1491" s="14">
        <v>16000</v>
      </c>
      <c r="G1491" s="14">
        <v>0</v>
      </c>
      <c r="H1491" s="94">
        <f t="shared" si="493"/>
        <v>16000</v>
      </c>
      <c r="I1491" s="22">
        <v>61130</v>
      </c>
      <c r="J1491" s="22"/>
      <c r="K1491" s="117">
        <f t="shared" si="494"/>
        <v>61130</v>
      </c>
      <c r="L1491" s="173">
        <v>28750</v>
      </c>
      <c r="M1491" s="173"/>
      <c r="N1491" s="103">
        <f t="shared" si="495"/>
        <v>28750</v>
      </c>
      <c r="O1491" s="173">
        <v>28750</v>
      </c>
      <c r="P1491" s="173"/>
      <c r="Q1491" s="103">
        <f t="shared" si="496"/>
        <v>28750</v>
      </c>
      <c r="R1491" s="173">
        <v>28750</v>
      </c>
      <c r="S1491" s="173"/>
      <c r="T1491" s="103">
        <f t="shared" si="497"/>
        <v>28750</v>
      </c>
    </row>
    <row r="1492" spans="1:20" ht="18.75">
      <c r="A1492" s="25">
        <v>3</v>
      </c>
      <c r="B1492" s="17" t="s">
        <v>1154</v>
      </c>
      <c r="C1492" s="20"/>
      <c r="D1492" s="20"/>
      <c r="F1492" s="14">
        <v>5800.02</v>
      </c>
      <c r="G1492" s="14">
        <v>0</v>
      </c>
      <c r="H1492" s="94">
        <f t="shared" si="493"/>
        <v>5800.02</v>
      </c>
      <c r="I1492" s="22">
        <v>6997.29</v>
      </c>
      <c r="J1492" s="22"/>
      <c r="K1492" s="117">
        <f t="shared" si="494"/>
        <v>6997.29</v>
      </c>
      <c r="L1492" s="173">
        <v>10917.77</v>
      </c>
      <c r="M1492" s="173"/>
      <c r="N1492" s="103">
        <f t="shared" si="495"/>
        <v>10917.77</v>
      </c>
      <c r="O1492" s="173">
        <v>11314.06</v>
      </c>
      <c r="P1492" s="173"/>
      <c r="Q1492" s="103">
        <f t="shared" si="496"/>
        <v>11314.06</v>
      </c>
      <c r="R1492" s="173">
        <v>11314.06</v>
      </c>
      <c r="S1492" s="173"/>
      <c r="T1492" s="103">
        <f t="shared" si="497"/>
        <v>11314.06</v>
      </c>
    </row>
    <row r="1493" spans="1:20" ht="18.75">
      <c r="A1493" s="25">
        <v>4</v>
      </c>
      <c r="B1493" s="17" t="s">
        <v>1156</v>
      </c>
      <c r="C1493" s="20"/>
      <c r="D1493" s="20"/>
      <c r="F1493" s="14">
        <v>0.03</v>
      </c>
      <c r="G1493" s="14">
        <v>0</v>
      </c>
      <c r="H1493" s="94">
        <f t="shared" si="493"/>
        <v>0.03</v>
      </c>
      <c r="I1493" s="22">
        <v>0.03</v>
      </c>
      <c r="J1493" s="22"/>
      <c r="K1493" s="117">
        <f t="shared" si="494"/>
        <v>0.03</v>
      </c>
      <c r="L1493" s="173">
        <v>0.03</v>
      </c>
      <c r="M1493" s="173"/>
      <c r="N1493" s="103">
        <f t="shared" si="495"/>
        <v>0.03</v>
      </c>
      <c r="O1493" s="173">
        <v>0.03</v>
      </c>
      <c r="P1493" s="173"/>
      <c r="Q1493" s="103">
        <f t="shared" si="496"/>
        <v>0.03</v>
      </c>
      <c r="R1493" s="173">
        <v>0.03</v>
      </c>
      <c r="S1493" s="173"/>
      <c r="T1493" s="103">
        <f t="shared" si="497"/>
        <v>0.03</v>
      </c>
    </row>
    <row r="1494" spans="1:20" ht="18.75">
      <c r="A1494" s="25">
        <v>5</v>
      </c>
      <c r="B1494" s="17" t="s">
        <v>1157</v>
      </c>
      <c r="C1494" s="20"/>
      <c r="D1494" s="20"/>
      <c r="F1494" s="14">
        <v>0.03</v>
      </c>
      <c r="G1494" s="14">
        <v>0</v>
      </c>
      <c r="H1494" s="94">
        <f t="shared" si="493"/>
        <v>0.03</v>
      </c>
      <c r="I1494" s="22">
        <v>0.03</v>
      </c>
      <c r="J1494" s="22"/>
      <c r="K1494" s="117">
        <f t="shared" si="494"/>
        <v>0.03</v>
      </c>
      <c r="L1494" s="173">
        <v>0.03</v>
      </c>
      <c r="M1494" s="173"/>
      <c r="N1494" s="103">
        <f t="shared" si="495"/>
        <v>0.03</v>
      </c>
      <c r="O1494" s="173">
        <v>0.03</v>
      </c>
      <c r="P1494" s="173"/>
      <c r="Q1494" s="103">
        <f t="shared" si="496"/>
        <v>0.03</v>
      </c>
      <c r="R1494" s="173">
        <v>0.03</v>
      </c>
      <c r="S1494" s="173"/>
      <c r="T1494" s="103">
        <f t="shared" si="497"/>
        <v>0.03</v>
      </c>
    </row>
    <row r="1495" spans="1:20" ht="18.75">
      <c r="A1495" s="25">
        <v>6</v>
      </c>
      <c r="B1495" s="17" t="s">
        <v>1158</v>
      </c>
      <c r="C1495" s="20"/>
      <c r="D1495" s="20"/>
      <c r="F1495" s="14">
        <v>4299.88</v>
      </c>
      <c r="G1495" s="14">
        <v>0</v>
      </c>
      <c r="H1495" s="94">
        <f t="shared" si="493"/>
        <v>4299.88</v>
      </c>
      <c r="I1495" s="22">
        <v>2202.0300000000002</v>
      </c>
      <c r="J1495" s="22"/>
      <c r="K1495" s="117">
        <f t="shared" si="494"/>
        <v>2202.0300000000002</v>
      </c>
      <c r="L1495" s="173">
        <v>0.09</v>
      </c>
      <c r="M1495" s="173"/>
      <c r="N1495" s="103">
        <f t="shared" si="495"/>
        <v>0.09</v>
      </c>
      <c r="O1495" s="173">
        <v>0.09</v>
      </c>
      <c r="P1495" s="173"/>
      <c r="Q1495" s="103">
        <f t="shared" si="496"/>
        <v>0.09</v>
      </c>
      <c r="R1495" s="173">
        <v>0.09</v>
      </c>
      <c r="S1495" s="173"/>
      <c r="T1495" s="103">
        <f t="shared" si="497"/>
        <v>0.09</v>
      </c>
    </row>
    <row r="1496" spans="1:20" ht="18.75">
      <c r="A1496" s="25">
        <v>7</v>
      </c>
      <c r="B1496" s="17" t="s">
        <v>1159</v>
      </c>
      <c r="C1496" s="20">
        <v>0.03</v>
      </c>
      <c r="D1496" s="20"/>
      <c r="E1496" s="88">
        <f t="shared" ref="E1496:E1504" si="498">SUM(C1496:D1496)</f>
        <v>0.03</v>
      </c>
      <c r="F1496" s="14">
        <v>0.03</v>
      </c>
      <c r="G1496" s="14">
        <v>0</v>
      </c>
      <c r="H1496" s="94">
        <f t="shared" si="493"/>
        <v>0.03</v>
      </c>
      <c r="I1496" s="22">
        <v>0.03</v>
      </c>
      <c r="J1496" s="22"/>
      <c r="K1496" s="117">
        <f t="shared" si="494"/>
        <v>0.03</v>
      </c>
      <c r="L1496" s="173">
        <v>0.03</v>
      </c>
      <c r="M1496" s="173"/>
      <c r="N1496" s="103">
        <f t="shared" si="495"/>
        <v>0.03</v>
      </c>
      <c r="O1496" s="173">
        <v>0.03</v>
      </c>
      <c r="P1496" s="173"/>
      <c r="Q1496" s="103">
        <f t="shared" si="496"/>
        <v>0.03</v>
      </c>
      <c r="R1496" s="173">
        <v>0.03</v>
      </c>
      <c r="S1496" s="173"/>
      <c r="T1496" s="103">
        <f t="shared" si="497"/>
        <v>0.03</v>
      </c>
    </row>
    <row r="1497" spans="1:20" ht="18.75">
      <c r="A1497" s="25">
        <v>8</v>
      </c>
      <c r="B1497" s="17" t="s">
        <v>1160</v>
      </c>
      <c r="C1497" s="20">
        <v>66000</v>
      </c>
      <c r="D1497" s="20"/>
      <c r="E1497" s="88">
        <f t="shared" si="498"/>
        <v>66000</v>
      </c>
      <c r="F1497" s="14">
        <v>15870</v>
      </c>
      <c r="G1497" s="14">
        <v>0</v>
      </c>
      <c r="H1497" s="94">
        <f t="shared" si="493"/>
        <v>15870</v>
      </c>
      <c r="I1497" s="22">
        <v>60734</v>
      </c>
      <c r="J1497" s="22"/>
      <c r="K1497" s="117">
        <f t="shared" si="494"/>
        <v>60734</v>
      </c>
      <c r="L1497" s="173">
        <v>35052.9</v>
      </c>
      <c r="M1497" s="173"/>
      <c r="N1497" s="103">
        <f t="shared" si="495"/>
        <v>35052.9</v>
      </c>
      <c r="O1497" s="173">
        <v>35052.9</v>
      </c>
      <c r="P1497" s="173"/>
      <c r="Q1497" s="103">
        <f t="shared" si="496"/>
        <v>35052.9</v>
      </c>
      <c r="R1497" s="173">
        <v>35052.9</v>
      </c>
      <c r="S1497" s="173"/>
      <c r="T1497" s="103">
        <f t="shared" si="497"/>
        <v>35052.9</v>
      </c>
    </row>
    <row r="1498" spans="1:20" ht="18.75">
      <c r="A1498" s="25">
        <v>9</v>
      </c>
      <c r="B1498" s="17" t="s">
        <v>1161</v>
      </c>
      <c r="C1498" s="20">
        <v>0.03</v>
      </c>
      <c r="D1498" s="20"/>
      <c r="E1498" s="88">
        <f t="shared" si="498"/>
        <v>0.03</v>
      </c>
      <c r="F1498" s="14">
        <v>0.03</v>
      </c>
      <c r="G1498" s="14">
        <v>0</v>
      </c>
      <c r="H1498" s="94">
        <f t="shared" si="493"/>
        <v>0.03</v>
      </c>
      <c r="I1498" s="22">
        <v>0.03</v>
      </c>
      <c r="J1498" s="22"/>
      <c r="K1498" s="117">
        <f t="shared" si="494"/>
        <v>0.03</v>
      </c>
      <c r="L1498" s="173">
        <v>0.03</v>
      </c>
      <c r="M1498" s="173"/>
      <c r="N1498" s="103">
        <f t="shared" si="495"/>
        <v>0.03</v>
      </c>
      <c r="O1498" s="173">
        <v>0.03</v>
      </c>
      <c r="P1498" s="173"/>
      <c r="Q1498" s="103">
        <f t="shared" si="496"/>
        <v>0.03</v>
      </c>
      <c r="R1498" s="173">
        <v>0.03</v>
      </c>
      <c r="S1498" s="173"/>
      <c r="T1498" s="103">
        <f t="shared" si="497"/>
        <v>0.03</v>
      </c>
    </row>
    <row r="1499" spans="1:20" s="43" customFormat="1" ht="18.75">
      <c r="A1499" s="25">
        <v>10</v>
      </c>
      <c r="B1499" s="17" t="s">
        <v>1162</v>
      </c>
      <c r="C1499" s="20">
        <v>47300</v>
      </c>
      <c r="D1499" s="20"/>
      <c r="E1499" s="88">
        <f t="shared" si="498"/>
        <v>47300</v>
      </c>
      <c r="F1499" s="14">
        <v>15000</v>
      </c>
      <c r="G1499" s="14">
        <v>0</v>
      </c>
      <c r="H1499" s="94">
        <f t="shared" si="493"/>
        <v>15000</v>
      </c>
      <c r="I1499" s="22">
        <v>57350</v>
      </c>
      <c r="J1499" s="36"/>
      <c r="K1499" s="117">
        <f t="shared" si="494"/>
        <v>57350</v>
      </c>
      <c r="L1499" s="173">
        <v>34853.9</v>
      </c>
      <c r="M1499" s="173"/>
      <c r="N1499" s="103">
        <f t="shared" si="495"/>
        <v>34853.9</v>
      </c>
      <c r="O1499" s="173">
        <v>34853.9</v>
      </c>
      <c r="P1499" s="173"/>
      <c r="Q1499" s="103">
        <f t="shared" si="496"/>
        <v>34853.9</v>
      </c>
      <c r="R1499" s="173">
        <v>34853.9</v>
      </c>
      <c r="S1499" s="173"/>
      <c r="T1499" s="103">
        <f t="shared" si="497"/>
        <v>34853.9</v>
      </c>
    </row>
    <row r="1500" spans="1:20" s="43" customFormat="1" ht="18.75">
      <c r="A1500" s="25"/>
      <c r="B1500" s="17" t="s">
        <v>2317</v>
      </c>
      <c r="C1500" s="20"/>
      <c r="D1500" s="20"/>
      <c r="E1500" s="88"/>
      <c r="F1500" s="14"/>
      <c r="G1500" s="14"/>
      <c r="H1500" s="94"/>
      <c r="I1500" s="22"/>
      <c r="J1500" s="36"/>
      <c r="K1500" s="117"/>
      <c r="L1500" s="173"/>
      <c r="M1500" s="173"/>
      <c r="N1500" s="103"/>
      <c r="O1500" s="173">
        <v>0.09</v>
      </c>
      <c r="P1500" s="173"/>
      <c r="Q1500" s="103">
        <f t="shared" si="496"/>
        <v>0.09</v>
      </c>
      <c r="R1500" s="173">
        <v>0.09</v>
      </c>
      <c r="S1500" s="173"/>
      <c r="T1500" s="103">
        <f t="shared" si="497"/>
        <v>0.09</v>
      </c>
    </row>
    <row r="1501" spans="1:20" ht="18.75">
      <c r="A1501" s="25">
        <v>11</v>
      </c>
      <c r="B1501" s="17" t="s">
        <v>1163</v>
      </c>
      <c r="C1501" s="20">
        <v>24366</v>
      </c>
      <c r="D1501" s="20"/>
      <c r="E1501" s="88">
        <f t="shared" si="498"/>
        <v>24366</v>
      </c>
      <c r="F1501" s="14">
        <v>0.03</v>
      </c>
      <c r="G1501" s="14">
        <v>0</v>
      </c>
      <c r="H1501" s="94">
        <f t="shared" si="493"/>
        <v>0.03</v>
      </c>
      <c r="I1501" s="22">
        <v>0.03</v>
      </c>
      <c r="J1501" s="22"/>
      <c r="K1501" s="117">
        <f t="shared" si="494"/>
        <v>0.03</v>
      </c>
      <c r="L1501" s="173">
        <v>0.03</v>
      </c>
      <c r="M1501" s="173"/>
      <c r="N1501" s="103">
        <f t="shared" si="495"/>
        <v>0.03</v>
      </c>
      <c r="O1501" s="173">
        <v>0.03</v>
      </c>
      <c r="P1501" s="173"/>
      <c r="Q1501" s="103">
        <f t="shared" si="496"/>
        <v>0.03</v>
      </c>
      <c r="R1501" s="173">
        <v>0.03</v>
      </c>
      <c r="S1501" s="173"/>
      <c r="T1501" s="103">
        <f t="shared" si="497"/>
        <v>0.03</v>
      </c>
    </row>
    <row r="1502" spans="1:20" ht="18.75">
      <c r="A1502" s="25">
        <v>12</v>
      </c>
      <c r="B1502" s="17" t="s">
        <v>1164</v>
      </c>
      <c r="C1502" s="20">
        <v>5042.5</v>
      </c>
      <c r="D1502" s="20"/>
      <c r="E1502" s="88">
        <f t="shared" si="498"/>
        <v>5042.5</v>
      </c>
      <c r="F1502" s="14">
        <v>0.03</v>
      </c>
      <c r="G1502" s="14">
        <v>0</v>
      </c>
      <c r="H1502" s="94">
        <f t="shared" si="493"/>
        <v>0.03</v>
      </c>
      <c r="I1502" s="22">
        <v>1000</v>
      </c>
      <c r="J1502" s="22"/>
      <c r="K1502" s="117">
        <f t="shared" si="494"/>
        <v>1000</v>
      </c>
      <c r="L1502" s="173">
        <v>6800</v>
      </c>
      <c r="M1502" s="173"/>
      <c r="N1502" s="103">
        <f t="shared" si="495"/>
        <v>6800</v>
      </c>
      <c r="O1502" s="173">
        <v>0.03</v>
      </c>
      <c r="P1502" s="173"/>
      <c r="Q1502" s="103">
        <f t="shared" si="496"/>
        <v>0.03</v>
      </c>
      <c r="R1502" s="173">
        <v>0.03</v>
      </c>
      <c r="S1502" s="173"/>
      <c r="T1502" s="103">
        <f t="shared" si="497"/>
        <v>0.03</v>
      </c>
    </row>
    <row r="1503" spans="1:20" ht="18.75">
      <c r="A1503" s="25">
        <v>13</v>
      </c>
      <c r="B1503" s="17" t="s">
        <v>2112</v>
      </c>
      <c r="C1503" s="20">
        <v>38500</v>
      </c>
      <c r="D1503" s="20"/>
      <c r="E1503" s="88">
        <f t="shared" si="498"/>
        <v>38500</v>
      </c>
      <c r="F1503" s="14">
        <v>29760</v>
      </c>
      <c r="G1503" s="14">
        <v>0</v>
      </c>
      <c r="H1503" s="94">
        <f t="shared" si="493"/>
        <v>29760</v>
      </c>
      <c r="I1503" s="22">
        <v>31248</v>
      </c>
      <c r="J1503" s="22"/>
      <c r="K1503" s="117">
        <f t="shared" si="494"/>
        <v>31248</v>
      </c>
      <c r="L1503" s="173">
        <v>23395</v>
      </c>
      <c r="M1503" s="173"/>
      <c r="N1503" s="103">
        <f t="shared" si="495"/>
        <v>23395</v>
      </c>
      <c r="O1503" s="173">
        <v>25000</v>
      </c>
      <c r="P1503" s="173"/>
      <c r="Q1503" s="103">
        <f t="shared" si="496"/>
        <v>25000</v>
      </c>
      <c r="R1503" s="173">
        <v>25000</v>
      </c>
      <c r="S1503" s="173"/>
      <c r="T1503" s="103">
        <f t="shared" si="497"/>
        <v>25000</v>
      </c>
    </row>
    <row r="1504" spans="1:20" s="43" customFormat="1" ht="18.75">
      <c r="A1504" s="25">
        <v>14</v>
      </c>
      <c r="B1504" s="17" t="s">
        <v>2113</v>
      </c>
      <c r="C1504" s="20">
        <v>27500</v>
      </c>
      <c r="D1504" s="20"/>
      <c r="E1504" s="88">
        <f t="shared" si="498"/>
        <v>27500</v>
      </c>
      <c r="F1504" s="14">
        <v>20000</v>
      </c>
      <c r="G1504" s="14">
        <v>0</v>
      </c>
      <c r="H1504" s="94">
        <f t="shared" si="493"/>
        <v>20000</v>
      </c>
      <c r="I1504" s="22">
        <v>21000</v>
      </c>
      <c r="J1504" s="36"/>
      <c r="K1504" s="117">
        <f t="shared" si="494"/>
        <v>21000</v>
      </c>
      <c r="L1504" s="173">
        <v>24024</v>
      </c>
      <c r="M1504" s="173"/>
      <c r="N1504" s="103">
        <f t="shared" si="495"/>
        <v>24024</v>
      </c>
      <c r="O1504" s="173">
        <v>24024</v>
      </c>
      <c r="P1504" s="173"/>
      <c r="Q1504" s="103">
        <f t="shared" si="496"/>
        <v>24024</v>
      </c>
      <c r="R1504" s="173">
        <v>24024</v>
      </c>
      <c r="S1504" s="173"/>
      <c r="T1504" s="103">
        <f t="shared" si="497"/>
        <v>24024</v>
      </c>
    </row>
    <row r="1505" spans="1:20" s="43" customFormat="1" ht="18.75">
      <c r="A1505" s="25">
        <v>15</v>
      </c>
      <c r="B1505" s="17" t="s">
        <v>1165</v>
      </c>
      <c r="C1505" s="21"/>
      <c r="D1505" s="21"/>
      <c r="E1505" s="88"/>
      <c r="F1505" s="14">
        <v>0.15</v>
      </c>
      <c r="G1505" s="14">
        <v>0</v>
      </c>
      <c r="H1505" s="94">
        <f t="shared" si="493"/>
        <v>0.15</v>
      </c>
      <c r="I1505" s="22">
        <v>0.15</v>
      </c>
      <c r="J1505" s="36"/>
      <c r="K1505" s="117">
        <f t="shared" si="494"/>
        <v>0.15</v>
      </c>
      <c r="L1505" s="173">
        <v>0.15</v>
      </c>
      <c r="M1505" s="173"/>
      <c r="N1505" s="103">
        <f t="shared" si="495"/>
        <v>0.15</v>
      </c>
      <c r="O1505" s="173">
        <v>0.15</v>
      </c>
      <c r="P1505" s="173"/>
      <c r="Q1505" s="103">
        <f t="shared" si="496"/>
        <v>0.15</v>
      </c>
      <c r="R1505" s="173">
        <v>0.15</v>
      </c>
      <c r="S1505" s="173"/>
      <c r="T1505" s="103">
        <f t="shared" si="497"/>
        <v>0.15</v>
      </c>
    </row>
    <row r="1506" spans="1:20" ht="18.75">
      <c r="A1506" s="25">
        <v>16</v>
      </c>
      <c r="B1506" s="17" t="s">
        <v>1166</v>
      </c>
      <c r="C1506" s="20">
        <v>2042.98</v>
      </c>
      <c r="D1506" s="20"/>
      <c r="E1506" s="88">
        <f>SUM(C1506:D1506)</f>
        <v>2042.98</v>
      </c>
      <c r="F1506" s="14">
        <v>3950.25</v>
      </c>
      <c r="G1506" s="14">
        <v>0</v>
      </c>
      <c r="H1506" s="94">
        <f t="shared" si="493"/>
        <v>3950.25</v>
      </c>
      <c r="I1506" s="22">
        <v>3531.01</v>
      </c>
      <c r="J1506" s="22"/>
      <c r="K1506" s="117">
        <f t="shared" si="494"/>
        <v>3531.01</v>
      </c>
      <c r="L1506" s="173">
        <v>0.09</v>
      </c>
      <c r="M1506" s="173"/>
      <c r="N1506" s="103">
        <f t="shared" si="495"/>
        <v>0.09</v>
      </c>
      <c r="O1506" s="173">
        <v>0.09</v>
      </c>
      <c r="P1506" s="173"/>
      <c r="Q1506" s="103">
        <f t="shared" si="496"/>
        <v>0.09</v>
      </c>
      <c r="R1506" s="173">
        <v>0.09</v>
      </c>
      <c r="S1506" s="173"/>
      <c r="T1506" s="103">
        <f t="shared" si="497"/>
        <v>0.09</v>
      </c>
    </row>
    <row r="1507" spans="1:20" ht="18.75">
      <c r="A1507" s="25">
        <v>17</v>
      </c>
      <c r="B1507" s="17" t="s">
        <v>1167</v>
      </c>
      <c r="C1507" s="20">
        <v>1433198.28</v>
      </c>
      <c r="D1507" s="20"/>
      <c r="E1507" s="88">
        <f>SUM(C1507:D1507)</f>
        <v>1433198.28</v>
      </c>
      <c r="F1507" s="14">
        <v>1623674.87</v>
      </c>
      <c r="G1507" s="14">
        <v>0</v>
      </c>
      <c r="H1507" s="94">
        <f t="shared" si="493"/>
        <v>1623674.87</v>
      </c>
      <c r="I1507" s="22">
        <v>2102044.41</v>
      </c>
      <c r="J1507" s="22"/>
      <c r="K1507" s="117">
        <f t="shared" si="494"/>
        <v>2102044.41</v>
      </c>
      <c r="L1507" s="173">
        <v>2336962.9900000002</v>
      </c>
      <c r="M1507" s="173"/>
      <c r="N1507" s="103">
        <f t="shared" si="495"/>
        <v>2336962.9900000002</v>
      </c>
      <c r="O1507" s="173">
        <v>2443239.16</v>
      </c>
      <c r="P1507" s="173"/>
      <c r="Q1507" s="103">
        <f t="shared" si="496"/>
        <v>2443239.16</v>
      </c>
      <c r="R1507" s="173">
        <v>1755121.16</v>
      </c>
      <c r="S1507" s="173"/>
      <c r="T1507" s="103">
        <f t="shared" si="497"/>
        <v>1755121.16</v>
      </c>
    </row>
    <row r="1508" spans="1:20" ht="18.75">
      <c r="A1508" s="25">
        <v>18</v>
      </c>
      <c r="B1508" s="17" t="s">
        <v>1168</v>
      </c>
      <c r="C1508" s="20">
        <v>157205.72</v>
      </c>
      <c r="D1508" s="20"/>
      <c r="E1508" s="88">
        <f>SUM(C1508:D1508)</f>
        <v>157205.72</v>
      </c>
      <c r="F1508" s="14">
        <v>1898.5</v>
      </c>
      <c r="G1508" s="14">
        <v>0</v>
      </c>
      <c r="H1508" s="94">
        <f t="shared" si="493"/>
        <v>1898.5</v>
      </c>
      <c r="I1508" s="22">
        <v>1898.5</v>
      </c>
      <c r="J1508" s="22"/>
      <c r="K1508" s="117">
        <f t="shared" si="494"/>
        <v>1898.5</v>
      </c>
      <c r="L1508" s="173">
        <v>1898.5</v>
      </c>
      <c r="M1508" s="173"/>
      <c r="N1508" s="103">
        <f t="shared" si="495"/>
        <v>1898.5</v>
      </c>
      <c r="O1508" s="173">
        <v>1898.5</v>
      </c>
      <c r="P1508" s="173"/>
      <c r="Q1508" s="103">
        <f t="shared" si="496"/>
        <v>1898.5</v>
      </c>
      <c r="R1508" s="173">
        <v>1898.5</v>
      </c>
      <c r="S1508" s="173"/>
      <c r="T1508" s="103">
        <f t="shared" si="497"/>
        <v>1898.5</v>
      </c>
    </row>
    <row r="1509" spans="1:20" ht="18.75">
      <c r="A1509" s="25">
        <v>19</v>
      </c>
      <c r="B1509" s="17" t="s">
        <v>1169</v>
      </c>
      <c r="C1509" s="20"/>
      <c r="D1509" s="20"/>
      <c r="F1509" s="14">
        <v>0.09</v>
      </c>
      <c r="G1509" s="14">
        <v>0</v>
      </c>
      <c r="H1509" s="94">
        <f t="shared" si="493"/>
        <v>0.09</v>
      </c>
      <c r="I1509" s="22">
        <v>0.09</v>
      </c>
      <c r="J1509" s="22"/>
      <c r="K1509" s="117">
        <f t="shared" si="494"/>
        <v>0.09</v>
      </c>
      <c r="L1509" s="173">
        <v>0.09</v>
      </c>
      <c r="M1509" s="173"/>
      <c r="N1509" s="103">
        <f t="shared" si="495"/>
        <v>0.09</v>
      </c>
      <c r="O1509" s="173">
        <v>0.09</v>
      </c>
      <c r="P1509" s="173"/>
      <c r="Q1509" s="103">
        <f t="shared" si="496"/>
        <v>0.09</v>
      </c>
      <c r="R1509" s="173">
        <v>0.09</v>
      </c>
      <c r="S1509" s="173"/>
      <c r="T1509" s="103">
        <f t="shared" si="497"/>
        <v>0.09</v>
      </c>
    </row>
    <row r="1510" spans="1:20" ht="18.75">
      <c r="A1510" s="25">
        <v>20</v>
      </c>
      <c r="B1510" s="17" t="s">
        <v>1522</v>
      </c>
      <c r="C1510" s="20"/>
      <c r="D1510" s="20"/>
      <c r="F1510" s="14"/>
      <c r="G1510" s="14"/>
      <c r="H1510" s="94"/>
      <c r="I1510" s="22">
        <v>0.09</v>
      </c>
      <c r="J1510" s="22"/>
      <c r="K1510" s="117">
        <f t="shared" si="494"/>
        <v>0.09</v>
      </c>
      <c r="L1510" s="173">
        <v>0.09</v>
      </c>
      <c r="M1510" s="173"/>
      <c r="N1510" s="103">
        <f t="shared" si="495"/>
        <v>0.09</v>
      </c>
      <c r="O1510" s="173">
        <v>0.09</v>
      </c>
      <c r="P1510" s="173"/>
      <c r="Q1510" s="103">
        <f t="shared" si="496"/>
        <v>0.09</v>
      </c>
      <c r="R1510" s="173">
        <v>0.09</v>
      </c>
      <c r="S1510" s="173"/>
      <c r="T1510" s="103">
        <f t="shared" si="497"/>
        <v>0.09</v>
      </c>
    </row>
    <row r="1511" spans="1:20" s="43" customFormat="1" ht="18.75">
      <c r="A1511" s="25">
        <v>21</v>
      </c>
      <c r="B1511" s="17" t="s">
        <v>1170</v>
      </c>
      <c r="C1511" s="20"/>
      <c r="D1511" s="20"/>
      <c r="E1511" s="107"/>
      <c r="F1511" s="14">
        <v>0.03</v>
      </c>
      <c r="G1511" s="14">
        <v>0</v>
      </c>
      <c r="H1511" s="94">
        <f t="shared" si="493"/>
        <v>0.03</v>
      </c>
      <c r="I1511" s="22">
        <v>0.03</v>
      </c>
      <c r="J1511" s="36"/>
      <c r="K1511" s="117">
        <f t="shared" si="494"/>
        <v>0.03</v>
      </c>
      <c r="L1511" s="173">
        <v>0.03</v>
      </c>
      <c r="M1511" s="173"/>
      <c r="N1511" s="103">
        <f t="shared" si="495"/>
        <v>0.03</v>
      </c>
      <c r="O1511" s="173">
        <v>0.03</v>
      </c>
      <c r="P1511" s="173"/>
      <c r="Q1511" s="103">
        <f t="shared" si="496"/>
        <v>0.03</v>
      </c>
      <c r="R1511" s="173">
        <v>0.03</v>
      </c>
      <c r="S1511" s="173"/>
      <c r="T1511" s="103">
        <f t="shared" si="497"/>
        <v>0.03</v>
      </c>
    </row>
    <row r="1512" spans="1:20" s="43" customFormat="1" ht="18.75">
      <c r="A1512" s="25">
        <v>22</v>
      </c>
      <c r="B1512" s="17" t="s">
        <v>2114</v>
      </c>
      <c r="C1512" s="20"/>
      <c r="D1512" s="20"/>
      <c r="E1512" s="107"/>
      <c r="F1512" s="14"/>
      <c r="G1512" s="14"/>
      <c r="H1512" s="94"/>
      <c r="I1512" s="22"/>
      <c r="J1512" s="36"/>
      <c r="K1512" s="117"/>
      <c r="L1512" s="173">
        <v>0.09</v>
      </c>
      <c r="M1512" s="173"/>
      <c r="N1512" s="103">
        <f t="shared" si="495"/>
        <v>0.09</v>
      </c>
      <c r="O1512" s="173">
        <v>346500</v>
      </c>
      <c r="P1512" s="173"/>
      <c r="Q1512" s="103">
        <f t="shared" si="496"/>
        <v>346500</v>
      </c>
      <c r="R1512" s="173">
        <v>1034618</v>
      </c>
      <c r="S1512" s="173"/>
      <c r="T1512" s="103">
        <f t="shared" si="497"/>
        <v>1034618</v>
      </c>
    </row>
    <row r="1513" spans="1:20" ht="18.75">
      <c r="A1513" s="25">
        <v>23</v>
      </c>
      <c r="B1513" s="17" t="s">
        <v>1521</v>
      </c>
      <c r="C1513" s="20"/>
      <c r="D1513" s="20"/>
      <c r="F1513" s="14">
        <v>156569</v>
      </c>
      <c r="G1513" s="14">
        <v>0</v>
      </c>
      <c r="H1513" s="94">
        <f t="shared" si="493"/>
        <v>156569</v>
      </c>
      <c r="I1513" s="22">
        <v>164397.45000000001</v>
      </c>
      <c r="J1513" s="22"/>
      <c r="K1513" s="117">
        <f t="shared" si="494"/>
        <v>164397.45000000001</v>
      </c>
      <c r="L1513" s="173">
        <v>0.09</v>
      </c>
      <c r="M1513" s="173"/>
      <c r="N1513" s="103">
        <f t="shared" si="495"/>
        <v>0.09</v>
      </c>
      <c r="O1513" s="173">
        <v>0.09</v>
      </c>
      <c r="P1513" s="173"/>
      <c r="Q1513" s="103">
        <f t="shared" si="496"/>
        <v>0.09</v>
      </c>
      <c r="R1513" s="173">
        <v>0.09</v>
      </c>
      <c r="S1513" s="173"/>
      <c r="T1513" s="103">
        <f t="shared" si="497"/>
        <v>0.09</v>
      </c>
    </row>
    <row r="1514" spans="1:20" s="62" customFormat="1" ht="37.5">
      <c r="A1514" s="61"/>
      <c r="B1514" s="57" t="s">
        <v>133</v>
      </c>
      <c r="C1514" s="58">
        <f>SUM(C1490:C1513)</f>
        <v>1849005.57</v>
      </c>
      <c r="D1514" s="58">
        <f>SUM(D1490:D1513)</f>
        <v>0</v>
      </c>
      <c r="E1514" s="110">
        <f>SUM(E1490:E1513)</f>
        <v>1849005.57</v>
      </c>
      <c r="F1514" s="23">
        <v>1892823</v>
      </c>
      <c r="G1514" s="23">
        <v>0</v>
      </c>
      <c r="H1514" s="98">
        <f t="shared" si="493"/>
        <v>1892823</v>
      </c>
      <c r="I1514" s="56">
        <f>SUM(I1490:I1513)</f>
        <v>2513533.23</v>
      </c>
      <c r="J1514" s="59"/>
      <c r="K1514" s="118">
        <f>SUM(I1514:J1514)</f>
        <v>2513533.23</v>
      </c>
      <c r="L1514" s="185">
        <f>SUM(L1490:L1513)</f>
        <v>2502655.9599999995</v>
      </c>
      <c r="M1514" s="185">
        <f>SUM(M1490:M1513)</f>
        <v>0</v>
      </c>
      <c r="N1514" s="149">
        <f>SUM(L1514:M1514)</f>
        <v>2502655.9599999995</v>
      </c>
      <c r="O1514" s="185">
        <f>SUM(O1490:O1513)</f>
        <v>2950633.4499999993</v>
      </c>
      <c r="P1514" s="185">
        <f>SUM(P1490:P1513)</f>
        <v>0</v>
      </c>
      <c r="Q1514" s="149">
        <f>SUM(O1514:P1514)</f>
        <v>2950633.4499999993</v>
      </c>
      <c r="R1514" s="185">
        <f>SUM(R1490:R1513)</f>
        <v>2950633.45</v>
      </c>
      <c r="S1514" s="185">
        <f>SUM(S1490:S1513)</f>
        <v>0</v>
      </c>
      <c r="T1514" s="149">
        <f>SUM(R1514:S1514)</f>
        <v>2950633.45</v>
      </c>
    </row>
    <row r="1515" spans="1:20" s="62" customFormat="1" ht="18.75">
      <c r="A1515" s="61"/>
      <c r="B1515" s="57" t="s">
        <v>2115</v>
      </c>
      <c r="C1515" s="58"/>
      <c r="D1515" s="58"/>
      <c r="E1515" s="110"/>
      <c r="F1515" s="23"/>
      <c r="G1515" s="23"/>
      <c r="H1515" s="98"/>
      <c r="I1515" s="56"/>
      <c r="J1515" s="59"/>
      <c r="K1515" s="118"/>
      <c r="L1515" s="185"/>
      <c r="M1515" s="185"/>
      <c r="N1515" s="149"/>
      <c r="O1515" s="185"/>
      <c r="P1515" s="185"/>
      <c r="Q1515" s="149"/>
      <c r="R1515" s="185"/>
      <c r="S1515" s="185"/>
      <c r="T1515" s="149"/>
    </row>
    <row r="1516" spans="1:20" s="62" customFormat="1" ht="18.75">
      <c r="A1516" s="61">
        <v>1</v>
      </c>
      <c r="B1516" s="54" t="s">
        <v>2116</v>
      </c>
      <c r="C1516" s="58"/>
      <c r="D1516" s="58"/>
      <c r="E1516" s="110"/>
      <c r="F1516" s="23"/>
      <c r="G1516" s="23"/>
      <c r="H1516" s="98"/>
      <c r="I1516" s="56"/>
      <c r="J1516" s="59"/>
      <c r="K1516" s="118"/>
      <c r="L1516" s="173">
        <v>75000</v>
      </c>
      <c r="M1516" s="173"/>
      <c r="N1516" s="103">
        <f>SUM(L1516:M1516)</f>
        <v>75000</v>
      </c>
      <c r="O1516" s="173"/>
      <c r="P1516" s="173"/>
      <c r="Q1516" s="103">
        <f>SUM(O1516:P1516)</f>
        <v>0</v>
      </c>
      <c r="R1516" s="173"/>
      <c r="S1516" s="173"/>
      <c r="T1516" s="103">
        <f>SUM(R1516:S1516)</f>
        <v>0</v>
      </c>
    </row>
    <row r="1517" spans="1:20" s="62" customFormat="1" ht="18.75">
      <c r="A1517" s="61">
        <v>2</v>
      </c>
      <c r="B1517" s="54" t="s">
        <v>2318</v>
      </c>
      <c r="C1517" s="58"/>
      <c r="D1517" s="58"/>
      <c r="E1517" s="110"/>
      <c r="F1517" s="23"/>
      <c r="G1517" s="23"/>
      <c r="H1517" s="98"/>
      <c r="I1517" s="56"/>
      <c r="J1517" s="59"/>
      <c r="K1517" s="118"/>
      <c r="L1517" s="173"/>
      <c r="M1517" s="173"/>
      <c r="N1517" s="103"/>
      <c r="O1517" s="173">
        <v>72000</v>
      </c>
      <c r="P1517" s="173"/>
      <c r="Q1517" s="103">
        <v>720</v>
      </c>
      <c r="R1517" s="173">
        <v>72000</v>
      </c>
      <c r="S1517" s="173"/>
      <c r="T1517" s="103">
        <v>720</v>
      </c>
    </row>
    <row r="1518" spans="1:20" s="62" customFormat="1" ht="18.75">
      <c r="A1518" s="61"/>
      <c r="B1518" s="57" t="s">
        <v>2117</v>
      </c>
      <c r="C1518" s="58"/>
      <c r="D1518" s="58"/>
      <c r="E1518" s="110"/>
      <c r="F1518" s="23"/>
      <c r="G1518" s="23"/>
      <c r="H1518" s="98"/>
      <c r="I1518" s="56"/>
      <c r="J1518" s="59"/>
      <c r="K1518" s="118"/>
      <c r="L1518" s="91">
        <f>SUM(L1516)</f>
        <v>75000</v>
      </c>
      <c r="M1518" s="173">
        <f>SUM(M1516)</f>
        <v>0</v>
      </c>
      <c r="N1518" s="103">
        <f>SUM(L1518:M1518)</f>
        <v>75000</v>
      </c>
      <c r="O1518" s="91">
        <f>SUM(O1517)</f>
        <v>72000</v>
      </c>
      <c r="P1518" s="173"/>
      <c r="Q1518" s="103">
        <f>SUM(O1518:P1518)</f>
        <v>72000</v>
      </c>
      <c r="R1518" s="91">
        <f>SUM(R1517)</f>
        <v>72000</v>
      </c>
      <c r="S1518" s="173"/>
      <c r="T1518" s="103">
        <f>SUM(R1518:S1518)</f>
        <v>72000</v>
      </c>
    </row>
    <row r="1519" spans="1:20" s="43" customFormat="1" ht="18.75">
      <c r="A1519" s="35">
        <v>3</v>
      </c>
      <c r="B1519" s="19" t="s">
        <v>1171</v>
      </c>
      <c r="C1519" s="21"/>
      <c r="D1519" s="21"/>
      <c r="E1519" s="88"/>
      <c r="F1519" s="18"/>
      <c r="G1519" s="18"/>
      <c r="H1519" s="94">
        <f t="shared" si="493"/>
        <v>0</v>
      </c>
      <c r="I1519" s="36"/>
      <c r="J1519" s="36"/>
      <c r="K1519" s="117"/>
      <c r="L1519" s="91"/>
      <c r="M1519" s="91"/>
      <c r="N1519" s="103"/>
      <c r="O1519" s="91"/>
      <c r="P1519" s="91"/>
      <c r="Q1519" s="103"/>
      <c r="R1519" s="91"/>
      <c r="S1519" s="91"/>
      <c r="T1519" s="103"/>
    </row>
    <row r="1520" spans="1:20" ht="18.75">
      <c r="A1520" s="25">
        <v>1</v>
      </c>
      <c r="B1520" s="17" t="s">
        <v>1973</v>
      </c>
      <c r="C1520" s="20">
        <v>142.81</v>
      </c>
      <c r="D1520" s="20"/>
      <c r="E1520" s="88">
        <f>SUM(C1520:D1520)</f>
        <v>142.81</v>
      </c>
      <c r="F1520" s="14">
        <v>97.77</v>
      </c>
      <c r="G1520" s="14">
        <v>1237696.28</v>
      </c>
      <c r="H1520" s="94">
        <f t="shared" si="493"/>
        <v>1237794.05</v>
      </c>
      <c r="I1520" s="22">
        <v>101.07</v>
      </c>
      <c r="J1520" s="22"/>
      <c r="K1520" s="117">
        <f>SUM(I1520:J1520)</f>
        <v>101.07</v>
      </c>
      <c r="L1520" s="173">
        <v>26.24</v>
      </c>
      <c r="M1520" s="173"/>
      <c r="N1520" s="103">
        <f>SUM(L1520:M1520)</f>
        <v>26.24</v>
      </c>
      <c r="O1520" s="173">
        <v>26.61</v>
      </c>
      <c r="P1520" s="173"/>
      <c r="Q1520" s="103">
        <f>SUM(O1520:P1520)</f>
        <v>26.61</v>
      </c>
      <c r="R1520" s="173">
        <v>26.61</v>
      </c>
      <c r="S1520" s="173"/>
      <c r="T1520" s="103">
        <f>SUM(R1520:S1520)</f>
        <v>26.61</v>
      </c>
    </row>
    <row r="1521" spans="1:20" ht="18.75">
      <c r="A1521" s="25"/>
      <c r="B1521" s="19" t="s">
        <v>134</v>
      </c>
      <c r="C1521" s="21">
        <f>SUM(C1520)</f>
        <v>142.81</v>
      </c>
      <c r="D1521" s="20"/>
      <c r="E1521" s="88">
        <f>SUM(C1521:D1521)</f>
        <v>142.81</v>
      </c>
      <c r="F1521" s="18">
        <v>97.77</v>
      </c>
      <c r="G1521" s="18">
        <v>0</v>
      </c>
      <c r="H1521" s="94">
        <f t="shared" si="493"/>
        <v>97.77</v>
      </c>
      <c r="I1521" s="22">
        <f>SUM(I1520)</f>
        <v>101.07</v>
      </c>
      <c r="J1521" s="22"/>
      <c r="K1521" s="117">
        <f>SUM(I1521:J1521)</f>
        <v>101.07</v>
      </c>
      <c r="L1521" s="91">
        <f>SUM(L1520)</f>
        <v>26.24</v>
      </c>
      <c r="M1521" s="173">
        <f>SUM(M1520)</f>
        <v>0</v>
      </c>
      <c r="N1521" s="103">
        <f>SUM(L1521:M1521)</f>
        <v>26.24</v>
      </c>
      <c r="O1521" s="91">
        <f>SUM(O1520)</f>
        <v>26.61</v>
      </c>
      <c r="P1521" s="173"/>
      <c r="Q1521" s="103">
        <f>SUM(O1521:P1521)</f>
        <v>26.61</v>
      </c>
      <c r="R1521" s="91">
        <f>SUM(R1520)</f>
        <v>26.61</v>
      </c>
      <c r="S1521" s="173"/>
      <c r="T1521" s="103">
        <f>SUM(R1521:S1521)</f>
        <v>26.61</v>
      </c>
    </row>
    <row r="1522" spans="1:20" s="43" customFormat="1" ht="18.75">
      <c r="A1522" s="35">
        <v>4</v>
      </c>
      <c r="B1522" s="19" t="s">
        <v>1172</v>
      </c>
      <c r="C1522" s="21"/>
      <c r="D1522" s="21"/>
      <c r="E1522" s="88"/>
      <c r="F1522" s="18"/>
      <c r="G1522" s="18"/>
      <c r="H1522" s="94">
        <f t="shared" si="493"/>
        <v>0</v>
      </c>
      <c r="I1522" s="36"/>
      <c r="J1522" s="36"/>
      <c r="K1522" s="117"/>
      <c r="L1522" s="91"/>
      <c r="M1522" s="91"/>
      <c r="N1522" s="103"/>
      <c r="O1522" s="91"/>
      <c r="P1522" s="91"/>
      <c r="Q1522" s="103"/>
      <c r="R1522" s="91"/>
      <c r="S1522" s="91"/>
      <c r="T1522" s="103"/>
    </row>
    <row r="1523" spans="1:20" ht="18.75">
      <c r="A1523" s="25">
        <v>1</v>
      </c>
      <c r="B1523" s="17" t="s">
        <v>1173</v>
      </c>
      <c r="C1523" s="20">
        <v>0.03</v>
      </c>
      <c r="D1523" s="20"/>
      <c r="E1523" s="88">
        <f>SUM(C1523:D1523)</f>
        <v>0.03</v>
      </c>
      <c r="F1523" s="14">
        <v>0.03</v>
      </c>
      <c r="G1523" s="14">
        <v>0</v>
      </c>
      <c r="H1523" s="94">
        <f t="shared" si="493"/>
        <v>0.03</v>
      </c>
      <c r="I1523" s="22">
        <v>0.01</v>
      </c>
      <c r="J1523" s="22"/>
      <c r="K1523" s="117">
        <f>SUM(I1523:J1523)</f>
        <v>0.01</v>
      </c>
      <c r="L1523" s="173">
        <v>0.03</v>
      </c>
      <c r="M1523" s="173"/>
      <c r="N1523" s="103">
        <f>SUM(L1523:M1523)</f>
        <v>0.03</v>
      </c>
      <c r="O1523" s="173">
        <v>0.03</v>
      </c>
      <c r="P1523" s="173"/>
      <c r="Q1523" s="103">
        <f>SUM(O1523:P1523)</f>
        <v>0.03</v>
      </c>
      <c r="R1523" s="173">
        <v>0.03</v>
      </c>
      <c r="S1523" s="173"/>
      <c r="T1523" s="103">
        <f>SUM(R1523:S1523)</f>
        <v>0.03</v>
      </c>
    </row>
    <row r="1524" spans="1:20" ht="18.75">
      <c r="A1524" s="25"/>
      <c r="B1524" s="19" t="s">
        <v>135</v>
      </c>
      <c r="C1524" s="21">
        <f>SUM(C1523)</f>
        <v>0.03</v>
      </c>
      <c r="D1524" s="20"/>
      <c r="E1524" s="88">
        <f>SUM(C1524:D1524)</f>
        <v>0.03</v>
      </c>
      <c r="F1524" s="18">
        <v>0.03</v>
      </c>
      <c r="G1524" s="18">
        <v>0</v>
      </c>
      <c r="H1524" s="94">
        <f t="shared" si="493"/>
        <v>0.03</v>
      </c>
      <c r="I1524" s="22">
        <f>SUM(I1523)</f>
        <v>0.01</v>
      </c>
      <c r="J1524" s="22"/>
      <c r="K1524" s="117">
        <f>SUM(I1524:J1524)</f>
        <v>0.01</v>
      </c>
      <c r="L1524" s="91">
        <f>SUM(L1523)</f>
        <v>0.03</v>
      </c>
      <c r="M1524" s="173">
        <f>SUM(M1523)</f>
        <v>0</v>
      </c>
      <c r="N1524" s="103">
        <f>SUM(L1524:M1524)</f>
        <v>0.03</v>
      </c>
      <c r="O1524" s="91">
        <f>SUM(O1523)</f>
        <v>0.03</v>
      </c>
      <c r="P1524" s="173"/>
      <c r="Q1524" s="103">
        <f>SUM(O1524:P1524)</f>
        <v>0.03</v>
      </c>
      <c r="R1524" s="91">
        <f>SUM(R1523)</f>
        <v>0.03</v>
      </c>
      <c r="S1524" s="173"/>
      <c r="T1524" s="103">
        <f>SUM(R1524:S1524)</f>
        <v>0.03</v>
      </c>
    </row>
    <row r="1525" spans="1:20" s="43" customFormat="1" ht="18.75">
      <c r="A1525" s="35">
        <v>5</v>
      </c>
      <c r="B1525" s="19" t="s">
        <v>1174</v>
      </c>
      <c r="C1525" s="21"/>
      <c r="D1525" s="21"/>
      <c r="E1525" s="88"/>
      <c r="F1525" s="18"/>
      <c r="G1525" s="18"/>
      <c r="H1525" s="94">
        <f t="shared" si="493"/>
        <v>0</v>
      </c>
      <c r="I1525" s="36"/>
      <c r="J1525" s="36"/>
      <c r="K1525" s="117"/>
      <c r="L1525" s="91"/>
      <c r="M1525" s="91"/>
      <c r="N1525" s="103"/>
      <c r="O1525" s="91"/>
      <c r="P1525" s="91"/>
      <c r="Q1525" s="103"/>
      <c r="R1525" s="91"/>
      <c r="S1525" s="91"/>
      <c r="T1525" s="103"/>
    </row>
    <row r="1526" spans="1:20" ht="18.75">
      <c r="A1526" s="25">
        <v>1</v>
      </c>
      <c r="B1526" s="17" t="s">
        <v>2319</v>
      </c>
      <c r="C1526" s="20"/>
      <c r="D1526" s="20"/>
      <c r="F1526" s="14">
        <v>0.01</v>
      </c>
      <c r="G1526" s="14">
        <v>0</v>
      </c>
      <c r="H1526" s="94">
        <f t="shared" si="493"/>
        <v>0.01</v>
      </c>
      <c r="I1526" s="22">
        <v>0.01</v>
      </c>
      <c r="J1526" s="22"/>
      <c r="K1526" s="117">
        <f>SUM(I1526:J1526)</f>
        <v>0.01</v>
      </c>
      <c r="L1526" s="173">
        <v>0.01</v>
      </c>
      <c r="M1526" s="173"/>
      <c r="N1526" s="103">
        <f>SUM(L1526:M1526)</f>
        <v>0.01</v>
      </c>
      <c r="O1526" s="173">
        <v>0.01</v>
      </c>
      <c r="P1526" s="173"/>
      <c r="Q1526" s="103">
        <f>SUM(O1526:P1526)</f>
        <v>0.01</v>
      </c>
      <c r="R1526" s="173">
        <v>0.01</v>
      </c>
      <c r="S1526" s="173"/>
      <c r="T1526" s="103">
        <f>SUM(R1526:S1526)</f>
        <v>0.01</v>
      </c>
    </row>
    <row r="1527" spans="1:20" ht="18.75">
      <c r="A1527" s="25"/>
      <c r="B1527" s="19" t="s">
        <v>136</v>
      </c>
      <c r="C1527" s="21"/>
      <c r="D1527" s="21"/>
      <c r="E1527" s="88"/>
      <c r="F1527" s="18">
        <v>0.01</v>
      </c>
      <c r="G1527" s="18">
        <v>0</v>
      </c>
      <c r="H1527" s="94">
        <f t="shared" si="493"/>
        <v>0.01</v>
      </c>
      <c r="I1527" s="22">
        <f>SUM(I1526)</f>
        <v>0.01</v>
      </c>
      <c r="J1527" s="22"/>
      <c r="K1527" s="117">
        <f>SUM(I1527:J1527)</f>
        <v>0.01</v>
      </c>
      <c r="L1527" s="91">
        <f>SUM(L1526)</f>
        <v>0.01</v>
      </c>
      <c r="M1527" s="91">
        <f>SUM(M1526)</f>
        <v>0</v>
      </c>
      <c r="N1527" s="103">
        <f>SUM(L1527:M1527)</f>
        <v>0.01</v>
      </c>
      <c r="O1527" s="91">
        <f>SUM(O1526)</f>
        <v>0.01</v>
      </c>
      <c r="P1527" s="91"/>
      <c r="Q1527" s="103">
        <f>SUM(O1527:P1527)</f>
        <v>0.01</v>
      </c>
      <c r="R1527" s="91">
        <f>SUM(R1526)</f>
        <v>0.01</v>
      </c>
      <c r="S1527" s="91"/>
      <c r="T1527" s="103">
        <f>SUM(R1527:S1527)</f>
        <v>0.01</v>
      </c>
    </row>
    <row r="1528" spans="1:20" s="68" customFormat="1" ht="18.75">
      <c r="B1528" s="130" t="s">
        <v>137</v>
      </c>
      <c r="C1528" s="131">
        <f t="shared" ref="C1528:P1528" si="499">C1527+C1524+C1521+C1514+C1488</f>
        <v>1849148.4800000002</v>
      </c>
      <c r="D1528" s="131">
        <f t="shared" si="499"/>
        <v>0</v>
      </c>
      <c r="E1528" s="131">
        <f t="shared" si="499"/>
        <v>1849148.4800000002</v>
      </c>
      <c r="F1528" s="131">
        <f t="shared" si="499"/>
        <v>1912920.81</v>
      </c>
      <c r="G1528" s="131">
        <f t="shared" si="499"/>
        <v>0</v>
      </c>
      <c r="H1528" s="132">
        <f t="shared" si="499"/>
        <v>1912920.81</v>
      </c>
      <c r="I1528" s="132">
        <f t="shared" si="499"/>
        <v>2543652.8199999998</v>
      </c>
      <c r="J1528" s="132">
        <f t="shared" si="499"/>
        <v>0</v>
      </c>
      <c r="K1528" s="132">
        <f t="shared" si="499"/>
        <v>2543652.8199999998</v>
      </c>
      <c r="L1528" s="132">
        <f t="shared" si="499"/>
        <v>2532702.7399999993</v>
      </c>
      <c r="M1528" s="132">
        <f t="shared" si="499"/>
        <v>0</v>
      </c>
      <c r="N1528" s="132">
        <f t="shared" si="499"/>
        <v>2532702.7399999993</v>
      </c>
      <c r="O1528" s="132">
        <f>O1527+O1524+O1521+O1518+O1514+O1488</f>
        <v>3052575.5999999992</v>
      </c>
      <c r="P1528" s="132">
        <f t="shared" si="499"/>
        <v>0</v>
      </c>
      <c r="Q1528" s="132">
        <f>Q1527+Q1524+Q1521+Q1514+Q1488+Q1518</f>
        <v>3052575.5999999992</v>
      </c>
      <c r="R1528" s="132">
        <f>R1527+R1524+R1521+R1518+R1514+R1488</f>
        <v>3052575.6</v>
      </c>
      <c r="S1528" s="132">
        <f t="shared" ref="S1528" si="500">S1527+S1524+S1521+S1514+S1488</f>
        <v>0</v>
      </c>
      <c r="T1528" s="132">
        <f>T1527+T1524+T1521+T1514+T1488+T1518</f>
        <v>3052575.6</v>
      </c>
    </row>
    <row r="1529" spans="1:20" ht="18.75">
      <c r="A1529" s="25"/>
      <c r="B1529" s="17"/>
      <c r="C1529" s="20"/>
      <c r="D1529" s="20"/>
      <c r="F1529" s="18"/>
      <c r="G1529" s="18"/>
      <c r="H1529" s="94"/>
      <c r="I1529" s="22"/>
      <c r="J1529" s="22"/>
      <c r="L1529" s="89"/>
      <c r="M1529" s="89"/>
      <c r="O1529" s="89"/>
      <c r="P1529" s="89"/>
      <c r="R1529" s="89"/>
      <c r="S1529" s="89"/>
    </row>
    <row r="1530" spans="1:20" s="65" customFormat="1" ht="37.5">
      <c r="A1530" s="65">
        <v>8</v>
      </c>
      <c r="B1530" s="141" t="s">
        <v>1175</v>
      </c>
      <c r="C1530" s="144"/>
      <c r="D1530" s="144"/>
      <c r="E1530" s="144"/>
      <c r="F1530" s="145"/>
      <c r="G1530" s="145"/>
      <c r="H1530" s="146">
        <f>SUM(F1530:G1530)</f>
        <v>0</v>
      </c>
      <c r="I1530" s="147"/>
      <c r="J1530" s="147"/>
      <c r="K1530" s="148"/>
      <c r="L1530" s="123"/>
      <c r="M1530" s="123"/>
      <c r="N1530" s="123"/>
      <c r="O1530" s="123"/>
      <c r="P1530" s="123"/>
      <c r="Q1530" s="123"/>
      <c r="R1530" s="123"/>
      <c r="S1530" s="123"/>
      <c r="T1530" s="123"/>
    </row>
    <row r="1531" spans="1:20" s="43" customFormat="1" ht="18.75">
      <c r="A1531" s="35">
        <v>1</v>
      </c>
      <c r="B1531" s="19" t="s">
        <v>1667</v>
      </c>
      <c r="C1531" s="21"/>
      <c r="D1531" s="21"/>
      <c r="E1531" s="88"/>
      <c r="F1531" s="21"/>
      <c r="G1531" s="21"/>
      <c r="H1531" s="96"/>
      <c r="I1531" s="22"/>
      <c r="J1531" s="22"/>
      <c r="K1531" s="117"/>
      <c r="L1531" s="91"/>
      <c r="M1531" s="91"/>
      <c r="N1531" s="103"/>
      <c r="O1531" s="91"/>
      <c r="P1531" s="91"/>
      <c r="Q1531" s="103"/>
      <c r="R1531" s="91"/>
      <c r="S1531" s="91"/>
      <c r="T1531" s="103"/>
    </row>
    <row r="1532" spans="1:20" ht="18.75">
      <c r="A1532" s="25">
        <v>1</v>
      </c>
      <c r="B1532" s="17" t="s">
        <v>1176</v>
      </c>
      <c r="C1532" s="20"/>
      <c r="D1532" s="20"/>
      <c r="F1532" s="14">
        <v>0</v>
      </c>
      <c r="G1532" s="14">
        <v>0.02</v>
      </c>
      <c r="H1532" s="94">
        <f>SUM(F1532:G1532)</f>
        <v>0.02</v>
      </c>
      <c r="I1532" s="22"/>
      <c r="J1532" s="22"/>
      <c r="L1532" s="173"/>
      <c r="M1532" s="173"/>
      <c r="O1532" s="173"/>
      <c r="P1532" s="173"/>
      <c r="R1532" s="173"/>
      <c r="S1532" s="173"/>
    </row>
    <row r="1533" spans="1:20" ht="18.75">
      <c r="A1533" s="25"/>
      <c r="B1533" s="19" t="s">
        <v>138</v>
      </c>
      <c r="C1533" s="21"/>
      <c r="D1533" s="21"/>
      <c r="E1533" s="88"/>
      <c r="F1533" s="18">
        <v>0</v>
      </c>
      <c r="G1533" s="18">
        <v>0.02</v>
      </c>
      <c r="H1533" s="94">
        <f>SUM(F1533:G1533)</f>
        <v>0.02</v>
      </c>
      <c r="I1533" s="36"/>
      <c r="J1533" s="36"/>
      <c r="L1533" s="173"/>
      <c r="M1533" s="173"/>
      <c r="O1533" s="173"/>
      <c r="P1533" s="173"/>
      <c r="R1533" s="173"/>
      <c r="S1533" s="173"/>
    </row>
    <row r="1534" spans="1:20" s="43" customFormat="1" ht="18.75">
      <c r="A1534" s="35">
        <v>2</v>
      </c>
      <c r="B1534" s="19" t="s">
        <v>1177</v>
      </c>
      <c r="C1534" s="21"/>
      <c r="D1534" s="21"/>
      <c r="E1534" s="88"/>
      <c r="F1534" s="18"/>
      <c r="G1534" s="18"/>
      <c r="H1534" s="94">
        <f t="shared" ref="H1534:H1569" si="501">SUM(F1534:G1534)</f>
        <v>0</v>
      </c>
      <c r="I1534" s="35"/>
      <c r="J1534" s="35"/>
      <c r="K1534" s="86"/>
      <c r="L1534" s="91"/>
      <c r="M1534" s="91"/>
      <c r="N1534" s="103"/>
      <c r="O1534" s="91"/>
      <c r="P1534" s="91"/>
      <c r="Q1534" s="103"/>
      <c r="R1534" s="91"/>
      <c r="S1534" s="91"/>
      <c r="T1534" s="103"/>
    </row>
    <row r="1535" spans="1:20" ht="18.75">
      <c r="A1535" s="25">
        <v>1</v>
      </c>
      <c r="B1535" s="17" t="s">
        <v>1974</v>
      </c>
      <c r="C1535" s="20">
        <v>11.51</v>
      </c>
      <c r="D1535" s="20">
        <v>0.01</v>
      </c>
      <c r="E1535" s="88">
        <f>SUM(C1535:D1535)</f>
        <v>11.52</v>
      </c>
      <c r="F1535" s="14">
        <v>19.670000000000002</v>
      </c>
      <c r="G1535" s="14">
        <v>9.5</v>
      </c>
      <c r="H1535" s="94">
        <f t="shared" si="501"/>
        <v>29.17</v>
      </c>
      <c r="I1535" s="22">
        <v>23.01</v>
      </c>
      <c r="J1535" s="22">
        <v>0.01</v>
      </c>
      <c r="K1535" s="117">
        <f>SUM(I1535:J1535)</f>
        <v>23.020000000000003</v>
      </c>
      <c r="L1535" s="173">
        <v>23.01</v>
      </c>
      <c r="M1535" s="173">
        <v>0.01</v>
      </c>
      <c r="N1535" s="103">
        <f>SUM(L1535:M1535)</f>
        <v>23.020000000000003</v>
      </c>
      <c r="O1535" s="173">
        <v>18.61</v>
      </c>
      <c r="P1535" s="173">
        <v>0.01</v>
      </c>
      <c r="Q1535" s="103">
        <f>SUM(O1535:P1535)</f>
        <v>18.62</v>
      </c>
      <c r="R1535" s="173">
        <v>18.61</v>
      </c>
      <c r="S1535" s="173">
        <v>0.01</v>
      </c>
      <c r="T1535" s="103">
        <f>SUM(R1535:S1535)</f>
        <v>18.62</v>
      </c>
    </row>
    <row r="1536" spans="1:20" ht="18.75">
      <c r="A1536" s="25">
        <v>2</v>
      </c>
      <c r="B1536" s="17" t="s">
        <v>1178</v>
      </c>
      <c r="C1536" s="20">
        <v>46.8</v>
      </c>
      <c r="D1536" s="20"/>
      <c r="E1536" s="88">
        <f>SUM(C1536:D1536)</f>
        <v>46.8</v>
      </c>
      <c r="F1536" s="14">
        <v>50.42</v>
      </c>
      <c r="G1536" s="14">
        <v>0.01</v>
      </c>
      <c r="H1536" s="94">
        <f t="shared" si="501"/>
        <v>50.43</v>
      </c>
      <c r="I1536" s="22">
        <v>57.01</v>
      </c>
      <c r="J1536" s="22">
        <v>0.01</v>
      </c>
      <c r="K1536" s="117">
        <f>SUM(I1536:J1536)</f>
        <v>57.019999999999996</v>
      </c>
      <c r="L1536" s="173">
        <v>546.51</v>
      </c>
      <c r="M1536" s="173">
        <v>0.01</v>
      </c>
      <c r="N1536" s="103">
        <f>SUM(L1536:M1536)</f>
        <v>546.52</v>
      </c>
      <c r="O1536" s="173">
        <v>41.05</v>
      </c>
      <c r="P1536" s="173">
        <v>0.01</v>
      </c>
      <c r="Q1536" s="103">
        <f t="shared" ref="Q1536:Q1537" si="502">SUM(O1536:P1536)</f>
        <v>41.059999999999995</v>
      </c>
      <c r="R1536" s="173">
        <v>41.05</v>
      </c>
      <c r="S1536" s="173">
        <v>0.01</v>
      </c>
      <c r="T1536" s="103">
        <f t="shared" ref="T1536:T1537" si="503">SUM(R1536:S1536)</f>
        <v>41.059999999999995</v>
      </c>
    </row>
    <row r="1537" spans="1:20" ht="18.75">
      <c r="A1537" s="25"/>
      <c r="B1537" s="19" t="s">
        <v>139</v>
      </c>
      <c r="C1537" s="21">
        <f>SUM(C1535:C1536)</f>
        <v>58.309999999999995</v>
      </c>
      <c r="D1537" s="21">
        <f>SUM(D1535:D1536)</f>
        <v>0.01</v>
      </c>
      <c r="E1537" s="88">
        <f>SUM(C1537:D1537)</f>
        <v>58.319999999999993</v>
      </c>
      <c r="F1537" s="18">
        <v>70.09</v>
      </c>
      <c r="G1537" s="18">
        <v>9.51</v>
      </c>
      <c r="H1537" s="94">
        <f t="shared" si="501"/>
        <v>79.600000000000009</v>
      </c>
      <c r="I1537" s="36">
        <f>SUM(I1535:I1536)</f>
        <v>80.02</v>
      </c>
      <c r="J1537" s="36">
        <f>SUM(J1535:J1536)</f>
        <v>0.02</v>
      </c>
      <c r="K1537" s="117">
        <f>SUM(I1537:J1537)</f>
        <v>80.039999999999992</v>
      </c>
      <c r="L1537" s="91">
        <f>SUM(L1535:L1536)</f>
        <v>569.52</v>
      </c>
      <c r="M1537" s="91">
        <f>SUM(M1535:M1536)</f>
        <v>0.02</v>
      </c>
      <c r="N1537" s="103">
        <f>SUM(L1537:M1537)</f>
        <v>569.54</v>
      </c>
      <c r="O1537" s="91">
        <f>SUM(O1535:O1536)</f>
        <v>59.66</v>
      </c>
      <c r="P1537" s="91">
        <f>SUM(P1535:P1536)</f>
        <v>0.02</v>
      </c>
      <c r="Q1537" s="103">
        <f t="shared" si="502"/>
        <v>59.68</v>
      </c>
      <c r="R1537" s="91">
        <f>SUM(R1535:R1536)</f>
        <v>59.66</v>
      </c>
      <c r="S1537" s="91">
        <f>SUM(S1535:S1536)</f>
        <v>0.02</v>
      </c>
      <c r="T1537" s="103">
        <f t="shared" si="503"/>
        <v>59.68</v>
      </c>
    </row>
    <row r="1538" spans="1:20" s="43" customFormat="1" ht="18.75">
      <c r="A1538" s="35">
        <v>3</v>
      </c>
      <c r="B1538" s="19" t="s">
        <v>1975</v>
      </c>
      <c r="C1538" s="21"/>
      <c r="D1538" s="21"/>
      <c r="E1538" s="88"/>
      <c r="F1538" s="18"/>
      <c r="G1538" s="18"/>
      <c r="H1538" s="94">
        <f t="shared" si="501"/>
        <v>0</v>
      </c>
      <c r="I1538" s="36"/>
      <c r="J1538" s="36"/>
      <c r="K1538" s="117"/>
      <c r="L1538" s="91"/>
      <c r="M1538" s="91"/>
      <c r="N1538" s="103"/>
      <c r="O1538" s="91"/>
      <c r="P1538" s="91"/>
      <c r="Q1538" s="103"/>
      <c r="R1538" s="91"/>
      <c r="S1538" s="91"/>
      <c r="T1538" s="103"/>
    </row>
    <row r="1539" spans="1:20" s="43" customFormat="1" ht="18.75">
      <c r="A1539" s="25">
        <v>1</v>
      </c>
      <c r="B1539" s="17" t="s">
        <v>1179</v>
      </c>
      <c r="C1539" s="20">
        <v>28.62</v>
      </c>
      <c r="D1539" s="20"/>
      <c r="E1539" s="88">
        <f>SUM(C1539:D1539)</f>
        <v>28.62</v>
      </c>
      <c r="F1539" s="14">
        <v>30.42</v>
      </c>
      <c r="G1539" s="14">
        <v>0</v>
      </c>
      <c r="H1539" s="94">
        <f t="shared" si="501"/>
        <v>30.42</v>
      </c>
      <c r="I1539" s="22">
        <v>41.21</v>
      </c>
      <c r="J1539" s="22"/>
      <c r="K1539" s="117">
        <f>SUM(I1539:J1539)</f>
        <v>41.21</v>
      </c>
      <c r="L1539" s="173">
        <v>23.03</v>
      </c>
      <c r="M1539" s="91"/>
      <c r="N1539" s="103">
        <f>SUM(L1539:M1539)</f>
        <v>23.03</v>
      </c>
      <c r="O1539" s="173">
        <v>13.06</v>
      </c>
      <c r="P1539" s="91"/>
      <c r="Q1539" s="103">
        <f>SUM(O1539:P1539)</f>
        <v>13.06</v>
      </c>
      <c r="R1539" s="173">
        <v>13.35</v>
      </c>
      <c r="S1539" s="91"/>
      <c r="T1539" s="103">
        <f>SUM(R1539:S1539)</f>
        <v>13.35</v>
      </c>
    </row>
    <row r="1540" spans="1:20" ht="18.75">
      <c r="A1540" s="25">
        <v>2</v>
      </c>
      <c r="B1540" s="17" t="s">
        <v>1180</v>
      </c>
      <c r="C1540" s="20">
        <v>173.74</v>
      </c>
      <c r="D1540" s="20"/>
      <c r="E1540" s="88">
        <f>SUM(C1540:D1540)</f>
        <v>173.74</v>
      </c>
      <c r="F1540" s="14">
        <v>197.79</v>
      </c>
      <c r="G1540" s="14">
        <v>0</v>
      </c>
      <c r="H1540" s="94">
        <f t="shared" si="501"/>
        <v>197.79</v>
      </c>
      <c r="I1540" s="22">
        <v>220</v>
      </c>
      <c r="J1540" s="22"/>
      <c r="K1540" s="117">
        <f>SUM(I1540:J1540)</f>
        <v>220</v>
      </c>
      <c r="L1540" s="173">
        <v>120</v>
      </c>
      <c r="M1540" s="173"/>
      <c r="N1540" s="103">
        <f>SUM(L1540:M1540)</f>
        <v>120</v>
      </c>
      <c r="O1540" s="173">
        <v>8.7899999999999991</v>
      </c>
      <c r="P1540" s="173"/>
      <c r="Q1540" s="103">
        <f>SUM(O1540:P1540)</f>
        <v>8.7899999999999991</v>
      </c>
      <c r="R1540" s="173">
        <v>8.7899999999999991</v>
      </c>
      <c r="S1540" s="173"/>
      <c r="T1540" s="103">
        <f>SUM(R1540:S1540)</f>
        <v>8.7899999999999991</v>
      </c>
    </row>
    <row r="1541" spans="1:20" ht="18.75">
      <c r="A1541" s="25"/>
      <c r="B1541" s="19" t="s">
        <v>140</v>
      </c>
      <c r="C1541" s="21">
        <f>SUM(C1539:C1540)</f>
        <v>202.36</v>
      </c>
      <c r="D1541" s="20"/>
      <c r="E1541" s="88">
        <f>SUM(C1541:D1541)</f>
        <v>202.36</v>
      </c>
      <c r="F1541" s="18">
        <v>228.21</v>
      </c>
      <c r="G1541" s="18">
        <v>0</v>
      </c>
      <c r="H1541" s="94">
        <f t="shared" si="501"/>
        <v>228.21</v>
      </c>
      <c r="I1541" s="36">
        <f>SUM(I1539:I1540)</f>
        <v>261.20999999999998</v>
      </c>
      <c r="J1541" s="22"/>
      <c r="K1541" s="117">
        <f>SUM(I1541:J1541)</f>
        <v>261.20999999999998</v>
      </c>
      <c r="L1541" s="91">
        <f>SUM(L1539:L1540)</f>
        <v>143.03</v>
      </c>
      <c r="M1541" s="173"/>
      <c r="N1541" s="103">
        <f>SUM(L1541:M1541)</f>
        <v>143.03</v>
      </c>
      <c r="O1541" s="91">
        <f>SUM(O1539:O1540)</f>
        <v>21.85</v>
      </c>
      <c r="P1541" s="173"/>
      <c r="Q1541" s="103">
        <f>SUM(O1541:P1541)</f>
        <v>21.85</v>
      </c>
      <c r="R1541" s="91">
        <f>SUM(R1539:R1540)</f>
        <v>22.14</v>
      </c>
      <c r="S1541" s="173"/>
      <c r="T1541" s="103">
        <f>SUM(R1541:S1541)</f>
        <v>22.14</v>
      </c>
    </row>
    <row r="1542" spans="1:20" s="43" customFormat="1" ht="18.75">
      <c r="A1542" s="35">
        <v>4</v>
      </c>
      <c r="B1542" s="19" t="s">
        <v>250</v>
      </c>
      <c r="C1542" s="21"/>
      <c r="D1542" s="21"/>
      <c r="E1542" s="88"/>
      <c r="F1542" s="18"/>
      <c r="G1542" s="18"/>
      <c r="H1542" s="94">
        <f t="shared" si="501"/>
        <v>0</v>
      </c>
      <c r="I1542" s="36"/>
      <c r="J1542" s="36"/>
      <c r="K1542" s="117"/>
      <c r="L1542" s="91"/>
      <c r="M1542" s="91"/>
      <c r="N1542" s="103"/>
      <c r="O1542" s="91"/>
      <c r="P1542" s="91"/>
      <c r="Q1542" s="103"/>
      <c r="R1542" s="91"/>
      <c r="S1542" s="91"/>
      <c r="T1542" s="103"/>
    </row>
    <row r="1543" spans="1:20" ht="18.75">
      <c r="A1543" s="25">
        <v>1</v>
      </c>
      <c r="B1543" s="17" t="s">
        <v>1181</v>
      </c>
      <c r="C1543" s="20">
        <v>215</v>
      </c>
      <c r="D1543" s="20"/>
      <c r="E1543" s="88">
        <f>SUM(C1543:D1543)</f>
        <v>215</v>
      </c>
      <c r="F1543" s="14">
        <v>220</v>
      </c>
      <c r="G1543" s="14">
        <v>0</v>
      </c>
      <c r="H1543" s="94">
        <f t="shared" si="501"/>
        <v>220</v>
      </c>
      <c r="I1543" s="22">
        <v>1730</v>
      </c>
      <c r="J1543" s="22"/>
      <c r="K1543" s="117">
        <f>SUM(I1543:J1543)</f>
        <v>1730</v>
      </c>
      <c r="L1543" s="173">
        <v>200</v>
      </c>
      <c r="M1543" s="173"/>
      <c r="N1543" s="103">
        <f>SUM(L1543:M1543)</f>
        <v>200</v>
      </c>
      <c r="O1543" s="173">
        <v>205</v>
      </c>
      <c r="P1543" s="173"/>
      <c r="Q1543" s="103">
        <f>SUM(O1543:P1543)</f>
        <v>205</v>
      </c>
      <c r="R1543" s="173">
        <v>2005</v>
      </c>
      <c r="S1543" s="173"/>
      <c r="T1543" s="103">
        <f>SUM(R1543:S1543)</f>
        <v>2005</v>
      </c>
    </row>
    <row r="1544" spans="1:20" ht="18.75">
      <c r="A1544" s="25"/>
      <c r="B1544" s="19" t="s">
        <v>4</v>
      </c>
      <c r="C1544" s="21">
        <f>SUM(C1543)</f>
        <v>215</v>
      </c>
      <c r="D1544" s="20"/>
      <c r="E1544" s="88">
        <f>SUM(C1544:D1544)</f>
        <v>215</v>
      </c>
      <c r="F1544" s="18">
        <v>220</v>
      </c>
      <c r="G1544" s="18">
        <v>0</v>
      </c>
      <c r="H1544" s="94">
        <f t="shared" si="501"/>
        <v>220</v>
      </c>
      <c r="I1544" s="22">
        <f>SUM(I1543)</f>
        <v>1730</v>
      </c>
      <c r="J1544" s="22"/>
      <c r="K1544" s="117">
        <f>SUM(I1544:J1544)</f>
        <v>1730</v>
      </c>
      <c r="L1544" s="91">
        <f>SUM(L1543)</f>
        <v>200</v>
      </c>
      <c r="M1544" s="173"/>
      <c r="N1544" s="103">
        <f>SUM(L1544:M1544)</f>
        <v>200</v>
      </c>
      <c r="O1544" s="91">
        <f>SUM(O1543)</f>
        <v>205</v>
      </c>
      <c r="P1544" s="173"/>
      <c r="Q1544" s="103">
        <f>SUM(O1544:P1544)</f>
        <v>205</v>
      </c>
      <c r="R1544" s="91">
        <f>SUM(R1543)</f>
        <v>2005</v>
      </c>
      <c r="S1544" s="173"/>
      <c r="T1544" s="103">
        <f>SUM(R1544:S1544)</f>
        <v>2005</v>
      </c>
    </row>
    <row r="1545" spans="1:20" s="43" customFormat="1" ht="18.75">
      <c r="A1545" s="35">
        <v>5</v>
      </c>
      <c r="B1545" s="19" t="s">
        <v>1182</v>
      </c>
      <c r="C1545" s="21"/>
      <c r="D1545" s="21"/>
      <c r="E1545" s="88"/>
      <c r="F1545" s="18"/>
      <c r="G1545" s="18"/>
      <c r="H1545" s="94"/>
      <c r="I1545" s="36"/>
      <c r="J1545" s="36"/>
      <c r="K1545" s="117"/>
      <c r="L1545" s="91"/>
      <c r="M1545" s="91"/>
      <c r="N1545" s="103"/>
      <c r="O1545" s="91"/>
      <c r="P1545" s="91"/>
      <c r="Q1545" s="103"/>
      <c r="R1545" s="91"/>
      <c r="S1545" s="91"/>
      <c r="T1545" s="103"/>
    </row>
    <row r="1546" spans="1:20" ht="18.75">
      <c r="A1546" s="25">
        <v>1</v>
      </c>
      <c r="B1546" s="17" t="s">
        <v>1183</v>
      </c>
      <c r="C1546" s="20">
        <v>1641.3</v>
      </c>
      <c r="D1546" s="20"/>
      <c r="E1546" s="88">
        <f>SUM(C1546:D1546)</f>
        <v>1641.3</v>
      </c>
      <c r="F1546" s="14">
        <v>1166.3</v>
      </c>
      <c r="G1546" s="14">
        <v>0</v>
      </c>
      <c r="H1546" s="94">
        <f t="shared" si="501"/>
        <v>1166.3</v>
      </c>
      <c r="I1546" s="22">
        <v>578.51</v>
      </c>
      <c r="J1546" s="22"/>
      <c r="K1546" s="117">
        <f>SUM(I1546:J1546)</f>
        <v>578.51</v>
      </c>
      <c r="L1546" s="173">
        <v>748.01</v>
      </c>
      <c r="M1546" s="173"/>
      <c r="N1546" s="103">
        <f>SUM(L1546:M1546)</f>
        <v>748.01</v>
      </c>
      <c r="O1546" s="173">
        <v>623.51</v>
      </c>
      <c r="P1546" s="173"/>
      <c r="Q1546" s="103">
        <f>SUM(O1546:P1546)</f>
        <v>623.51</v>
      </c>
      <c r="R1546" s="173">
        <v>623.51</v>
      </c>
      <c r="S1546" s="173"/>
      <c r="T1546" s="103">
        <f>SUM(R1546:S1546)</f>
        <v>623.51</v>
      </c>
    </row>
    <row r="1547" spans="1:20" ht="18.75">
      <c r="A1547" s="25"/>
      <c r="B1547" s="19" t="s">
        <v>141</v>
      </c>
      <c r="C1547" s="21">
        <f>SUM(C1546)</f>
        <v>1641.3</v>
      </c>
      <c r="D1547" s="20"/>
      <c r="E1547" s="88">
        <f>SUM(C1547:D1547)</f>
        <v>1641.3</v>
      </c>
      <c r="F1547" s="18">
        <v>1166.3</v>
      </c>
      <c r="G1547" s="18">
        <v>0</v>
      </c>
      <c r="H1547" s="94">
        <f t="shared" si="501"/>
        <v>1166.3</v>
      </c>
      <c r="I1547" s="22">
        <f>SUM(I1546)</f>
        <v>578.51</v>
      </c>
      <c r="J1547" s="22"/>
      <c r="K1547" s="117">
        <f>SUM(I1547:J1547)</f>
        <v>578.51</v>
      </c>
      <c r="L1547" s="91">
        <f>SUM(L1546)</f>
        <v>748.01</v>
      </c>
      <c r="M1547" s="173"/>
      <c r="N1547" s="103">
        <f>SUM(L1547:M1547)</f>
        <v>748.01</v>
      </c>
      <c r="O1547" s="91">
        <f>SUM(O1546)</f>
        <v>623.51</v>
      </c>
      <c r="P1547" s="173"/>
      <c r="Q1547" s="103">
        <f>SUM(O1547:P1547)</f>
        <v>623.51</v>
      </c>
      <c r="R1547" s="91">
        <f>SUM(R1546)</f>
        <v>623.51</v>
      </c>
      <c r="S1547" s="173"/>
      <c r="T1547" s="103">
        <f>SUM(R1547:S1547)</f>
        <v>623.51</v>
      </c>
    </row>
    <row r="1548" spans="1:20" s="43" customFormat="1" ht="18.75">
      <c r="A1548" s="35">
        <v>6</v>
      </c>
      <c r="B1548" s="19" t="s">
        <v>255</v>
      </c>
      <c r="C1548" s="21"/>
      <c r="D1548" s="21"/>
      <c r="E1548" s="88"/>
      <c r="F1548" s="18"/>
      <c r="G1548" s="18"/>
      <c r="H1548" s="94"/>
      <c r="I1548" s="36"/>
      <c r="J1548" s="36"/>
      <c r="K1548" s="117"/>
      <c r="L1548" s="91"/>
      <c r="M1548" s="91"/>
      <c r="N1548" s="103"/>
      <c r="O1548" s="91"/>
      <c r="P1548" s="91"/>
      <c r="Q1548" s="103"/>
      <c r="R1548" s="91"/>
      <c r="S1548" s="91"/>
      <c r="T1548" s="103"/>
    </row>
    <row r="1549" spans="1:20" ht="18.75">
      <c r="A1549" s="25">
        <v>1</v>
      </c>
      <c r="B1549" s="17" t="s">
        <v>2428</v>
      </c>
      <c r="C1549" s="20"/>
      <c r="D1549" s="20"/>
      <c r="F1549" s="14"/>
      <c r="G1549" s="14"/>
      <c r="H1549" s="97"/>
      <c r="I1549" s="22"/>
      <c r="J1549" s="22"/>
      <c r="K1549" s="212"/>
      <c r="L1549" s="173"/>
      <c r="M1549" s="173"/>
      <c r="N1549" s="211"/>
      <c r="O1549" s="173"/>
      <c r="P1549" s="173"/>
      <c r="Q1549" s="211"/>
      <c r="R1549" s="173">
        <v>0</v>
      </c>
      <c r="S1549" s="173">
        <v>0.03</v>
      </c>
      <c r="T1549" s="211">
        <f>SUM(R1549:S1549)</f>
        <v>0.03</v>
      </c>
    </row>
    <row r="1550" spans="1:20" s="43" customFormat="1" ht="18.75">
      <c r="A1550" s="25">
        <v>2</v>
      </c>
      <c r="B1550" s="17" t="s">
        <v>2320</v>
      </c>
      <c r="C1550" s="20">
        <v>20</v>
      </c>
      <c r="D1550" s="20"/>
      <c r="E1550" s="88">
        <f t="shared" ref="E1550:E1562" si="504">SUM(C1550:D1550)</f>
        <v>20</v>
      </c>
      <c r="F1550" s="14">
        <v>20</v>
      </c>
      <c r="G1550" s="14">
        <v>0</v>
      </c>
      <c r="H1550" s="94">
        <f t="shared" si="501"/>
        <v>20</v>
      </c>
      <c r="I1550" s="22">
        <v>15</v>
      </c>
      <c r="J1550" s="22"/>
      <c r="K1550" s="117">
        <f t="shared" ref="K1550:K1565" si="505">SUM(I1550:J1550)</f>
        <v>15</v>
      </c>
      <c r="L1550" s="173">
        <v>15</v>
      </c>
      <c r="M1550" s="173"/>
      <c r="N1550" s="103">
        <f t="shared" ref="N1550:N1564" si="506">SUM(L1550:M1550)</f>
        <v>15</v>
      </c>
      <c r="O1550" s="173">
        <v>15</v>
      </c>
      <c r="P1550" s="173"/>
      <c r="Q1550" s="103">
        <f t="shared" ref="Q1550:Q1564" si="507">SUM(O1550:P1550)</f>
        <v>15</v>
      </c>
      <c r="R1550" s="173">
        <v>15</v>
      </c>
      <c r="S1550" s="173"/>
      <c r="T1550" s="103">
        <f t="shared" ref="T1550:T1564" si="508">SUM(R1550:S1550)</f>
        <v>15</v>
      </c>
    </row>
    <row r="1551" spans="1:20" ht="18.75">
      <c r="A1551" s="25">
        <v>3</v>
      </c>
      <c r="B1551" s="17" t="s">
        <v>1184</v>
      </c>
      <c r="C1551" s="20">
        <v>200</v>
      </c>
      <c r="D1551" s="20"/>
      <c r="E1551" s="88">
        <f t="shared" si="504"/>
        <v>200</v>
      </c>
      <c r="F1551" s="14">
        <v>200</v>
      </c>
      <c r="G1551" s="14">
        <v>0</v>
      </c>
      <c r="H1551" s="94">
        <f t="shared" si="501"/>
        <v>200</v>
      </c>
      <c r="I1551" s="22">
        <v>100</v>
      </c>
      <c r="J1551" s="22"/>
      <c r="K1551" s="117">
        <f t="shared" si="505"/>
        <v>100</v>
      </c>
      <c r="L1551" s="173">
        <v>150</v>
      </c>
      <c r="M1551" s="173"/>
      <c r="N1551" s="103">
        <f t="shared" si="506"/>
        <v>150</v>
      </c>
      <c r="O1551" s="173">
        <v>75</v>
      </c>
      <c r="P1551" s="173"/>
      <c r="Q1551" s="103">
        <f t="shared" si="507"/>
        <v>75</v>
      </c>
      <c r="R1551" s="173">
        <v>75</v>
      </c>
      <c r="S1551" s="173"/>
      <c r="T1551" s="103">
        <f t="shared" si="508"/>
        <v>75</v>
      </c>
    </row>
    <row r="1552" spans="1:20" ht="18.75">
      <c r="A1552" s="25"/>
      <c r="B1552" s="17" t="s">
        <v>2429</v>
      </c>
      <c r="C1552" s="20"/>
      <c r="D1552" s="20"/>
      <c r="E1552" s="88"/>
      <c r="F1552" s="14"/>
      <c r="G1552" s="14"/>
      <c r="H1552" s="94"/>
      <c r="I1552" s="22"/>
      <c r="J1552" s="22"/>
      <c r="L1552" s="173"/>
      <c r="M1552" s="173"/>
      <c r="O1552" s="173"/>
      <c r="P1552" s="173"/>
      <c r="R1552" s="173">
        <v>0.03</v>
      </c>
      <c r="S1552" s="173"/>
      <c r="T1552" s="103">
        <f t="shared" si="508"/>
        <v>0.03</v>
      </c>
    </row>
    <row r="1553" spans="1:20" ht="18.75">
      <c r="A1553" s="25">
        <v>4</v>
      </c>
      <c r="B1553" s="17" t="s">
        <v>2321</v>
      </c>
      <c r="C1553" s="20"/>
      <c r="D1553" s="20"/>
      <c r="E1553" s="88"/>
      <c r="F1553" s="14"/>
      <c r="G1553" s="14"/>
      <c r="H1553" s="94"/>
      <c r="I1553" s="22"/>
      <c r="J1553" s="22"/>
      <c r="L1553" s="173"/>
      <c r="M1553" s="173"/>
      <c r="O1553" s="173">
        <v>1500</v>
      </c>
      <c r="P1553" s="173"/>
      <c r="Q1553" s="103">
        <f t="shared" si="507"/>
        <v>1500</v>
      </c>
      <c r="R1553" s="173">
        <v>920</v>
      </c>
      <c r="S1553" s="173"/>
      <c r="T1553" s="103">
        <f t="shared" si="508"/>
        <v>920</v>
      </c>
    </row>
    <row r="1554" spans="1:20" ht="18.75">
      <c r="A1554" s="25">
        <v>5</v>
      </c>
      <c r="B1554" s="17" t="s">
        <v>1976</v>
      </c>
      <c r="C1554" s="20">
        <v>1000</v>
      </c>
      <c r="D1554" s="20"/>
      <c r="E1554" s="88">
        <f t="shared" si="504"/>
        <v>1000</v>
      </c>
      <c r="F1554" s="14">
        <v>7000</v>
      </c>
      <c r="G1554" s="14">
        <v>0</v>
      </c>
      <c r="H1554" s="94">
        <f t="shared" si="501"/>
        <v>7000</v>
      </c>
      <c r="I1554" s="22">
        <v>5779.35</v>
      </c>
      <c r="J1554" s="22"/>
      <c r="K1554" s="117">
        <f t="shared" si="505"/>
        <v>5779.35</v>
      </c>
      <c r="L1554" s="173">
        <v>18376.349999999999</v>
      </c>
      <c r="M1554" s="173"/>
      <c r="N1554" s="103">
        <f t="shared" si="506"/>
        <v>18376.349999999999</v>
      </c>
      <c r="O1554" s="173">
        <v>20000</v>
      </c>
      <c r="P1554" s="173"/>
      <c r="Q1554" s="103">
        <f t="shared" si="507"/>
        <v>20000</v>
      </c>
      <c r="R1554" s="173">
        <v>20000</v>
      </c>
      <c r="S1554" s="173"/>
      <c r="T1554" s="103">
        <f t="shared" si="508"/>
        <v>20000</v>
      </c>
    </row>
    <row r="1555" spans="1:20" ht="18.75">
      <c r="A1555" s="25">
        <v>6</v>
      </c>
      <c r="B1555" s="17" t="s">
        <v>1185</v>
      </c>
      <c r="C1555" s="20">
        <v>8</v>
      </c>
      <c r="D1555" s="20"/>
      <c r="E1555" s="88">
        <f t="shared" si="504"/>
        <v>8</v>
      </c>
      <c r="F1555" s="14">
        <v>2</v>
      </c>
      <c r="G1555" s="14">
        <v>0</v>
      </c>
      <c r="H1555" s="94">
        <f t="shared" si="501"/>
        <v>2</v>
      </c>
      <c r="I1555" s="22">
        <v>0.03</v>
      </c>
      <c r="J1555" s="22"/>
      <c r="K1555" s="117">
        <f t="shared" si="505"/>
        <v>0.03</v>
      </c>
      <c r="L1555" s="173"/>
      <c r="M1555" s="173"/>
      <c r="N1555" s="103">
        <f t="shared" si="506"/>
        <v>0</v>
      </c>
      <c r="O1555" s="173"/>
      <c r="P1555" s="173"/>
      <c r="Q1555" s="103">
        <f t="shared" si="507"/>
        <v>0</v>
      </c>
      <c r="R1555" s="173"/>
      <c r="S1555" s="173"/>
      <c r="T1555" s="103">
        <f t="shared" si="508"/>
        <v>0</v>
      </c>
    </row>
    <row r="1556" spans="1:20" ht="18.75">
      <c r="A1556" s="25">
        <v>7</v>
      </c>
      <c r="B1556" s="17" t="s">
        <v>2119</v>
      </c>
      <c r="C1556" s="20"/>
      <c r="D1556" s="20"/>
      <c r="E1556" s="88"/>
      <c r="F1556" s="14"/>
      <c r="G1556" s="14"/>
      <c r="H1556" s="94"/>
      <c r="I1556" s="22"/>
      <c r="J1556" s="22"/>
      <c r="L1556" s="173">
        <v>0.04</v>
      </c>
      <c r="M1556" s="173"/>
      <c r="N1556" s="103">
        <f t="shared" si="506"/>
        <v>0.04</v>
      </c>
      <c r="O1556" s="173">
        <v>0.03</v>
      </c>
      <c r="P1556" s="173"/>
      <c r="Q1556" s="103">
        <f t="shared" si="507"/>
        <v>0.03</v>
      </c>
      <c r="R1556" s="173">
        <v>0.03</v>
      </c>
      <c r="S1556" s="173"/>
      <c r="T1556" s="103">
        <f t="shared" si="508"/>
        <v>0.03</v>
      </c>
    </row>
    <row r="1557" spans="1:20" ht="18.75">
      <c r="A1557" s="25">
        <v>8</v>
      </c>
      <c r="B1557" s="17" t="s">
        <v>1186</v>
      </c>
      <c r="C1557" s="20">
        <v>17015</v>
      </c>
      <c r="D1557" s="20"/>
      <c r="E1557" s="88">
        <f t="shared" si="504"/>
        <v>17015</v>
      </c>
      <c r="F1557" s="14">
        <v>16000</v>
      </c>
      <c r="G1557" s="14">
        <v>0</v>
      </c>
      <c r="H1557" s="94">
        <f t="shared" si="501"/>
        <v>16000</v>
      </c>
      <c r="I1557" s="22">
        <v>30000</v>
      </c>
      <c r="J1557" s="22"/>
      <c r="K1557" s="117">
        <f t="shared" si="505"/>
        <v>30000</v>
      </c>
      <c r="L1557" s="173">
        <v>25050</v>
      </c>
      <c r="M1557" s="173"/>
      <c r="N1557" s="103">
        <f t="shared" si="506"/>
        <v>25050</v>
      </c>
      <c r="O1557" s="173">
        <v>21550</v>
      </c>
      <c r="P1557" s="173"/>
      <c r="Q1557" s="103">
        <f t="shared" si="507"/>
        <v>21550</v>
      </c>
      <c r="R1557" s="173">
        <v>21550</v>
      </c>
      <c r="S1557" s="173"/>
      <c r="T1557" s="103">
        <f t="shared" si="508"/>
        <v>21550</v>
      </c>
    </row>
    <row r="1558" spans="1:20" ht="18.75">
      <c r="A1558" s="25">
        <v>9</v>
      </c>
      <c r="B1558" s="17" t="s">
        <v>2120</v>
      </c>
      <c r="C1558" s="20"/>
      <c r="D1558" s="20"/>
      <c r="E1558" s="88"/>
      <c r="F1558" s="14"/>
      <c r="G1558" s="14"/>
      <c r="H1558" s="94"/>
      <c r="I1558" s="22"/>
      <c r="J1558" s="22"/>
      <c r="L1558" s="173">
        <v>0.03</v>
      </c>
      <c r="M1558" s="173"/>
      <c r="N1558" s="103">
        <f t="shared" si="506"/>
        <v>0.03</v>
      </c>
      <c r="O1558" s="173"/>
      <c r="P1558" s="173"/>
      <c r="Q1558" s="103">
        <f t="shared" si="507"/>
        <v>0</v>
      </c>
      <c r="R1558" s="173"/>
      <c r="S1558" s="173"/>
      <c r="T1558" s="103">
        <f t="shared" si="508"/>
        <v>0</v>
      </c>
    </row>
    <row r="1559" spans="1:20" s="43" customFormat="1" ht="18.75">
      <c r="A1559" s="25">
        <v>10</v>
      </c>
      <c r="B1559" s="17" t="s">
        <v>2118</v>
      </c>
      <c r="C1559" s="20">
        <v>50</v>
      </c>
      <c r="D1559" s="20"/>
      <c r="E1559" s="88">
        <f t="shared" si="504"/>
        <v>50</v>
      </c>
      <c r="F1559" s="14">
        <v>15</v>
      </c>
      <c r="G1559" s="14">
        <v>0</v>
      </c>
      <c r="H1559" s="94">
        <f t="shared" si="501"/>
        <v>15</v>
      </c>
      <c r="I1559" s="22">
        <v>300</v>
      </c>
      <c r="J1559" s="22"/>
      <c r="K1559" s="117">
        <f t="shared" si="505"/>
        <v>300</v>
      </c>
      <c r="L1559" s="173">
        <v>15.01</v>
      </c>
      <c r="M1559" s="173"/>
      <c r="N1559" s="103">
        <f t="shared" si="506"/>
        <v>15.01</v>
      </c>
      <c r="O1559" s="173">
        <v>100</v>
      </c>
      <c r="P1559" s="173"/>
      <c r="Q1559" s="103">
        <f t="shared" si="507"/>
        <v>100</v>
      </c>
      <c r="R1559" s="173">
        <v>100</v>
      </c>
      <c r="S1559" s="173"/>
      <c r="T1559" s="103">
        <f t="shared" si="508"/>
        <v>100</v>
      </c>
    </row>
    <row r="1560" spans="1:20" s="43" customFormat="1" ht="18.75">
      <c r="A1560" s="25">
        <v>11</v>
      </c>
      <c r="B1560" s="17" t="s">
        <v>2322</v>
      </c>
      <c r="C1560" s="20"/>
      <c r="D1560" s="20"/>
      <c r="E1560" s="88"/>
      <c r="F1560" s="14"/>
      <c r="G1560" s="14"/>
      <c r="H1560" s="94"/>
      <c r="I1560" s="22"/>
      <c r="J1560" s="22"/>
      <c r="K1560" s="117"/>
      <c r="L1560" s="173"/>
      <c r="M1560" s="173"/>
      <c r="N1560" s="103"/>
      <c r="O1560" s="173">
        <v>785.5</v>
      </c>
      <c r="P1560" s="173"/>
      <c r="Q1560" s="103">
        <f t="shared" si="507"/>
        <v>785.5</v>
      </c>
      <c r="R1560" s="173">
        <v>785.5</v>
      </c>
      <c r="S1560" s="173"/>
      <c r="T1560" s="103">
        <f t="shared" si="508"/>
        <v>785.5</v>
      </c>
    </row>
    <row r="1561" spans="1:20" ht="18.75">
      <c r="A1561" s="25">
        <v>12</v>
      </c>
      <c r="B1561" s="17" t="s">
        <v>1187</v>
      </c>
      <c r="C1561" s="20">
        <v>0.01</v>
      </c>
      <c r="D1561" s="20"/>
      <c r="E1561" s="88">
        <f t="shared" si="504"/>
        <v>0.01</v>
      </c>
      <c r="F1561" s="14">
        <v>0</v>
      </c>
      <c r="G1561" s="14">
        <v>0.06</v>
      </c>
      <c r="H1561" s="94">
        <f t="shared" si="501"/>
        <v>0.06</v>
      </c>
      <c r="I1561" s="22">
        <v>5.01</v>
      </c>
      <c r="J1561" s="22"/>
      <c r="K1561" s="117">
        <f t="shared" si="505"/>
        <v>5.01</v>
      </c>
      <c r="L1561" s="173">
        <v>0</v>
      </c>
      <c r="M1561" s="173">
        <v>0.06</v>
      </c>
      <c r="N1561" s="103">
        <f t="shared" si="506"/>
        <v>0.06</v>
      </c>
      <c r="O1561" s="173"/>
      <c r="P1561" s="173">
        <v>0.06</v>
      </c>
      <c r="Q1561" s="103">
        <f t="shared" si="507"/>
        <v>0.06</v>
      </c>
      <c r="R1561" s="173"/>
      <c r="S1561" s="173">
        <v>0.06</v>
      </c>
      <c r="T1561" s="103">
        <f t="shared" si="508"/>
        <v>0.06</v>
      </c>
    </row>
    <row r="1562" spans="1:20" ht="18.75">
      <c r="A1562" s="25">
        <v>13</v>
      </c>
      <c r="B1562" s="17" t="s">
        <v>1188</v>
      </c>
      <c r="C1562" s="20">
        <v>5</v>
      </c>
      <c r="D1562" s="20"/>
      <c r="E1562" s="88">
        <f t="shared" si="504"/>
        <v>5</v>
      </c>
      <c r="F1562" s="14">
        <v>0.01</v>
      </c>
      <c r="G1562" s="14">
        <v>0</v>
      </c>
      <c r="H1562" s="94">
        <f t="shared" si="501"/>
        <v>0.01</v>
      </c>
      <c r="I1562" s="22"/>
      <c r="J1562" s="22">
        <v>0.06</v>
      </c>
      <c r="K1562" s="117">
        <f t="shared" si="505"/>
        <v>0.06</v>
      </c>
      <c r="L1562" s="173">
        <v>0.01</v>
      </c>
      <c r="M1562" s="173"/>
      <c r="N1562" s="103">
        <f t="shared" si="506"/>
        <v>0.01</v>
      </c>
      <c r="O1562" s="173"/>
      <c r="P1562" s="173"/>
      <c r="Q1562" s="103">
        <f t="shared" si="507"/>
        <v>0</v>
      </c>
      <c r="R1562" s="173"/>
      <c r="S1562" s="173"/>
      <c r="T1562" s="103">
        <f t="shared" si="508"/>
        <v>0</v>
      </c>
    </row>
    <row r="1563" spans="1:20" ht="18.75">
      <c r="A1563" s="25">
        <v>14</v>
      </c>
      <c r="B1563" s="17" t="s">
        <v>1189</v>
      </c>
      <c r="C1563" s="20"/>
      <c r="D1563" s="20"/>
      <c r="F1563" s="14">
        <v>0.01</v>
      </c>
      <c r="G1563" s="14">
        <v>0</v>
      </c>
      <c r="H1563" s="94">
        <f t="shared" si="501"/>
        <v>0.01</v>
      </c>
      <c r="I1563" s="22">
        <v>0.01</v>
      </c>
      <c r="J1563" s="22"/>
      <c r="K1563" s="117">
        <f t="shared" si="505"/>
        <v>0.01</v>
      </c>
      <c r="L1563" s="173">
        <v>0.01</v>
      </c>
      <c r="M1563" s="173"/>
      <c r="N1563" s="103">
        <f t="shared" si="506"/>
        <v>0.01</v>
      </c>
      <c r="O1563" s="173"/>
      <c r="P1563" s="173"/>
      <c r="Q1563" s="103">
        <f t="shared" si="507"/>
        <v>0</v>
      </c>
      <c r="R1563" s="173"/>
      <c r="S1563" s="173"/>
      <c r="T1563" s="103">
        <f t="shared" si="508"/>
        <v>0</v>
      </c>
    </row>
    <row r="1564" spans="1:20" s="43" customFormat="1" ht="18.75">
      <c r="A1564" s="25">
        <v>15</v>
      </c>
      <c r="B1564" s="17" t="s">
        <v>1190</v>
      </c>
      <c r="C1564" s="20"/>
      <c r="D1564" s="20"/>
      <c r="E1564" s="107"/>
      <c r="F1564" s="14">
        <v>5000</v>
      </c>
      <c r="G1564" s="14">
        <v>0</v>
      </c>
      <c r="H1564" s="94">
        <f t="shared" si="501"/>
        <v>5000</v>
      </c>
      <c r="I1564" s="22">
        <v>0.01</v>
      </c>
      <c r="J1564" s="22"/>
      <c r="K1564" s="117">
        <f t="shared" si="505"/>
        <v>0.01</v>
      </c>
      <c r="L1564" s="173"/>
      <c r="M1564" s="173"/>
      <c r="N1564" s="103">
        <f t="shared" si="506"/>
        <v>0</v>
      </c>
      <c r="O1564" s="173"/>
      <c r="P1564" s="173"/>
      <c r="Q1564" s="103">
        <f t="shared" si="507"/>
        <v>0</v>
      </c>
      <c r="R1564" s="173"/>
      <c r="S1564" s="173"/>
      <c r="T1564" s="103">
        <f t="shared" si="508"/>
        <v>0</v>
      </c>
    </row>
    <row r="1565" spans="1:20" ht="18.75">
      <c r="A1565" s="25"/>
      <c r="B1565" s="19" t="s">
        <v>6</v>
      </c>
      <c r="C1565" s="21">
        <f>SUM(C1550:C1564)</f>
        <v>18298.009999999998</v>
      </c>
      <c r="D1565" s="21">
        <f>SUM(D1550:D1564)</f>
        <v>0</v>
      </c>
      <c r="E1565" s="88">
        <f>SUM(E1550:E1564)</f>
        <v>18298.009999999998</v>
      </c>
      <c r="F1565" s="18">
        <v>28237.02</v>
      </c>
      <c r="G1565" s="18">
        <v>0.06</v>
      </c>
      <c r="H1565" s="94">
        <f t="shared" si="501"/>
        <v>28237.08</v>
      </c>
      <c r="I1565" s="36">
        <f>SUM(I1550:I1564)</f>
        <v>36199.410000000003</v>
      </c>
      <c r="J1565" s="36">
        <f>SUM(J1550:J1564)</f>
        <v>0.06</v>
      </c>
      <c r="K1565" s="117">
        <f t="shared" si="505"/>
        <v>36199.47</v>
      </c>
      <c r="L1565" s="91">
        <f>SUM(L1550:L1564)</f>
        <v>43606.450000000004</v>
      </c>
      <c r="M1565" s="91">
        <f>SUM(M1550:M1564)</f>
        <v>0.06</v>
      </c>
      <c r="N1565" s="103">
        <f>SUM(L1565:M1565)</f>
        <v>43606.51</v>
      </c>
      <c r="O1565" s="91">
        <f>SUM(O1550:O1564)</f>
        <v>44025.53</v>
      </c>
      <c r="P1565" s="91">
        <f>SUM(P1550:P1564)</f>
        <v>0.06</v>
      </c>
      <c r="Q1565" s="103">
        <f>SUM(O1565:P1565)</f>
        <v>44025.59</v>
      </c>
      <c r="R1565" s="91">
        <f>SUM(R1550:R1564)</f>
        <v>43445.56</v>
      </c>
      <c r="S1565" s="91">
        <f>SUM(S1549:S1564)</f>
        <v>0.09</v>
      </c>
      <c r="T1565" s="103">
        <f>SUM(R1565:S1565)</f>
        <v>43445.649999999994</v>
      </c>
    </row>
    <row r="1566" spans="1:20" s="43" customFormat="1" ht="18.75">
      <c r="A1566" s="35">
        <v>7</v>
      </c>
      <c r="B1566" s="19" t="s">
        <v>1191</v>
      </c>
      <c r="C1566" s="21"/>
      <c r="D1566" s="21"/>
      <c r="E1566" s="88"/>
      <c r="F1566" s="18"/>
      <c r="G1566" s="18"/>
      <c r="H1566" s="94"/>
      <c r="I1566" s="36"/>
      <c r="J1566" s="36"/>
      <c r="K1566" s="117"/>
      <c r="L1566" s="91"/>
      <c r="M1566" s="91"/>
      <c r="N1566" s="103"/>
      <c r="O1566" s="91"/>
      <c r="P1566" s="91"/>
      <c r="Q1566" s="103"/>
      <c r="R1566" s="91"/>
      <c r="S1566" s="91"/>
      <c r="T1566" s="103"/>
    </row>
    <row r="1567" spans="1:20" ht="18.75">
      <c r="A1567" s="25">
        <v>1</v>
      </c>
      <c r="B1567" s="17" t="s">
        <v>2323</v>
      </c>
      <c r="C1567" s="20">
        <v>2734.58</v>
      </c>
      <c r="D1567" s="20">
        <v>4101.87</v>
      </c>
      <c r="E1567" s="88">
        <f>SUM(C1567:D1567)</f>
        <v>6836.45</v>
      </c>
      <c r="F1567" s="14">
        <v>0.03</v>
      </c>
      <c r="G1567" s="14">
        <v>5000</v>
      </c>
      <c r="H1567" s="94">
        <f t="shared" si="501"/>
        <v>5000.03</v>
      </c>
      <c r="I1567" s="22">
        <v>4000</v>
      </c>
      <c r="J1567" s="22">
        <v>6000</v>
      </c>
      <c r="K1567" s="117">
        <f>SUM(I1567:J1567)</f>
        <v>10000</v>
      </c>
      <c r="L1567" s="173">
        <v>0.03</v>
      </c>
      <c r="M1567" s="173">
        <v>0.03</v>
      </c>
      <c r="N1567" s="103">
        <f>SUM(L1567:M1567)</f>
        <v>0.06</v>
      </c>
      <c r="O1567" s="173">
        <v>400</v>
      </c>
      <c r="P1567" s="173">
        <v>600</v>
      </c>
      <c r="Q1567" s="103">
        <f>SUM(O1567:P1567)</f>
        <v>1000</v>
      </c>
      <c r="R1567" s="173">
        <v>3062.8</v>
      </c>
      <c r="S1567" s="173">
        <v>4594.2</v>
      </c>
      <c r="T1567" s="103">
        <f>SUM(R1567:S1567)</f>
        <v>7657</v>
      </c>
    </row>
    <row r="1568" spans="1:20" s="43" customFormat="1" ht="18.75">
      <c r="A1568" s="25">
        <v>2</v>
      </c>
      <c r="B1568" s="17" t="s">
        <v>1192</v>
      </c>
      <c r="C1568" s="20">
        <v>2800</v>
      </c>
      <c r="D1568" s="20">
        <v>4200</v>
      </c>
      <c r="E1568" s="88">
        <f>SUM(C1568:D1568)</f>
        <v>7000</v>
      </c>
      <c r="F1568" s="14">
        <v>2000</v>
      </c>
      <c r="G1568" s="14">
        <v>3000</v>
      </c>
      <c r="H1568" s="94">
        <f t="shared" si="501"/>
        <v>5000</v>
      </c>
      <c r="I1568" s="22">
        <v>2000</v>
      </c>
      <c r="J1568" s="22">
        <v>3000</v>
      </c>
      <c r="K1568" s="117">
        <f>SUM(I1568:J1568)</f>
        <v>5000</v>
      </c>
      <c r="L1568" s="173">
        <v>2000</v>
      </c>
      <c r="M1568" s="173">
        <v>3000</v>
      </c>
      <c r="N1568" s="103">
        <f>SUM(L1568:M1568)</f>
        <v>5000</v>
      </c>
      <c r="O1568" s="173">
        <v>800</v>
      </c>
      <c r="P1568" s="173">
        <v>1200</v>
      </c>
      <c r="Q1568" s="103">
        <f>SUM(O1568:P1568)</f>
        <v>2000</v>
      </c>
      <c r="R1568" s="173">
        <v>800</v>
      </c>
      <c r="S1568" s="173">
        <v>1200</v>
      </c>
      <c r="T1568" s="103">
        <f>SUM(R1568:S1568)</f>
        <v>2000</v>
      </c>
    </row>
    <row r="1569" spans="1:20" ht="18.75">
      <c r="A1569" s="25"/>
      <c r="B1569" s="19" t="s">
        <v>142</v>
      </c>
      <c r="C1569" s="21">
        <f>SUM(C1567:C1568)</f>
        <v>5534.58</v>
      </c>
      <c r="D1569" s="21">
        <f>SUM(D1567:D1568)</f>
        <v>8301.869999999999</v>
      </c>
      <c r="E1569" s="88">
        <f>SUM(C1569:D1569)</f>
        <v>13836.449999999999</v>
      </c>
      <c r="F1569" s="18">
        <v>2000.03</v>
      </c>
      <c r="G1569" s="18">
        <v>8000</v>
      </c>
      <c r="H1569" s="94">
        <f t="shared" si="501"/>
        <v>10000.030000000001</v>
      </c>
      <c r="I1569" s="36">
        <f>SUM(I1567:I1568)</f>
        <v>6000</v>
      </c>
      <c r="J1569" s="36">
        <f>SUM(J1567:J1568)</f>
        <v>9000</v>
      </c>
      <c r="K1569" s="117">
        <f>SUM(I1569:J1569)</f>
        <v>15000</v>
      </c>
      <c r="L1569" s="91">
        <f>SUM(L1567:L1568)</f>
        <v>2000.03</v>
      </c>
      <c r="M1569" s="91">
        <f>SUM(M1567:M1568)</f>
        <v>3000.03</v>
      </c>
      <c r="N1569" s="103">
        <f>SUM(L1569:M1569)</f>
        <v>5000.0600000000004</v>
      </c>
      <c r="O1569" s="91">
        <f>SUM(O1567:O1568)</f>
        <v>1200</v>
      </c>
      <c r="P1569" s="91">
        <f>SUM(P1567:P1568)</f>
        <v>1800</v>
      </c>
      <c r="Q1569" s="103">
        <f>SUM(O1569:P1569)</f>
        <v>3000</v>
      </c>
      <c r="R1569" s="91">
        <f>SUM(R1567:R1568)</f>
        <v>3862.8</v>
      </c>
      <c r="S1569" s="91">
        <f>SUM(S1567:S1568)</f>
        <v>5794.2</v>
      </c>
      <c r="T1569" s="103">
        <f>SUM(R1569:S1569)</f>
        <v>9657</v>
      </c>
    </row>
    <row r="1570" spans="1:20" ht="18.75">
      <c r="A1570" s="25"/>
      <c r="B1570" s="19" t="s">
        <v>2121</v>
      </c>
      <c r="C1570" s="21"/>
      <c r="D1570" s="21"/>
      <c r="E1570" s="88"/>
      <c r="F1570" s="18"/>
      <c r="G1570" s="18"/>
      <c r="H1570" s="94"/>
      <c r="I1570" s="36"/>
      <c r="J1570" s="36"/>
      <c r="L1570" s="91"/>
      <c r="M1570" s="91"/>
      <c r="O1570" s="91"/>
      <c r="P1570" s="91"/>
      <c r="R1570" s="91"/>
      <c r="S1570" s="91"/>
    </row>
    <row r="1571" spans="1:20" ht="18.75">
      <c r="A1571" s="25">
        <v>1</v>
      </c>
      <c r="B1571" s="17" t="s">
        <v>2123</v>
      </c>
      <c r="C1571" s="21"/>
      <c r="D1571" s="21"/>
      <c r="E1571" s="88"/>
      <c r="F1571" s="18"/>
      <c r="G1571" s="18"/>
      <c r="H1571" s="94"/>
      <c r="I1571" s="36"/>
      <c r="J1571" s="36"/>
      <c r="L1571" s="173">
        <v>200.03</v>
      </c>
      <c r="M1571" s="173"/>
      <c r="N1571" s="103">
        <f>SUM(L1571:M1571)</f>
        <v>200.03</v>
      </c>
      <c r="O1571" s="173">
        <v>0.09</v>
      </c>
      <c r="P1571" s="173"/>
      <c r="Q1571" s="103">
        <f>SUM(O1571:P1571)</f>
        <v>0.09</v>
      </c>
      <c r="R1571" s="173">
        <v>0.09</v>
      </c>
      <c r="S1571" s="173"/>
      <c r="T1571" s="103">
        <f>SUM(R1571:S1571)</f>
        <v>0.09</v>
      </c>
    </row>
    <row r="1572" spans="1:20" ht="18.75">
      <c r="A1572" s="25"/>
      <c r="B1572" s="19" t="s">
        <v>2122</v>
      </c>
      <c r="C1572" s="21"/>
      <c r="D1572" s="21"/>
      <c r="E1572" s="88"/>
      <c r="F1572" s="18"/>
      <c r="G1572" s="18"/>
      <c r="H1572" s="94"/>
      <c r="I1572" s="36"/>
      <c r="J1572" s="36"/>
      <c r="L1572" s="91">
        <f>SUM(L1571)</f>
        <v>200.03</v>
      </c>
      <c r="M1572" s="91">
        <f>SUM(M1571)</f>
        <v>0</v>
      </c>
      <c r="N1572" s="103">
        <f>SUM(L1572:M1572)</f>
        <v>200.03</v>
      </c>
      <c r="O1572" s="91">
        <f>SUM(O1571)</f>
        <v>0.09</v>
      </c>
      <c r="P1572" s="91"/>
      <c r="Q1572" s="103">
        <f>SUM(O1572:P1572)</f>
        <v>0.09</v>
      </c>
      <c r="R1572" s="91">
        <f>SUM(R1571)</f>
        <v>0.09</v>
      </c>
      <c r="S1572" s="91"/>
      <c r="T1572" s="103">
        <f>SUM(R1572:S1572)</f>
        <v>0.09</v>
      </c>
    </row>
    <row r="1573" spans="1:20" s="43" customFormat="1" ht="18.75">
      <c r="A1573" s="35">
        <v>8</v>
      </c>
      <c r="B1573" s="19" t="s">
        <v>312</v>
      </c>
      <c r="C1573" s="21"/>
      <c r="D1573" s="21"/>
      <c r="E1573" s="88"/>
      <c r="F1573" s="18"/>
      <c r="G1573" s="18"/>
      <c r="H1573" s="94"/>
      <c r="I1573" s="36"/>
      <c r="J1573" s="36"/>
      <c r="K1573" s="117"/>
      <c r="L1573" s="91"/>
      <c r="M1573" s="91"/>
      <c r="N1573" s="103"/>
      <c r="O1573" s="91"/>
      <c r="P1573" s="91"/>
      <c r="Q1573" s="103"/>
      <c r="R1573" s="91"/>
      <c r="S1573" s="91"/>
      <c r="T1573" s="103"/>
    </row>
    <row r="1574" spans="1:20" s="43" customFormat="1" ht="18.75">
      <c r="A1574" s="25">
        <v>1</v>
      </c>
      <c r="B1574" s="17" t="s">
        <v>2324</v>
      </c>
      <c r="C1574" s="21"/>
      <c r="D1574" s="21"/>
      <c r="E1574" s="88"/>
      <c r="F1574" s="18">
        <v>4631.5200000000004</v>
      </c>
      <c r="G1574" s="18">
        <v>6947.28</v>
      </c>
      <c r="H1574" s="94">
        <f>SUM(F1574:G1574)</f>
        <v>11578.8</v>
      </c>
      <c r="I1574" s="22">
        <v>4908</v>
      </c>
      <c r="J1574" s="22">
        <v>7362</v>
      </c>
      <c r="K1574" s="117">
        <f>SUM(I1574:J1574)</f>
        <v>12270</v>
      </c>
      <c r="L1574" s="173">
        <v>3268.8</v>
      </c>
      <c r="M1574" s="173">
        <v>4903.2</v>
      </c>
      <c r="N1574" s="103">
        <f>SUM(L1574:M1574)</f>
        <v>8172</v>
      </c>
      <c r="O1574" s="173">
        <v>3176</v>
      </c>
      <c r="P1574" s="173">
        <v>4764</v>
      </c>
      <c r="Q1574" s="103">
        <f>SUM(O1574:P1574)</f>
        <v>7940</v>
      </c>
      <c r="R1574" s="173">
        <v>3176</v>
      </c>
      <c r="S1574" s="173">
        <v>4764</v>
      </c>
      <c r="T1574" s="103">
        <f>SUM(R1574:S1574)</f>
        <v>7940</v>
      </c>
    </row>
    <row r="1575" spans="1:20" ht="18.75">
      <c r="A1575" s="25"/>
      <c r="B1575" s="19" t="s">
        <v>21</v>
      </c>
      <c r="C1575" s="20"/>
      <c r="D1575" s="20"/>
      <c r="F1575" s="14">
        <v>4631.5200000000004</v>
      </c>
      <c r="G1575" s="14">
        <v>6947.28</v>
      </c>
      <c r="H1575" s="94">
        <f>SUM(F1575:G1575)</f>
        <v>11578.8</v>
      </c>
      <c r="I1575" s="36">
        <f>SUM(I1574)</f>
        <v>4908</v>
      </c>
      <c r="J1575" s="36">
        <f>SUM(J1574)</f>
        <v>7362</v>
      </c>
      <c r="K1575" s="117">
        <f>SUM(I1575:J1575)</f>
        <v>12270</v>
      </c>
      <c r="L1575" s="91">
        <f>SUM(L1574)</f>
        <v>3268.8</v>
      </c>
      <c r="M1575" s="91">
        <f>SUM(M1574)</f>
        <v>4903.2</v>
      </c>
      <c r="N1575" s="103">
        <f>SUM(L1575:M1575)</f>
        <v>8172</v>
      </c>
      <c r="O1575" s="91">
        <f>SUM(O1574)</f>
        <v>3176</v>
      </c>
      <c r="P1575" s="91">
        <f>SUM(P1574)</f>
        <v>4764</v>
      </c>
      <c r="Q1575" s="103">
        <f>SUM(O1575:P1575)</f>
        <v>7940</v>
      </c>
      <c r="R1575" s="91">
        <f>SUM(R1574)</f>
        <v>3176</v>
      </c>
      <c r="S1575" s="91">
        <f>SUM(S1574)</f>
        <v>4764</v>
      </c>
      <c r="T1575" s="103">
        <f>SUM(R1575:S1575)</f>
        <v>7940</v>
      </c>
    </row>
    <row r="1576" spans="1:20" ht="18.75">
      <c r="A1576" s="25"/>
      <c r="B1576" s="19" t="s">
        <v>2430</v>
      </c>
      <c r="C1576" s="20"/>
      <c r="D1576" s="20"/>
      <c r="F1576" s="14"/>
      <c r="G1576" s="14"/>
      <c r="H1576" s="94"/>
      <c r="I1576" s="36"/>
      <c r="J1576" s="36"/>
      <c r="L1576" s="91"/>
      <c r="M1576" s="91"/>
      <c r="O1576" s="91"/>
      <c r="P1576" s="91"/>
      <c r="R1576" s="91"/>
      <c r="S1576" s="91"/>
    </row>
    <row r="1577" spans="1:20" ht="18.75">
      <c r="A1577" s="25">
        <v>1</v>
      </c>
      <c r="B1577" s="17" t="s">
        <v>2431</v>
      </c>
      <c r="C1577" s="20"/>
      <c r="D1577" s="20"/>
      <c r="F1577" s="14"/>
      <c r="G1577" s="14"/>
      <c r="H1577" s="94"/>
      <c r="I1577" s="36"/>
      <c r="J1577" s="36"/>
      <c r="L1577" s="91"/>
      <c r="M1577" s="91"/>
      <c r="O1577" s="91"/>
      <c r="P1577" s="91"/>
      <c r="R1577" s="173">
        <v>2500</v>
      </c>
      <c r="S1577" s="173">
        <v>0</v>
      </c>
      <c r="T1577" s="211">
        <f>SUM(R1577:S1577)</f>
        <v>2500</v>
      </c>
    </row>
    <row r="1578" spans="1:20" ht="18.75">
      <c r="A1578" s="25">
        <v>2</v>
      </c>
      <c r="B1578" s="17" t="s">
        <v>2432</v>
      </c>
      <c r="C1578" s="20"/>
      <c r="D1578" s="20"/>
      <c r="F1578" s="14"/>
      <c r="G1578" s="14"/>
      <c r="H1578" s="94"/>
      <c r="I1578" s="36"/>
      <c r="J1578" s="36"/>
      <c r="L1578" s="91"/>
      <c r="M1578" s="91"/>
      <c r="O1578" s="91"/>
      <c r="P1578" s="91"/>
      <c r="R1578" s="173">
        <v>1000</v>
      </c>
      <c r="S1578" s="173">
        <v>0</v>
      </c>
      <c r="T1578" s="211">
        <f t="shared" ref="T1578:T1579" si="509">SUM(R1578:S1578)</f>
        <v>1000</v>
      </c>
    </row>
    <row r="1579" spans="1:20" ht="18.75">
      <c r="A1579" s="25"/>
      <c r="B1579" s="19" t="s">
        <v>2433</v>
      </c>
      <c r="C1579" s="20"/>
      <c r="D1579" s="20"/>
      <c r="F1579" s="14"/>
      <c r="G1579" s="14"/>
      <c r="H1579" s="94"/>
      <c r="I1579" s="36"/>
      <c r="J1579" s="36"/>
      <c r="L1579" s="91"/>
      <c r="M1579" s="91"/>
      <c r="O1579" s="91"/>
      <c r="P1579" s="91"/>
      <c r="R1579" s="91">
        <f>SUM(R1577:R1578)</f>
        <v>3500</v>
      </c>
      <c r="S1579" s="91">
        <v>0</v>
      </c>
      <c r="T1579" s="103">
        <f t="shared" si="509"/>
        <v>3500</v>
      </c>
    </row>
    <row r="1580" spans="1:20" s="43" customFormat="1" ht="18.75">
      <c r="A1580" s="35">
        <v>9</v>
      </c>
      <c r="B1580" s="19" t="s">
        <v>1193</v>
      </c>
      <c r="C1580" s="21"/>
      <c r="D1580" s="21"/>
      <c r="E1580" s="88"/>
      <c r="F1580" s="21"/>
      <c r="G1580" s="21"/>
      <c r="H1580" s="96"/>
      <c r="I1580" s="36"/>
      <c r="J1580" s="36"/>
      <c r="K1580" s="117"/>
      <c r="L1580" s="91"/>
      <c r="M1580" s="91"/>
      <c r="N1580" s="103"/>
      <c r="O1580" s="91"/>
      <c r="P1580" s="91"/>
      <c r="Q1580" s="103"/>
      <c r="R1580" s="91"/>
      <c r="S1580" s="91"/>
      <c r="T1580" s="103"/>
    </row>
    <row r="1581" spans="1:20" s="43" customFormat="1" ht="18.75">
      <c r="A1581" s="25">
        <v>1</v>
      </c>
      <c r="B1581" s="17" t="s">
        <v>1194</v>
      </c>
      <c r="C1581" s="20">
        <v>225</v>
      </c>
      <c r="D1581" s="20"/>
      <c r="E1581" s="88">
        <f>SUM(C1581:D1581)</f>
        <v>225</v>
      </c>
      <c r="F1581" s="14">
        <v>175</v>
      </c>
      <c r="G1581" s="14">
        <v>0</v>
      </c>
      <c r="H1581" s="94">
        <f t="shared" ref="H1581:H1630" si="510">SUM(F1581:G1581)</f>
        <v>175</v>
      </c>
      <c r="I1581" s="22">
        <v>180</v>
      </c>
      <c r="J1581" s="22"/>
      <c r="K1581" s="117">
        <f>SUM(I1581:J1581)</f>
        <v>180</v>
      </c>
      <c r="L1581" s="173">
        <v>210</v>
      </c>
      <c r="M1581" s="91"/>
      <c r="N1581" s="103">
        <f>SUM(L1581:M1581)</f>
        <v>210</v>
      </c>
      <c r="O1581" s="173">
        <v>220</v>
      </c>
      <c r="P1581" s="91"/>
      <c r="Q1581" s="103">
        <f>SUM(O1581:P1581)</f>
        <v>220</v>
      </c>
      <c r="R1581" s="173">
        <v>220</v>
      </c>
      <c r="S1581" s="91"/>
      <c r="T1581" s="103">
        <f>SUM(R1581:S1581)</f>
        <v>220</v>
      </c>
    </row>
    <row r="1582" spans="1:20" ht="18.75">
      <c r="A1582" s="25"/>
      <c r="B1582" s="19" t="s">
        <v>143</v>
      </c>
      <c r="C1582" s="21">
        <f>SUM(C1581)</f>
        <v>225</v>
      </c>
      <c r="D1582" s="20"/>
      <c r="E1582" s="88">
        <f>SUM(C1582:D1582)</f>
        <v>225</v>
      </c>
      <c r="F1582" s="18">
        <v>175</v>
      </c>
      <c r="G1582" s="18">
        <v>0</v>
      </c>
      <c r="H1582" s="94">
        <f t="shared" si="510"/>
        <v>175</v>
      </c>
      <c r="I1582" s="36">
        <f>SUM(I1581)</f>
        <v>180</v>
      </c>
      <c r="J1582" s="22"/>
      <c r="K1582" s="117">
        <f>SUM(I1582:J1582)</f>
        <v>180</v>
      </c>
      <c r="L1582" s="91">
        <f>SUM(L1581)</f>
        <v>210</v>
      </c>
      <c r="M1582" s="91"/>
      <c r="N1582" s="103">
        <f>SUM(L1582:M1582)</f>
        <v>210</v>
      </c>
      <c r="O1582" s="91">
        <f>SUM(O1581)</f>
        <v>220</v>
      </c>
      <c r="P1582" s="91"/>
      <c r="Q1582" s="103">
        <f>SUM(O1582:P1582)</f>
        <v>220</v>
      </c>
      <c r="R1582" s="91">
        <f>SUM(R1581)</f>
        <v>220</v>
      </c>
      <c r="S1582" s="91"/>
      <c r="T1582" s="103">
        <f>SUM(R1582:S1582)</f>
        <v>220</v>
      </c>
    </row>
    <row r="1583" spans="1:20" s="43" customFormat="1" ht="18.75">
      <c r="A1583" s="35">
        <v>10</v>
      </c>
      <c r="B1583" s="19" t="s">
        <v>1195</v>
      </c>
      <c r="C1583" s="21"/>
      <c r="D1583" s="21"/>
      <c r="E1583" s="88"/>
      <c r="F1583" s="18"/>
      <c r="G1583" s="18"/>
      <c r="H1583" s="94">
        <f t="shared" si="510"/>
        <v>0</v>
      </c>
      <c r="I1583" s="36"/>
      <c r="J1583" s="36"/>
      <c r="K1583" s="117"/>
      <c r="L1583" s="91"/>
      <c r="M1583" s="91"/>
      <c r="N1583" s="103"/>
      <c r="O1583" s="91"/>
      <c r="P1583" s="91"/>
      <c r="Q1583" s="103"/>
      <c r="R1583" s="91"/>
      <c r="S1583" s="91"/>
      <c r="T1583" s="103"/>
    </row>
    <row r="1584" spans="1:20" ht="18.75">
      <c r="A1584" s="25">
        <v>1</v>
      </c>
      <c r="B1584" s="17" t="s">
        <v>1196</v>
      </c>
      <c r="C1584" s="20">
        <v>675</v>
      </c>
      <c r="D1584" s="20"/>
      <c r="E1584" s="88">
        <f>SUM(C1584:D1584)</f>
        <v>675</v>
      </c>
      <c r="F1584" s="14">
        <v>853.5</v>
      </c>
      <c r="G1584" s="14">
        <v>0</v>
      </c>
      <c r="H1584" s="94">
        <f t="shared" si="510"/>
        <v>853.5</v>
      </c>
      <c r="I1584" s="22">
        <v>792</v>
      </c>
      <c r="J1584" s="22"/>
      <c r="K1584" s="117">
        <f>SUM(I1584:J1584)</f>
        <v>792</v>
      </c>
      <c r="L1584" s="173">
        <v>1635.46</v>
      </c>
      <c r="M1584" s="173"/>
      <c r="N1584" s="103">
        <f>SUM(L1584:M1584)</f>
        <v>1635.46</v>
      </c>
      <c r="O1584" s="173">
        <v>941</v>
      </c>
      <c r="P1584" s="173"/>
      <c r="Q1584" s="103">
        <f>SUM(O1584:P1584)</f>
        <v>941</v>
      </c>
      <c r="R1584" s="173">
        <v>941</v>
      </c>
      <c r="S1584" s="173"/>
      <c r="T1584" s="103">
        <f>SUM(R1584:S1584)</f>
        <v>941</v>
      </c>
    </row>
    <row r="1585" spans="1:20" ht="18.75">
      <c r="A1585" s="25"/>
      <c r="B1585" s="19" t="s">
        <v>144</v>
      </c>
      <c r="C1585" s="21">
        <f>SUM(C1584)</f>
        <v>675</v>
      </c>
      <c r="D1585" s="20"/>
      <c r="E1585" s="88">
        <f>SUM(C1585:D1585)</f>
        <v>675</v>
      </c>
      <c r="F1585" s="18">
        <v>853.5</v>
      </c>
      <c r="G1585" s="18">
        <v>0</v>
      </c>
      <c r="H1585" s="94">
        <f t="shared" si="510"/>
        <v>853.5</v>
      </c>
      <c r="I1585" s="36">
        <f>SUM(I1584)</f>
        <v>792</v>
      </c>
      <c r="J1585" s="22"/>
      <c r="K1585" s="117">
        <f>SUM(I1585:J1585)</f>
        <v>792</v>
      </c>
      <c r="L1585" s="91">
        <f>SUM(L1584)</f>
        <v>1635.46</v>
      </c>
      <c r="M1585" s="91"/>
      <c r="N1585" s="103">
        <f>SUM(L1585:M1585)</f>
        <v>1635.46</v>
      </c>
      <c r="O1585" s="91">
        <f>SUM(O1584)</f>
        <v>941</v>
      </c>
      <c r="P1585" s="91"/>
      <c r="Q1585" s="103">
        <f>SUM(O1585:P1585)</f>
        <v>941</v>
      </c>
      <c r="R1585" s="91">
        <f>SUM(R1584)</f>
        <v>941</v>
      </c>
      <c r="S1585" s="91"/>
      <c r="T1585" s="103">
        <f>SUM(R1585:S1585)</f>
        <v>941</v>
      </c>
    </row>
    <row r="1586" spans="1:20" s="43" customFormat="1" ht="18.75">
      <c r="A1586" s="35">
        <v>11</v>
      </c>
      <c r="B1586" s="19" t="s">
        <v>671</v>
      </c>
      <c r="C1586" s="21"/>
      <c r="D1586" s="21"/>
      <c r="E1586" s="88"/>
      <c r="F1586" s="18"/>
      <c r="G1586" s="18"/>
      <c r="H1586" s="94">
        <f t="shared" si="510"/>
        <v>0</v>
      </c>
      <c r="I1586" s="36"/>
      <c r="J1586" s="36"/>
      <c r="K1586" s="117"/>
      <c r="L1586" s="91"/>
      <c r="M1586" s="91"/>
      <c r="N1586" s="103"/>
      <c r="O1586" s="91"/>
      <c r="P1586" s="91"/>
      <c r="Q1586" s="103"/>
      <c r="R1586" s="91"/>
      <c r="S1586" s="91"/>
      <c r="T1586" s="103"/>
    </row>
    <row r="1587" spans="1:20" ht="18.75">
      <c r="A1587" s="25">
        <v>1</v>
      </c>
      <c r="B1587" s="17" t="s">
        <v>1197</v>
      </c>
      <c r="C1587" s="20">
        <v>212.5</v>
      </c>
      <c r="D1587" s="20"/>
      <c r="E1587" s="88">
        <f>SUM(C1587:D1587)</f>
        <v>212.5</v>
      </c>
      <c r="F1587" s="14">
        <v>224.19</v>
      </c>
      <c r="G1587" s="14">
        <v>0</v>
      </c>
      <c r="H1587" s="94">
        <f t="shared" si="510"/>
        <v>224.19</v>
      </c>
      <c r="I1587" s="22">
        <v>246.07</v>
      </c>
      <c r="J1587" s="22"/>
      <c r="K1587" s="117">
        <f>SUM(I1587:J1587)</f>
        <v>246.07</v>
      </c>
      <c r="L1587" s="173">
        <v>256.89999999999998</v>
      </c>
      <c r="M1587" s="173"/>
      <c r="N1587" s="103">
        <f>SUM(L1587:M1587)</f>
        <v>256.89999999999998</v>
      </c>
      <c r="O1587" s="173">
        <v>295.89999999999998</v>
      </c>
      <c r="P1587" s="173"/>
      <c r="Q1587" s="103">
        <f>SUM(O1587:P1587)</f>
        <v>295.89999999999998</v>
      </c>
      <c r="R1587" s="173">
        <v>295.89999999999998</v>
      </c>
      <c r="S1587" s="173"/>
      <c r="T1587" s="103">
        <f>SUM(R1587:S1587)</f>
        <v>295.89999999999998</v>
      </c>
    </row>
    <row r="1588" spans="1:20" ht="18.75">
      <c r="A1588" s="25"/>
      <c r="B1588" s="19" t="s">
        <v>81</v>
      </c>
      <c r="C1588" s="21">
        <f>SUM(C1587)</f>
        <v>212.5</v>
      </c>
      <c r="D1588" s="20"/>
      <c r="E1588" s="88">
        <f>SUM(C1588:D1588)</f>
        <v>212.5</v>
      </c>
      <c r="F1588" s="18">
        <v>224.19</v>
      </c>
      <c r="G1588" s="18">
        <v>0</v>
      </c>
      <c r="H1588" s="94">
        <f t="shared" si="510"/>
        <v>224.19</v>
      </c>
      <c r="I1588" s="36">
        <f>SUM(I1587)</f>
        <v>246.07</v>
      </c>
      <c r="J1588" s="22"/>
      <c r="K1588" s="117">
        <f>SUM(I1588:J1588)</f>
        <v>246.07</v>
      </c>
      <c r="L1588" s="91">
        <f>SUM(L1587)</f>
        <v>256.89999999999998</v>
      </c>
      <c r="M1588" s="173"/>
      <c r="N1588" s="103">
        <f>SUM(L1588:M1588)</f>
        <v>256.89999999999998</v>
      </c>
      <c r="O1588" s="91">
        <f>SUM(O1587)</f>
        <v>295.89999999999998</v>
      </c>
      <c r="P1588" s="173"/>
      <c r="Q1588" s="103">
        <f>SUM(O1588:P1588)</f>
        <v>295.89999999999998</v>
      </c>
      <c r="R1588" s="91">
        <f>SUM(R1587)</f>
        <v>295.89999999999998</v>
      </c>
      <c r="S1588" s="173"/>
      <c r="T1588" s="103">
        <f>SUM(R1588:S1588)</f>
        <v>295.89999999999998</v>
      </c>
    </row>
    <row r="1589" spans="1:20" s="43" customFormat="1" ht="18.75">
      <c r="A1589" s="35">
        <v>12</v>
      </c>
      <c r="B1589" s="19" t="s">
        <v>266</v>
      </c>
      <c r="C1589" s="21"/>
      <c r="D1589" s="21"/>
      <c r="E1589" s="88"/>
      <c r="F1589" s="18"/>
      <c r="G1589" s="18"/>
      <c r="H1589" s="94">
        <f t="shared" si="510"/>
        <v>0</v>
      </c>
      <c r="I1589" s="36"/>
      <c r="J1589" s="36"/>
      <c r="K1589" s="117"/>
      <c r="L1589" s="91"/>
      <c r="M1589" s="91"/>
      <c r="N1589" s="103"/>
      <c r="O1589" s="91"/>
      <c r="P1589" s="91"/>
      <c r="Q1589" s="103"/>
      <c r="R1589" s="91"/>
      <c r="S1589" s="91"/>
      <c r="T1589" s="103"/>
    </row>
    <row r="1590" spans="1:20" ht="18.75">
      <c r="A1590" s="25">
        <v>1</v>
      </c>
      <c r="B1590" s="17" t="s">
        <v>1198</v>
      </c>
      <c r="C1590" s="38">
        <v>9</v>
      </c>
      <c r="D1590" s="38"/>
      <c r="E1590" s="87">
        <f>SUM(C1590:D1590)</f>
        <v>9</v>
      </c>
      <c r="F1590" s="14">
        <v>9</v>
      </c>
      <c r="G1590" s="14">
        <v>0</v>
      </c>
      <c r="H1590" s="94">
        <f t="shared" si="510"/>
        <v>9</v>
      </c>
      <c r="I1590" s="22">
        <v>9</v>
      </c>
      <c r="J1590" s="22"/>
      <c r="K1590" s="117">
        <f>SUM(I1590:J1590)</f>
        <v>9</v>
      </c>
      <c r="L1590" s="173">
        <v>9</v>
      </c>
      <c r="M1590" s="173"/>
      <c r="N1590" s="103">
        <f>SUM(L1590:M1590)</f>
        <v>9</v>
      </c>
      <c r="O1590" s="173">
        <v>9</v>
      </c>
      <c r="P1590" s="173"/>
      <c r="Q1590" s="103">
        <f>SUM(O1590:P1590)</f>
        <v>9</v>
      </c>
      <c r="R1590" s="173">
        <v>9</v>
      </c>
      <c r="S1590" s="173"/>
      <c r="T1590" s="103">
        <f>SUM(R1590:S1590)</f>
        <v>9</v>
      </c>
    </row>
    <row r="1591" spans="1:20" ht="18.75">
      <c r="A1591" s="25"/>
      <c r="B1591" s="19" t="s">
        <v>10</v>
      </c>
      <c r="C1591" s="39">
        <f>SUM(C1590)</f>
        <v>9</v>
      </c>
      <c r="D1591" s="38"/>
      <c r="E1591" s="87">
        <f>SUM(C1591:D1591)</f>
        <v>9</v>
      </c>
      <c r="F1591" s="18">
        <v>9</v>
      </c>
      <c r="G1591" s="18">
        <v>0</v>
      </c>
      <c r="H1591" s="94">
        <f t="shared" si="510"/>
        <v>9</v>
      </c>
      <c r="I1591" s="36">
        <f>SUM(I1590)</f>
        <v>9</v>
      </c>
      <c r="J1591" s="22"/>
      <c r="K1591" s="117">
        <f>SUM(I1591:J1591)</f>
        <v>9</v>
      </c>
      <c r="L1591" s="91">
        <f>SUM(L1590)</f>
        <v>9</v>
      </c>
      <c r="M1591" s="173"/>
      <c r="N1591" s="103">
        <f>SUM(L1591:M1591)</f>
        <v>9</v>
      </c>
      <c r="O1591" s="91">
        <f>SUM(O1590)</f>
        <v>9</v>
      </c>
      <c r="P1591" s="173"/>
      <c r="Q1591" s="103">
        <f>SUM(O1591:P1591)</f>
        <v>9</v>
      </c>
      <c r="R1591" s="91">
        <f>SUM(R1590)</f>
        <v>9</v>
      </c>
      <c r="S1591" s="173"/>
      <c r="T1591" s="103">
        <f>SUM(R1591:S1591)</f>
        <v>9</v>
      </c>
    </row>
    <row r="1592" spans="1:20" ht="18.75">
      <c r="A1592" s="35">
        <v>13</v>
      </c>
      <c r="B1592" s="19" t="s">
        <v>2124</v>
      </c>
      <c r="C1592" s="39"/>
      <c r="D1592" s="38"/>
      <c r="E1592" s="87"/>
      <c r="F1592" s="18"/>
      <c r="G1592" s="18"/>
      <c r="H1592" s="94"/>
      <c r="I1592" s="22"/>
      <c r="J1592" s="22"/>
      <c r="L1592" s="173"/>
      <c r="M1592" s="173"/>
      <c r="O1592" s="173"/>
      <c r="P1592" s="173"/>
      <c r="R1592" s="173"/>
      <c r="S1592" s="173"/>
    </row>
    <row r="1593" spans="1:20" ht="18.75">
      <c r="A1593" s="25">
        <v>1</v>
      </c>
      <c r="B1593" s="17" t="s">
        <v>1523</v>
      </c>
      <c r="C1593" s="38"/>
      <c r="D1593" s="38"/>
      <c r="E1593" s="106"/>
      <c r="F1593" s="14"/>
      <c r="G1593" s="14"/>
      <c r="H1593" s="94"/>
      <c r="I1593" s="22">
        <v>0.01</v>
      </c>
      <c r="J1593" s="22"/>
      <c r="K1593" s="117">
        <f>SUM(I1593:J1593)</f>
        <v>0.01</v>
      </c>
      <c r="L1593" s="173">
        <v>0.01</v>
      </c>
      <c r="M1593" s="173"/>
      <c r="N1593" s="103">
        <f>SUM(L1593:M1593)</f>
        <v>0.01</v>
      </c>
      <c r="O1593" s="173">
        <v>0.01</v>
      </c>
      <c r="P1593" s="173"/>
      <c r="Q1593" s="103">
        <f>SUM(O1593:P1593)</f>
        <v>0.01</v>
      </c>
      <c r="R1593" s="173">
        <v>0.01</v>
      </c>
      <c r="S1593" s="173"/>
      <c r="T1593" s="103">
        <f>SUM(R1593:S1593)</f>
        <v>0.01</v>
      </c>
    </row>
    <row r="1594" spans="1:20" ht="18.75">
      <c r="A1594" s="25"/>
      <c r="B1594" s="19" t="s">
        <v>2125</v>
      </c>
      <c r="C1594" s="39"/>
      <c r="D1594" s="38"/>
      <c r="E1594" s="87"/>
      <c r="F1594" s="18"/>
      <c r="G1594" s="18"/>
      <c r="H1594" s="94"/>
      <c r="I1594" s="36">
        <f>SUM(I1593)</f>
        <v>0.01</v>
      </c>
      <c r="J1594" s="22"/>
      <c r="K1594" s="117">
        <f>SUM(I1594:J1594)</f>
        <v>0.01</v>
      </c>
      <c r="L1594" s="91">
        <f>SUM(L1593)</f>
        <v>0.01</v>
      </c>
      <c r="M1594" s="173"/>
      <c r="N1594" s="103">
        <f>SUM(L1594:M1594)</f>
        <v>0.01</v>
      </c>
      <c r="O1594" s="91">
        <f>SUM(O1593)</f>
        <v>0.01</v>
      </c>
      <c r="P1594" s="173"/>
      <c r="Q1594" s="103">
        <f>SUM(O1594:P1594)</f>
        <v>0.01</v>
      </c>
      <c r="R1594" s="91">
        <f>SUM(R1593)</f>
        <v>0.01</v>
      </c>
      <c r="S1594" s="173"/>
      <c r="T1594" s="103">
        <f>SUM(R1594:S1594)</f>
        <v>0.01</v>
      </c>
    </row>
    <row r="1595" spans="1:20" s="43" customFormat="1" ht="18.75">
      <c r="A1595" s="35">
        <v>14</v>
      </c>
      <c r="B1595" s="19" t="s">
        <v>696</v>
      </c>
      <c r="C1595" s="21"/>
      <c r="D1595" s="21"/>
      <c r="E1595" s="88"/>
      <c r="F1595" s="18"/>
      <c r="G1595" s="18"/>
      <c r="H1595" s="94"/>
      <c r="I1595" s="36"/>
      <c r="J1595" s="36"/>
      <c r="K1595" s="117"/>
      <c r="L1595" s="91"/>
      <c r="M1595" s="91"/>
      <c r="N1595" s="103"/>
      <c r="O1595" s="91"/>
      <c r="P1595" s="91"/>
      <c r="Q1595" s="103"/>
      <c r="R1595" s="91"/>
      <c r="S1595" s="91"/>
      <c r="T1595" s="103"/>
    </row>
    <row r="1596" spans="1:20" s="43" customFormat="1" ht="18.75">
      <c r="A1596" s="25">
        <v>1</v>
      </c>
      <c r="B1596" s="17" t="s">
        <v>1199</v>
      </c>
      <c r="C1596" s="20">
        <v>6</v>
      </c>
      <c r="D1596" s="20"/>
      <c r="E1596" s="88">
        <f t="shared" ref="E1596:E1603" si="511">SUM(C1596:D1596)</f>
        <v>6</v>
      </c>
      <c r="F1596" s="14">
        <v>3</v>
      </c>
      <c r="G1596" s="14">
        <v>0</v>
      </c>
      <c r="H1596" s="94">
        <f t="shared" si="510"/>
        <v>3</v>
      </c>
      <c r="I1596" s="22">
        <v>3</v>
      </c>
      <c r="J1596" s="36"/>
      <c r="K1596" s="117">
        <f t="shared" ref="K1596:K1609" si="512">SUM(I1596:J1596)</f>
        <v>3</v>
      </c>
      <c r="L1596" s="173">
        <v>3</v>
      </c>
      <c r="M1596" s="173"/>
      <c r="N1596" s="103">
        <f t="shared" ref="N1596:N1609" si="513">SUM(L1596:M1596)</f>
        <v>3</v>
      </c>
      <c r="O1596" s="173">
        <v>3</v>
      </c>
      <c r="P1596" s="173"/>
      <c r="Q1596" s="103">
        <f t="shared" ref="Q1596:Q1609" si="514">SUM(O1596:P1596)</f>
        <v>3</v>
      </c>
      <c r="R1596" s="173">
        <v>3</v>
      </c>
      <c r="S1596" s="173"/>
      <c r="T1596" s="103">
        <f t="shared" ref="T1596:T1601" si="515">SUM(R1596:S1596)</f>
        <v>3</v>
      </c>
    </row>
    <row r="1597" spans="1:20" ht="18.75">
      <c r="A1597" s="25">
        <v>2</v>
      </c>
      <c r="B1597" s="17" t="s">
        <v>1200</v>
      </c>
      <c r="C1597" s="20">
        <v>1417.49</v>
      </c>
      <c r="D1597" s="20"/>
      <c r="E1597" s="88">
        <f t="shared" si="511"/>
        <v>1417.49</v>
      </c>
      <c r="F1597" s="14">
        <v>11631.08</v>
      </c>
      <c r="G1597" s="14">
        <v>0</v>
      </c>
      <c r="H1597" s="94">
        <f t="shared" si="510"/>
        <v>11631.08</v>
      </c>
      <c r="I1597" s="22">
        <v>2658.49</v>
      </c>
      <c r="J1597" s="22"/>
      <c r="K1597" s="117">
        <f t="shared" si="512"/>
        <v>2658.49</v>
      </c>
      <c r="L1597" s="173">
        <v>1530.78</v>
      </c>
      <c r="M1597" s="173"/>
      <c r="N1597" s="103">
        <f t="shared" si="513"/>
        <v>1530.78</v>
      </c>
      <c r="O1597" s="173">
        <v>2396.1</v>
      </c>
      <c r="P1597" s="173"/>
      <c r="Q1597" s="103">
        <f t="shared" si="514"/>
        <v>2396.1</v>
      </c>
      <c r="R1597" s="173">
        <v>2396.1</v>
      </c>
      <c r="S1597" s="173"/>
      <c r="T1597" s="103">
        <f t="shared" si="515"/>
        <v>2396.1</v>
      </c>
    </row>
    <row r="1598" spans="1:20" ht="18.75">
      <c r="A1598" s="25">
        <v>3</v>
      </c>
      <c r="B1598" s="17" t="s">
        <v>1201</v>
      </c>
      <c r="C1598" s="20">
        <v>220</v>
      </c>
      <c r="D1598" s="20"/>
      <c r="E1598" s="88">
        <f t="shared" si="511"/>
        <v>220</v>
      </c>
      <c r="F1598" s="14">
        <v>220</v>
      </c>
      <c r="G1598" s="14">
        <v>0</v>
      </c>
      <c r="H1598" s="94">
        <f t="shared" si="510"/>
        <v>220</v>
      </c>
      <c r="I1598" s="22">
        <v>237</v>
      </c>
      <c r="J1598" s="22"/>
      <c r="K1598" s="117">
        <f t="shared" si="512"/>
        <v>237</v>
      </c>
      <c r="L1598" s="173">
        <v>300</v>
      </c>
      <c r="M1598" s="173"/>
      <c r="N1598" s="103">
        <f t="shared" si="513"/>
        <v>300</v>
      </c>
      <c r="O1598" s="173">
        <v>500</v>
      </c>
      <c r="P1598" s="173"/>
      <c r="Q1598" s="103">
        <f t="shared" si="514"/>
        <v>500</v>
      </c>
      <c r="R1598" s="173">
        <v>500</v>
      </c>
      <c r="S1598" s="173"/>
      <c r="T1598" s="103">
        <f t="shared" si="515"/>
        <v>500</v>
      </c>
    </row>
    <row r="1599" spans="1:20" ht="18.75">
      <c r="A1599" s="25">
        <v>4</v>
      </c>
      <c r="B1599" s="17" t="s">
        <v>1202</v>
      </c>
      <c r="C1599" s="20">
        <v>4301.43</v>
      </c>
      <c r="D1599" s="20"/>
      <c r="E1599" s="88">
        <f t="shared" si="511"/>
        <v>4301.43</v>
      </c>
      <c r="F1599" s="14">
        <v>5713</v>
      </c>
      <c r="G1599" s="14">
        <v>0</v>
      </c>
      <c r="H1599" s="94">
        <f t="shared" si="510"/>
        <v>5713</v>
      </c>
      <c r="I1599" s="22">
        <v>9762.5</v>
      </c>
      <c r="J1599" s="22"/>
      <c r="K1599" s="117">
        <f t="shared" si="512"/>
        <v>9762.5</v>
      </c>
      <c r="L1599" s="173">
        <v>9600</v>
      </c>
      <c r="M1599" s="173"/>
      <c r="N1599" s="103">
        <f t="shared" si="513"/>
        <v>9600</v>
      </c>
      <c r="O1599" s="173">
        <v>10000</v>
      </c>
      <c r="P1599" s="173"/>
      <c r="Q1599" s="103">
        <f t="shared" si="514"/>
        <v>10000</v>
      </c>
      <c r="R1599" s="173">
        <v>10000</v>
      </c>
      <c r="S1599" s="173"/>
      <c r="T1599" s="103">
        <f t="shared" si="515"/>
        <v>10000</v>
      </c>
    </row>
    <row r="1600" spans="1:20" s="43" customFormat="1" ht="18.75">
      <c r="A1600" s="25">
        <v>5</v>
      </c>
      <c r="B1600" s="17" t="s">
        <v>1203</v>
      </c>
      <c r="C1600" s="20">
        <v>4501.47</v>
      </c>
      <c r="D1600" s="20"/>
      <c r="E1600" s="88">
        <f t="shared" si="511"/>
        <v>4501.47</v>
      </c>
      <c r="F1600" s="14">
        <v>19341.259999999998</v>
      </c>
      <c r="G1600" s="14">
        <v>0</v>
      </c>
      <c r="H1600" s="94">
        <f t="shared" si="510"/>
        <v>19341.259999999998</v>
      </c>
      <c r="I1600" s="22">
        <v>6680.01</v>
      </c>
      <c r="J1600" s="22"/>
      <c r="K1600" s="117">
        <f t="shared" si="512"/>
        <v>6680.01</v>
      </c>
      <c r="L1600" s="173">
        <v>4266.5200000000004</v>
      </c>
      <c r="M1600" s="173"/>
      <c r="N1600" s="103">
        <f t="shared" si="513"/>
        <v>4266.5200000000004</v>
      </c>
      <c r="O1600" s="173">
        <v>6215.49</v>
      </c>
      <c r="P1600" s="173"/>
      <c r="Q1600" s="103">
        <f t="shared" si="514"/>
        <v>6215.49</v>
      </c>
      <c r="R1600" s="173">
        <v>6215.49</v>
      </c>
      <c r="S1600" s="173"/>
      <c r="T1600" s="103">
        <f t="shared" si="515"/>
        <v>6215.49</v>
      </c>
    </row>
    <row r="1601" spans="1:20" ht="18.75">
      <c r="A1601" s="25">
        <v>6</v>
      </c>
      <c r="B1601" s="17" t="s">
        <v>1204</v>
      </c>
      <c r="C1601" s="20">
        <v>40</v>
      </c>
      <c r="D1601" s="20"/>
      <c r="E1601" s="88">
        <f t="shared" si="511"/>
        <v>40</v>
      </c>
      <c r="F1601" s="14">
        <v>40</v>
      </c>
      <c r="G1601" s="14">
        <v>0</v>
      </c>
      <c r="H1601" s="94">
        <f t="shared" si="510"/>
        <v>40</v>
      </c>
      <c r="I1601" s="22">
        <v>20</v>
      </c>
      <c r="J1601" s="22"/>
      <c r="K1601" s="117">
        <f t="shared" si="512"/>
        <v>20</v>
      </c>
      <c r="L1601" s="173">
        <v>50</v>
      </c>
      <c r="M1601" s="173"/>
      <c r="N1601" s="103">
        <f t="shared" si="513"/>
        <v>50</v>
      </c>
      <c r="O1601" s="173">
        <v>50</v>
      </c>
      <c r="P1601" s="173"/>
      <c r="Q1601" s="103">
        <f t="shared" si="514"/>
        <v>50</v>
      </c>
      <c r="R1601" s="173">
        <v>50</v>
      </c>
      <c r="S1601" s="173"/>
      <c r="T1601" s="103">
        <f t="shared" si="515"/>
        <v>50</v>
      </c>
    </row>
    <row r="1602" spans="1:20" ht="18.75">
      <c r="A1602" s="25">
        <v>7</v>
      </c>
      <c r="B1602" s="17" t="s">
        <v>2325</v>
      </c>
      <c r="C1602" s="20"/>
      <c r="D1602" s="20"/>
      <c r="E1602" s="88"/>
      <c r="F1602" s="14"/>
      <c r="G1602" s="14"/>
      <c r="H1602" s="94"/>
      <c r="I1602" s="22"/>
      <c r="J1602" s="22"/>
      <c r="L1602" s="173"/>
      <c r="M1602" s="173"/>
      <c r="O1602" s="173">
        <v>500</v>
      </c>
      <c r="P1602" s="173"/>
      <c r="R1602" s="173">
        <v>500</v>
      </c>
      <c r="S1602" s="173"/>
    </row>
    <row r="1603" spans="1:20" ht="18.75">
      <c r="A1603" s="25">
        <v>8</v>
      </c>
      <c r="B1603" s="17" t="s">
        <v>1205</v>
      </c>
      <c r="C1603" s="20">
        <v>90</v>
      </c>
      <c r="D1603" s="20"/>
      <c r="E1603" s="88">
        <f t="shared" si="511"/>
        <v>90</v>
      </c>
      <c r="F1603" s="14">
        <v>0.01</v>
      </c>
      <c r="G1603" s="14">
        <v>0</v>
      </c>
      <c r="H1603" s="94">
        <f t="shared" si="510"/>
        <v>0.01</v>
      </c>
      <c r="I1603" s="22">
        <v>80</v>
      </c>
      <c r="J1603" s="22"/>
      <c r="K1603" s="117">
        <f t="shared" si="512"/>
        <v>80</v>
      </c>
      <c r="L1603" s="173">
        <v>42.5</v>
      </c>
      <c r="M1603" s="173"/>
      <c r="N1603" s="103">
        <f t="shared" si="513"/>
        <v>42.5</v>
      </c>
      <c r="O1603" s="173">
        <v>100.8</v>
      </c>
      <c r="P1603" s="173"/>
      <c r="Q1603" s="103">
        <f t="shared" si="514"/>
        <v>100.8</v>
      </c>
      <c r="R1603" s="173">
        <v>100.8</v>
      </c>
      <c r="S1603" s="173"/>
      <c r="T1603" s="103">
        <f t="shared" ref="T1603:T1609" si="516">SUM(R1603:S1603)</f>
        <v>100.8</v>
      </c>
    </row>
    <row r="1604" spans="1:20" ht="18.75">
      <c r="A1604" s="25">
        <v>9</v>
      </c>
      <c r="B1604" s="17" t="s">
        <v>2434</v>
      </c>
      <c r="C1604" s="20"/>
      <c r="D1604" s="20"/>
      <c r="E1604" s="88"/>
      <c r="F1604" s="14"/>
      <c r="G1604" s="14"/>
      <c r="H1604" s="94"/>
      <c r="I1604" s="22"/>
      <c r="J1604" s="22"/>
      <c r="L1604" s="173"/>
      <c r="M1604" s="173"/>
      <c r="O1604" s="173"/>
      <c r="P1604" s="173"/>
      <c r="R1604" s="173">
        <v>0.02</v>
      </c>
      <c r="S1604" s="173"/>
      <c r="T1604" s="103">
        <f t="shared" si="516"/>
        <v>0.02</v>
      </c>
    </row>
    <row r="1605" spans="1:20" ht="18.75">
      <c r="A1605" s="25">
        <v>10</v>
      </c>
      <c r="B1605" s="17" t="s">
        <v>2435</v>
      </c>
      <c r="C1605" s="20"/>
      <c r="D1605" s="20"/>
      <c r="E1605" s="88"/>
      <c r="F1605" s="14"/>
      <c r="G1605" s="14"/>
      <c r="H1605" s="94"/>
      <c r="I1605" s="22"/>
      <c r="J1605" s="22"/>
      <c r="L1605" s="173"/>
      <c r="M1605" s="173"/>
      <c r="O1605" s="173"/>
      <c r="P1605" s="173"/>
      <c r="R1605" s="173">
        <v>1000</v>
      </c>
      <c r="S1605" s="173"/>
      <c r="T1605" s="103">
        <f t="shared" si="516"/>
        <v>1000</v>
      </c>
    </row>
    <row r="1606" spans="1:20" ht="18.75">
      <c r="A1606" s="25">
        <v>11</v>
      </c>
      <c r="B1606" s="17" t="s">
        <v>2126</v>
      </c>
      <c r="C1606" s="20"/>
      <c r="D1606" s="20"/>
      <c r="E1606" s="88"/>
      <c r="F1606" s="14"/>
      <c r="G1606" s="14"/>
      <c r="H1606" s="94"/>
      <c r="I1606" s="22"/>
      <c r="J1606" s="22"/>
      <c r="L1606" s="173">
        <v>1000</v>
      </c>
      <c r="M1606" s="173"/>
      <c r="N1606" s="103">
        <f t="shared" si="513"/>
        <v>1000</v>
      </c>
      <c r="O1606" s="173">
        <v>500</v>
      </c>
      <c r="P1606" s="173"/>
      <c r="Q1606" s="103">
        <f t="shared" si="514"/>
        <v>500</v>
      </c>
      <c r="R1606" s="173">
        <v>500</v>
      </c>
      <c r="S1606" s="173"/>
      <c r="T1606" s="103">
        <f t="shared" si="516"/>
        <v>500</v>
      </c>
    </row>
    <row r="1607" spans="1:20" s="43" customFormat="1" ht="18.75">
      <c r="A1607" s="25">
        <v>12</v>
      </c>
      <c r="B1607" s="17" t="s">
        <v>1206</v>
      </c>
      <c r="C1607" s="21"/>
      <c r="D1607" s="21"/>
      <c r="E1607" s="88"/>
      <c r="F1607" s="14">
        <v>90</v>
      </c>
      <c r="G1607" s="14">
        <v>0</v>
      </c>
      <c r="H1607" s="94">
        <f t="shared" si="510"/>
        <v>90</v>
      </c>
      <c r="I1607" s="22">
        <v>90</v>
      </c>
      <c r="J1607" s="22"/>
      <c r="K1607" s="117">
        <f t="shared" si="512"/>
        <v>90</v>
      </c>
      <c r="L1607" s="173">
        <v>130</v>
      </c>
      <c r="M1607" s="173"/>
      <c r="N1607" s="103">
        <f t="shared" si="513"/>
        <v>130</v>
      </c>
      <c r="O1607" s="173">
        <v>130</v>
      </c>
      <c r="P1607" s="173"/>
      <c r="Q1607" s="103">
        <f t="shared" si="514"/>
        <v>130</v>
      </c>
      <c r="R1607" s="173">
        <v>130</v>
      </c>
      <c r="S1607" s="173"/>
      <c r="T1607" s="103">
        <f t="shared" si="516"/>
        <v>130</v>
      </c>
    </row>
    <row r="1608" spans="1:20" ht="18.75">
      <c r="A1608" s="25">
        <v>13</v>
      </c>
      <c r="B1608" s="17" t="s">
        <v>1207</v>
      </c>
      <c r="C1608" s="20"/>
      <c r="D1608" s="20"/>
      <c r="F1608" s="14">
        <v>0.06</v>
      </c>
      <c r="G1608" s="14">
        <v>0</v>
      </c>
      <c r="H1608" s="94">
        <f t="shared" si="510"/>
        <v>0.06</v>
      </c>
      <c r="I1608" s="22">
        <v>0.06</v>
      </c>
      <c r="J1608" s="22"/>
      <c r="K1608" s="117">
        <f t="shared" si="512"/>
        <v>0.06</v>
      </c>
      <c r="L1608" s="173">
        <v>0.06</v>
      </c>
      <c r="M1608" s="173"/>
      <c r="N1608" s="103">
        <f t="shared" si="513"/>
        <v>0.06</v>
      </c>
      <c r="O1608" s="91">
        <v>0.06</v>
      </c>
      <c r="P1608" s="173"/>
      <c r="Q1608" s="103">
        <f t="shared" si="514"/>
        <v>0.06</v>
      </c>
      <c r="R1608" s="91">
        <v>0.06</v>
      </c>
      <c r="S1608" s="173"/>
      <c r="T1608" s="103">
        <f t="shared" si="516"/>
        <v>0.06</v>
      </c>
    </row>
    <row r="1609" spans="1:20" ht="18.75">
      <c r="A1609" s="25"/>
      <c r="B1609" s="19" t="s">
        <v>85</v>
      </c>
      <c r="C1609" s="21">
        <f>SUM(C1596:C1608)</f>
        <v>10576.39</v>
      </c>
      <c r="D1609" s="21">
        <f>SUM(D1596:D1608)</f>
        <v>0</v>
      </c>
      <c r="E1609" s="88">
        <f>SUM(E1596:E1608)</f>
        <v>10576.39</v>
      </c>
      <c r="F1609" s="18">
        <v>37038.410000000003</v>
      </c>
      <c r="G1609" s="18">
        <v>0</v>
      </c>
      <c r="H1609" s="94">
        <f t="shared" si="510"/>
        <v>37038.410000000003</v>
      </c>
      <c r="I1609" s="36">
        <f>SUM(I1596:I1608)</f>
        <v>19531.060000000001</v>
      </c>
      <c r="J1609" s="22"/>
      <c r="K1609" s="117">
        <f t="shared" si="512"/>
        <v>19531.060000000001</v>
      </c>
      <c r="L1609" s="91">
        <f>SUM(L1596:L1608)</f>
        <v>16922.860000000004</v>
      </c>
      <c r="M1609" s="91"/>
      <c r="N1609" s="103">
        <f t="shared" si="513"/>
        <v>16922.860000000004</v>
      </c>
      <c r="O1609" s="91">
        <f>SUM(O1596:O1608)</f>
        <v>20395.45</v>
      </c>
      <c r="P1609" s="91"/>
      <c r="Q1609" s="103">
        <f t="shared" si="514"/>
        <v>20395.45</v>
      </c>
      <c r="R1609" s="91">
        <f>SUM(R1596:R1608)</f>
        <v>21395.47</v>
      </c>
      <c r="S1609" s="91"/>
      <c r="T1609" s="103">
        <f t="shared" si="516"/>
        <v>21395.47</v>
      </c>
    </row>
    <row r="1610" spans="1:20" ht="18.75">
      <c r="A1610" s="25"/>
      <c r="B1610" s="19" t="s">
        <v>2333</v>
      </c>
      <c r="C1610" s="21"/>
      <c r="D1610" s="21"/>
      <c r="E1610" s="88"/>
      <c r="F1610" s="18"/>
      <c r="G1610" s="18"/>
      <c r="H1610" s="94"/>
      <c r="I1610" s="36"/>
      <c r="J1610" s="22"/>
      <c r="L1610" s="91"/>
      <c r="M1610" s="91"/>
      <c r="O1610" s="91"/>
      <c r="P1610" s="91"/>
      <c r="R1610" s="91"/>
      <c r="S1610" s="91"/>
    </row>
    <row r="1611" spans="1:20" ht="18.75">
      <c r="A1611" s="25"/>
      <c r="B1611" s="19" t="s">
        <v>2334</v>
      </c>
      <c r="C1611" s="21"/>
      <c r="D1611" s="21"/>
      <c r="E1611" s="88"/>
      <c r="F1611" s="18"/>
      <c r="G1611" s="18"/>
      <c r="H1611" s="94"/>
      <c r="I1611" s="36"/>
      <c r="J1611" s="22"/>
      <c r="L1611" s="91"/>
      <c r="M1611" s="91"/>
      <c r="O1611" s="91">
        <v>5000</v>
      </c>
      <c r="P1611" s="91"/>
      <c r="Q1611" s="103">
        <f>SUM(O1611:P1611)</f>
        <v>5000</v>
      </c>
      <c r="R1611" s="91">
        <v>5000</v>
      </c>
      <c r="S1611" s="91"/>
      <c r="T1611" s="103">
        <f>SUM(R1611:S1611)</f>
        <v>5000</v>
      </c>
    </row>
    <row r="1612" spans="1:20" ht="18.75">
      <c r="A1612" s="25"/>
      <c r="B1612" s="19" t="s">
        <v>2335</v>
      </c>
      <c r="C1612" s="21"/>
      <c r="D1612" s="21"/>
      <c r="E1612" s="88"/>
      <c r="F1612" s="18"/>
      <c r="G1612" s="18"/>
      <c r="H1612" s="94"/>
      <c r="I1612" s="36"/>
      <c r="J1612" s="22"/>
      <c r="L1612" s="91"/>
      <c r="M1612" s="91"/>
      <c r="O1612" s="91">
        <f>SUM(O1611)</f>
        <v>5000</v>
      </c>
      <c r="P1612" s="91">
        <f>SUM(P1611)</f>
        <v>0</v>
      </c>
      <c r="Q1612" s="103">
        <f>SUM(O1612:P1612)</f>
        <v>5000</v>
      </c>
      <c r="R1612" s="91">
        <f>SUM(R1611)</f>
        <v>5000</v>
      </c>
      <c r="S1612" s="91">
        <f>SUM(S1611)</f>
        <v>0</v>
      </c>
      <c r="T1612" s="103">
        <f>SUM(R1612:S1612)</f>
        <v>5000</v>
      </c>
    </row>
    <row r="1613" spans="1:20" s="43" customFormat="1" ht="18.75">
      <c r="A1613" s="35">
        <v>15</v>
      </c>
      <c r="B1613" s="19" t="s">
        <v>537</v>
      </c>
      <c r="C1613" s="21"/>
      <c r="D1613" s="21"/>
      <c r="E1613" s="88"/>
      <c r="F1613" s="18"/>
      <c r="G1613" s="18"/>
      <c r="H1613" s="94"/>
      <c r="I1613" s="36"/>
      <c r="J1613" s="36"/>
      <c r="K1613" s="117"/>
      <c r="L1613" s="91"/>
      <c r="M1613" s="91"/>
      <c r="N1613" s="103"/>
      <c r="O1613" s="91"/>
      <c r="P1613" s="91"/>
      <c r="Q1613" s="103"/>
      <c r="R1613" s="91"/>
      <c r="S1613" s="91"/>
      <c r="T1613" s="103"/>
    </row>
    <row r="1614" spans="1:20" ht="18.75">
      <c r="A1614" s="25">
        <v>1</v>
      </c>
      <c r="B1614" s="17" t="s">
        <v>1208</v>
      </c>
      <c r="C1614" s="20"/>
      <c r="D1614" s="20"/>
      <c r="F1614" s="14">
        <v>40000</v>
      </c>
      <c r="G1614" s="14">
        <v>0</v>
      </c>
      <c r="H1614" s="94">
        <f t="shared" si="510"/>
        <v>40000</v>
      </c>
      <c r="I1614" s="22">
        <v>15000</v>
      </c>
      <c r="J1614" s="22">
        <v>15000</v>
      </c>
      <c r="K1614" s="117">
        <f>SUM(I1614:J1614)</f>
        <v>30000</v>
      </c>
      <c r="L1614" s="173">
        <v>22920.44</v>
      </c>
      <c r="M1614" s="173">
        <v>0.03</v>
      </c>
      <c r="N1614" s="103">
        <f>SUM(L1614:M1614)</f>
        <v>22920.469999999998</v>
      </c>
      <c r="O1614" s="173">
        <v>12103.24</v>
      </c>
      <c r="P1614" s="173">
        <v>0.03</v>
      </c>
      <c r="Q1614" s="103">
        <f>SUM(O1614:P1614)</f>
        <v>12103.27</v>
      </c>
      <c r="R1614" s="173">
        <v>12103.24</v>
      </c>
      <c r="S1614" s="173">
        <v>0.03</v>
      </c>
      <c r="T1614" s="103">
        <f>SUM(R1614:S1614)</f>
        <v>12103.27</v>
      </c>
    </row>
    <row r="1615" spans="1:20" ht="18.75">
      <c r="A1615" s="25"/>
      <c r="B1615" s="19" t="s">
        <v>86</v>
      </c>
      <c r="C1615" s="21"/>
      <c r="D1615" s="21"/>
      <c r="E1615" s="88"/>
      <c r="F1615" s="18">
        <v>40000</v>
      </c>
      <c r="G1615" s="18">
        <v>0</v>
      </c>
      <c r="H1615" s="94">
        <f t="shared" si="510"/>
        <v>40000</v>
      </c>
      <c r="I1615" s="36">
        <f>SUM(I1614)</f>
        <v>15000</v>
      </c>
      <c r="J1615" s="36">
        <f>SUM(J1614)</f>
        <v>15000</v>
      </c>
      <c r="K1615" s="117">
        <f>SUM(I1615:J1615)</f>
        <v>30000</v>
      </c>
      <c r="L1615" s="91">
        <f>SUM(L1614)</f>
        <v>22920.44</v>
      </c>
      <c r="M1615" s="91">
        <f>SUM(M1614)</f>
        <v>0.03</v>
      </c>
      <c r="N1615" s="103">
        <f>SUM(L1615:M1615)</f>
        <v>22920.469999999998</v>
      </c>
      <c r="O1615" s="91">
        <f>SUM(O1614)</f>
        <v>12103.24</v>
      </c>
      <c r="P1615" s="91">
        <f>SUM(P1614)</f>
        <v>0.03</v>
      </c>
      <c r="Q1615" s="103">
        <f>SUM(O1615:P1615)</f>
        <v>12103.27</v>
      </c>
      <c r="R1615" s="91">
        <f>SUM(R1614)</f>
        <v>12103.24</v>
      </c>
      <c r="S1615" s="91">
        <f>SUM(S1614)</f>
        <v>0.03</v>
      </c>
      <c r="T1615" s="103">
        <f>SUM(R1615:S1615)</f>
        <v>12103.27</v>
      </c>
    </row>
    <row r="1616" spans="1:20" s="43" customFormat="1" ht="18.75">
      <c r="A1616" s="35">
        <v>16</v>
      </c>
      <c r="B1616" s="19" t="s">
        <v>1209</v>
      </c>
      <c r="C1616" s="21"/>
      <c r="D1616" s="21"/>
      <c r="E1616" s="88"/>
      <c r="F1616" s="18"/>
      <c r="G1616" s="18"/>
      <c r="H1616" s="94"/>
      <c r="I1616" s="36"/>
      <c r="J1616" s="36"/>
      <c r="K1616" s="117"/>
      <c r="L1616" s="91"/>
      <c r="M1616" s="91"/>
      <c r="N1616" s="103"/>
      <c r="O1616" s="91"/>
      <c r="P1616" s="91"/>
      <c r="Q1616" s="103"/>
      <c r="R1616" s="91"/>
      <c r="S1616" s="91"/>
      <c r="T1616" s="103"/>
    </row>
    <row r="1617" spans="1:20" ht="18.75">
      <c r="A1617" s="25">
        <v>1</v>
      </c>
      <c r="B1617" s="17" t="s">
        <v>1210</v>
      </c>
      <c r="C1617" s="20"/>
      <c r="D1617" s="20"/>
      <c r="F1617" s="14">
        <v>250</v>
      </c>
      <c r="G1617" s="14">
        <v>0</v>
      </c>
      <c r="H1617" s="94">
        <f t="shared" si="510"/>
        <v>250</v>
      </c>
      <c r="I1617" s="22">
        <v>100</v>
      </c>
      <c r="J1617" s="22"/>
      <c r="K1617" s="117">
        <f>SUM(I1617:J1617)</f>
        <v>100</v>
      </c>
      <c r="L1617" s="173">
        <v>0.03</v>
      </c>
      <c r="M1617" s="173"/>
      <c r="N1617" s="103">
        <f>SUM(L1617:M1617)</f>
        <v>0.03</v>
      </c>
      <c r="O1617" s="173">
        <v>0.03</v>
      </c>
      <c r="P1617" s="173"/>
      <c r="Q1617" s="103">
        <f>SUM(O1617:P1617)</f>
        <v>0.03</v>
      </c>
      <c r="R1617" s="173">
        <v>0.03</v>
      </c>
      <c r="S1617" s="173"/>
      <c r="T1617" s="103">
        <f>SUM(R1617:S1617)</f>
        <v>0.03</v>
      </c>
    </row>
    <row r="1618" spans="1:20" ht="18.75">
      <c r="A1618" s="25">
        <v>2</v>
      </c>
      <c r="B1618" s="17" t="s">
        <v>1211</v>
      </c>
      <c r="C1618" s="20">
        <v>389</v>
      </c>
      <c r="D1618" s="20"/>
      <c r="E1618" s="88">
        <f>SUM(C1618:D1618)</f>
        <v>389</v>
      </c>
      <c r="F1618" s="14">
        <v>515</v>
      </c>
      <c r="G1618" s="14">
        <v>0</v>
      </c>
      <c r="H1618" s="94">
        <f t="shared" si="510"/>
        <v>515</v>
      </c>
      <c r="I1618" s="22">
        <v>1020</v>
      </c>
      <c r="J1618" s="22"/>
      <c r="K1618" s="117">
        <f>SUM(I1618:J1618)</f>
        <v>1020</v>
      </c>
      <c r="L1618" s="173">
        <v>1600</v>
      </c>
      <c r="M1618" s="173"/>
      <c r="N1618" s="103">
        <f>SUM(L1618:M1618)</f>
        <v>1600</v>
      </c>
      <c r="O1618" s="173">
        <v>732</v>
      </c>
      <c r="P1618" s="173"/>
      <c r="Q1618" s="103">
        <f>SUM(O1618:P1618)</f>
        <v>732</v>
      </c>
      <c r="R1618" s="173">
        <v>732</v>
      </c>
      <c r="S1618" s="173"/>
      <c r="T1618" s="103">
        <f>SUM(R1618:S1618)</f>
        <v>732</v>
      </c>
    </row>
    <row r="1619" spans="1:20" s="43" customFormat="1" ht="18.75">
      <c r="A1619" s="35"/>
      <c r="B1619" s="19" t="s">
        <v>145</v>
      </c>
      <c r="C1619" s="21">
        <f>SUM(C1618)</f>
        <v>389</v>
      </c>
      <c r="D1619" s="20"/>
      <c r="E1619" s="88">
        <f>SUM(C1619:D1619)</f>
        <v>389</v>
      </c>
      <c r="F1619" s="18">
        <v>765</v>
      </c>
      <c r="G1619" s="18">
        <v>0</v>
      </c>
      <c r="H1619" s="94">
        <f t="shared" si="510"/>
        <v>765</v>
      </c>
      <c r="I1619" s="36">
        <f>SUM(I1617:I1618)</f>
        <v>1120</v>
      </c>
      <c r="J1619" s="36"/>
      <c r="K1619" s="117">
        <f>SUM(I1619:J1619)</f>
        <v>1120</v>
      </c>
      <c r="L1619" s="91">
        <f>SUM(L1617:L1618)</f>
        <v>1600.03</v>
      </c>
      <c r="M1619" s="91"/>
      <c r="N1619" s="103">
        <f>SUM(L1619:M1619)</f>
        <v>1600.03</v>
      </c>
      <c r="O1619" s="91">
        <f>SUM(O1617:O1618)</f>
        <v>732.03</v>
      </c>
      <c r="P1619" s="91"/>
      <c r="Q1619" s="103">
        <f>SUM(O1619:P1619)</f>
        <v>732.03</v>
      </c>
      <c r="R1619" s="91">
        <f>SUM(R1617:R1618)</f>
        <v>732.03</v>
      </c>
      <c r="S1619" s="91"/>
      <c r="T1619" s="103">
        <f>SUM(R1619:S1619)</f>
        <v>732.03</v>
      </c>
    </row>
    <row r="1620" spans="1:20" s="43" customFormat="1" ht="18.75">
      <c r="A1620" s="35">
        <v>17</v>
      </c>
      <c r="B1620" s="19" t="s">
        <v>1212</v>
      </c>
      <c r="C1620" s="21"/>
      <c r="D1620" s="21"/>
      <c r="E1620" s="88"/>
      <c r="F1620" s="18"/>
      <c r="G1620" s="18"/>
      <c r="H1620" s="94"/>
      <c r="I1620" s="36"/>
      <c r="J1620" s="36"/>
      <c r="K1620" s="117"/>
      <c r="L1620" s="91"/>
      <c r="M1620" s="91"/>
      <c r="N1620" s="103"/>
      <c r="O1620" s="91"/>
      <c r="P1620" s="91"/>
      <c r="Q1620" s="103"/>
      <c r="R1620" s="91"/>
      <c r="S1620" s="91"/>
      <c r="T1620" s="103"/>
    </row>
    <row r="1621" spans="1:20" ht="18.75">
      <c r="A1621" s="25">
        <v>1</v>
      </c>
      <c r="B1621" s="17" t="s">
        <v>1213</v>
      </c>
      <c r="C1621" s="20">
        <v>80</v>
      </c>
      <c r="D1621" s="20"/>
      <c r="E1621" s="88">
        <f>SUM(C1621:D1621)</f>
        <v>80</v>
      </c>
      <c r="F1621" s="14">
        <v>65</v>
      </c>
      <c r="G1621" s="14">
        <v>0</v>
      </c>
      <c r="H1621" s="94">
        <f t="shared" si="510"/>
        <v>65</v>
      </c>
      <c r="I1621" s="22">
        <v>70</v>
      </c>
      <c r="J1621" s="22"/>
      <c r="K1621" s="117">
        <f>SUM(I1621:J1621)</f>
        <v>70</v>
      </c>
      <c r="L1621" s="173">
        <v>80</v>
      </c>
      <c r="M1621" s="173"/>
      <c r="N1621" s="103">
        <f>SUM(L1621:M1621)</f>
        <v>80</v>
      </c>
      <c r="O1621" s="173">
        <v>80</v>
      </c>
      <c r="P1621" s="173"/>
      <c r="Q1621" s="103">
        <f>SUM(O1621:P1621)</f>
        <v>80</v>
      </c>
      <c r="R1621" s="173">
        <v>80</v>
      </c>
      <c r="S1621" s="173"/>
      <c r="T1621" s="103">
        <f>SUM(R1621:S1621)</f>
        <v>80</v>
      </c>
    </row>
    <row r="1622" spans="1:20" s="43" customFormat="1" ht="18.75">
      <c r="A1622" s="35"/>
      <c r="B1622" s="19" t="s">
        <v>146</v>
      </c>
      <c r="C1622" s="21">
        <f>SUM(C1621)</f>
        <v>80</v>
      </c>
      <c r="D1622" s="20"/>
      <c r="E1622" s="107">
        <f>SUM(C1622:D1622)</f>
        <v>80</v>
      </c>
      <c r="F1622" s="18">
        <v>65</v>
      </c>
      <c r="G1622" s="18">
        <v>0</v>
      </c>
      <c r="H1622" s="94">
        <f t="shared" si="510"/>
        <v>65</v>
      </c>
      <c r="I1622" s="36">
        <f>SUM(I1621)</f>
        <v>70</v>
      </c>
      <c r="J1622" s="36"/>
      <c r="K1622" s="117">
        <f>SUM(I1622:J1622)</f>
        <v>70</v>
      </c>
      <c r="L1622" s="91">
        <f>SUM(L1621)</f>
        <v>80</v>
      </c>
      <c r="M1622" s="91"/>
      <c r="N1622" s="103">
        <f>SUM(L1622:M1622)</f>
        <v>80</v>
      </c>
      <c r="O1622" s="91">
        <f>SUM(O1621)</f>
        <v>80</v>
      </c>
      <c r="P1622" s="91"/>
      <c r="Q1622" s="103">
        <f>SUM(O1622:P1622)</f>
        <v>80</v>
      </c>
      <c r="R1622" s="91">
        <f>SUM(R1621)</f>
        <v>80</v>
      </c>
      <c r="S1622" s="91"/>
      <c r="T1622" s="103">
        <f>SUM(R1622:S1622)</f>
        <v>80</v>
      </c>
    </row>
    <row r="1623" spans="1:20" s="43" customFormat="1" ht="18.75">
      <c r="A1623" s="35">
        <v>18</v>
      </c>
      <c r="B1623" s="19" t="s">
        <v>1214</v>
      </c>
      <c r="C1623" s="21"/>
      <c r="D1623" s="21"/>
      <c r="E1623" s="88"/>
      <c r="F1623" s="18"/>
      <c r="G1623" s="18"/>
      <c r="H1623" s="94"/>
      <c r="I1623" s="36"/>
      <c r="J1623" s="36"/>
      <c r="K1623" s="117"/>
      <c r="L1623" s="91"/>
      <c r="M1623" s="91"/>
      <c r="N1623" s="103"/>
      <c r="O1623" s="91"/>
      <c r="P1623" s="91"/>
      <c r="Q1623" s="103"/>
      <c r="R1623" s="91"/>
      <c r="S1623" s="91"/>
      <c r="T1623" s="103"/>
    </row>
    <row r="1624" spans="1:20" s="43" customFormat="1" ht="18.75">
      <c r="A1624" s="35"/>
      <c r="B1624" s="19" t="s">
        <v>2326</v>
      </c>
      <c r="C1624" s="21"/>
      <c r="D1624" s="21"/>
      <c r="E1624" s="88"/>
      <c r="F1624" s="18"/>
      <c r="G1624" s="18"/>
      <c r="H1624" s="94"/>
      <c r="I1624" s="36"/>
      <c r="J1624" s="36"/>
      <c r="K1624" s="117"/>
      <c r="L1624" s="91"/>
      <c r="M1624" s="91"/>
      <c r="N1624" s="103"/>
      <c r="O1624" s="91">
        <v>109.99</v>
      </c>
      <c r="P1624" s="91"/>
      <c r="Q1624" s="103"/>
      <c r="R1624" s="91">
        <v>109.99</v>
      </c>
      <c r="S1624" s="91"/>
      <c r="T1624" s="103"/>
    </row>
    <row r="1625" spans="1:20" ht="18.75">
      <c r="A1625" s="25">
        <v>1</v>
      </c>
      <c r="B1625" s="17" t="s">
        <v>1215</v>
      </c>
      <c r="C1625" s="20">
        <v>99.99</v>
      </c>
      <c r="D1625" s="20"/>
      <c r="E1625" s="88">
        <f>SUM(C1625:D1625)</f>
        <v>99.99</v>
      </c>
      <c r="F1625" s="14">
        <v>99.99</v>
      </c>
      <c r="G1625" s="14">
        <v>0</v>
      </c>
      <c r="H1625" s="94">
        <f t="shared" si="510"/>
        <v>99.99</v>
      </c>
      <c r="I1625" s="22">
        <v>109.99</v>
      </c>
      <c r="J1625" s="22"/>
      <c r="K1625" s="117">
        <f>SUM(I1625:J1625)</f>
        <v>109.99</v>
      </c>
      <c r="L1625" s="173">
        <v>149.99</v>
      </c>
      <c r="M1625" s="173"/>
      <c r="N1625" s="103">
        <f>SUM(L1625:M1625)</f>
        <v>149.99</v>
      </c>
      <c r="O1625" s="173">
        <v>0</v>
      </c>
      <c r="P1625" s="173"/>
      <c r="Q1625" s="103">
        <f>SUM(O1625:P1625)</f>
        <v>0</v>
      </c>
      <c r="R1625" s="173">
        <v>0</v>
      </c>
      <c r="S1625" s="173"/>
      <c r="T1625" s="103">
        <f>SUM(R1625:S1625)</f>
        <v>0</v>
      </c>
    </row>
    <row r="1626" spans="1:20" ht="18.75">
      <c r="A1626" s="25"/>
      <c r="B1626" s="19" t="s">
        <v>147</v>
      </c>
      <c r="C1626" s="21">
        <f>SUM(C1625)</f>
        <v>99.99</v>
      </c>
      <c r="D1626" s="20"/>
      <c r="E1626" s="88">
        <f>SUM(C1626:D1626)</f>
        <v>99.99</v>
      </c>
      <c r="F1626" s="18">
        <v>99.99</v>
      </c>
      <c r="G1626" s="18">
        <v>0</v>
      </c>
      <c r="H1626" s="94">
        <f t="shared" si="510"/>
        <v>99.99</v>
      </c>
      <c r="I1626" s="36">
        <f>SUM(I1625)</f>
        <v>109.99</v>
      </c>
      <c r="J1626" s="22"/>
      <c r="K1626" s="117">
        <f>SUM(I1626:J1626)</f>
        <v>109.99</v>
      </c>
      <c r="L1626" s="91">
        <f>SUM(L1625)</f>
        <v>149.99</v>
      </c>
      <c r="M1626" s="173"/>
      <c r="N1626" s="103">
        <f>SUM(L1626:M1626)</f>
        <v>149.99</v>
      </c>
      <c r="O1626" s="91">
        <f>SUM(O1624:O1625)</f>
        <v>109.99</v>
      </c>
      <c r="P1626" s="173"/>
      <c r="Q1626" s="103">
        <f>SUM(O1626:P1626)</f>
        <v>109.99</v>
      </c>
      <c r="R1626" s="91">
        <f>SUM(R1624:R1625)</f>
        <v>109.99</v>
      </c>
      <c r="S1626" s="173"/>
      <c r="T1626" s="103">
        <f>SUM(R1626:S1626)</f>
        <v>109.99</v>
      </c>
    </row>
    <row r="1627" spans="1:20" s="43" customFormat="1" ht="18.75">
      <c r="A1627" s="35">
        <v>19</v>
      </c>
      <c r="B1627" s="19" t="s">
        <v>1216</v>
      </c>
      <c r="C1627" s="21"/>
      <c r="D1627" s="21"/>
      <c r="E1627" s="88"/>
      <c r="F1627" s="18"/>
      <c r="G1627" s="18"/>
      <c r="H1627" s="94"/>
      <c r="I1627" s="36"/>
      <c r="J1627" s="36"/>
      <c r="K1627" s="117"/>
      <c r="L1627" s="91"/>
      <c r="M1627" s="91"/>
      <c r="N1627" s="103"/>
      <c r="O1627" s="91"/>
      <c r="P1627" s="91"/>
      <c r="Q1627" s="103"/>
      <c r="R1627" s="91"/>
      <c r="S1627" s="91"/>
      <c r="T1627" s="103"/>
    </row>
    <row r="1628" spans="1:20" ht="18.75">
      <c r="A1628" s="25">
        <v>1</v>
      </c>
      <c r="B1628" s="17" t="s">
        <v>1217</v>
      </c>
      <c r="C1628" s="20"/>
      <c r="D1628" s="20"/>
      <c r="F1628" s="14">
        <v>899.99</v>
      </c>
      <c r="G1628" s="14">
        <v>0</v>
      </c>
      <c r="H1628" s="94">
        <f t="shared" si="510"/>
        <v>899.99</v>
      </c>
      <c r="I1628" s="22">
        <v>699.99</v>
      </c>
      <c r="J1628" s="22"/>
      <c r="K1628" s="117">
        <f>SUM(I1628:J1628)</f>
        <v>699.99</v>
      </c>
      <c r="L1628" s="173">
        <v>599.99</v>
      </c>
      <c r="M1628" s="173"/>
      <c r="N1628" s="103">
        <f>SUM(L1628:M1628)</f>
        <v>599.99</v>
      </c>
      <c r="O1628" s="173">
        <v>499.99</v>
      </c>
      <c r="P1628" s="173"/>
      <c r="Q1628" s="103">
        <f>SUM(O1628:P1628)</f>
        <v>499.99</v>
      </c>
      <c r="R1628" s="173">
        <v>499.99</v>
      </c>
      <c r="S1628" s="173"/>
      <c r="T1628" s="103">
        <f>SUM(R1628:S1628)</f>
        <v>499.99</v>
      </c>
    </row>
    <row r="1629" spans="1:20" ht="18.75">
      <c r="A1629" s="25">
        <v>2</v>
      </c>
      <c r="B1629" s="41" t="s">
        <v>1218</v>
      </c>
      <c r="C1629" s="20">
        <v>899.99</v>
      </c>
      <c r="D1629" s="20"/>
      <c r="E1629" s="88">
        <f>SUM(C1629:D1629)</f>
        <v>899.99</v>
      </c>
      <c r="F1629" s="14">
        <v>25000</v>
      </c>
      <c r="G1629" s="14">
        <v>0</v>
      </c>
      <c r="H1629" s="94">
        <f t="shared" si="510"/>
        <v>25000</v>
      </c>
      <c r="I1629" s="22"/>
      <c r="J1629" s="22"/>
      <c r="L1629" s="173"/>
      <c r="M1629" s="173"/>
      <c r="O1629" s="173">
        <v>0</v>
      </c>
      <c r="P1629" s="173"/>
      <c r="R1629" s="173">
        <v>0</v>
      </c>
      <c r="S1629" s="173"/>
    </row>
    <row r="1630" spans="1:20" ht="18.75">
      <c r="A1630" s="25"/>
      <c r="B1630" s="19" t="s">
        <v>148</v>
      </c>
      <c r="C1630" s="21">
        <f>SUM(C1629)</f>
        <v>899.99</v>
      </c>
      <c r="D1630" s="20"/>
      <c r="E1630" s="88">
        <f>SUM(C1630:D1630)</f>
        <v>899.99</v>
      </c>
      <c r="F1630" s="18">
        <v>25899.99</v>
      </c>
      <c r="G1630" s="18">
        <v>0</v>
      </c>
      <c r="H1630" s="94">
        <f t="shared" si="510"/>
        <v>25899.99</v>
      </c>
      <c r="I1630" s="36">
        <f>SUM(I1628:I1629)</f>
        <v>699.99</v>
      </c>
      <c r="J1630" s="22"/>
      <c r="K1630" s="117">
        <f>SUM(I1630:J1630)</f>
        <v>699.99</v>
      </c>
      <c r="L1630" s="91">
        <f>SUM(L1628:L1629)</f>
        <v>599.99</v>
      </c>
      <c r="M1630" s="173"/>
      <c r="N1630" s="103">
        <f>SUM(L1630:M1630)</f>
        <v>599.99</v>
      </c>
      <c r="O1630" s="91">
        <f>SUM(O1628:O1629)</f>
        <v>499.99</v>
      </c>
      <c r="P1630" s="173"/>
      <c r="Q1630" s="103">
        <f>SUM(O1630:P1630)</f>
        <v>499.99</v>
      </c>
      <c r="R1630" s="91">
        <f>SUM(R1628:R1629)</f>
        <v>499.99</v>
      </c>
      <c r="S1630" s="173"/>
      <c r="T1630" s="103">
        <f>SUM(R1630:S1630)</f>
        <v>499.99</v>
      </c>
    </row>
    <row r="1631" spans="1:20" ht="18.75">
      <c r="A1631" s="35">
        <v>20</v>
      </c>
      <c r="B1631" s="19" t="s">
        <v>1524</v>
      </c>
      <c r="C1631" s="21"/>
      <c r="D1631" s="20"/>
      <c r="E1631" s="88"/>
      <c r="F1631" s="18"/>
      <c r="G1631" s="18"/>
      <c r="H1631" s="94"/>
      <c r="I1631" s="22"/>
      <c r="J1631" s="22"/>
      <c r="L1631" s="173"/>
      <c r="M1631" s="173"/>
      <c r="O1631" s="173"/>
      <c r="P1631" s="173"/>
      <c r="R1631" s="173"/>
      <c r="S1631" s="173"/>
    </row>
    <row r="1632" spans="1:20" ht="18.75">
      <c r="A1632" s="25">
        <v>1</v>
      </c>
      <c r="B1632" s="17" t="s">
        <v>1525</v>
      </c>
      <c r="C1632" s="21"/>
      <c r="D1632" s="20"/>
      <c r="E1632" s="88"/>
      <c r="F1632" s="18"/>
      <c r="G1632" s="18"/>
      <c r="H1632" s="94"/>
      <c r="I1632" s="22">
        <v>32000</v>
      </c>
      <c r="J1632" s="22"/>
      <c r="K1632" s="117">
        <f>SUM(I1632:J1632)</f>
        <v>32000</v>
      </c>
      <c r="L1632" s="173">
        <v>240000</v>
      </c>
      <c r="M1632" s="173"/>
      <c r="N1632" s="103">
        <f>SUM(L1632:M1632)</f>
        <v>240000</v>
      </c>
      <c r="O1632" s="173">
        <v>0.03</v>
      </c>
      <c r="P1632" s="173"/>
      <c r="Q1632" s="103">
        <f>SUM(O1632:P1632)</f>
        <v>0.03</v>
      </c>
      <c r="R1632" s="173">
        <v>0.03</v>
      </c>
      <c r="S1632" s="173"/>
      <c r="T1632" s="103">
        <f>SUM(R1632:S1632)</f>
        <v>0.03</v>
      </c>
    </row>
    <row r="1633" spans="1:20" ht="18.75">
      <c r="A1633" s="25"/>
      <c r="B1633" s="19" t="s">
        <v>1526</v>
      </c>
      <c r="C1633" s="21"/>
      <c r="D1633" s="20"/>
      <c r="E1633" s="88"/>
      <c r="F1633" s="18"/>
      <c r="G1633" s="18"/>
      <c r="H1633" s="94"/>
      <c r="I1633" s="36">
        <f>SUM(I1632)</f>
        <v>32000</v>
      </c>
      <c r="J1633" s="22"/>
      <c r="K1633" s="117">
        <f>SUM(I1633:J1633)</f>
        <v>32000</v>
      </c>
      <c r="L1633" s="91">
        <f>SUM(L1632)</f>
        <v>240000</v>
      </c>
      <c r="M1633" s="173"/>
      <c r="N1633" s="103">
        <f>SUM(L1633:M1633)</f>
        <v>240000</v>
      </c>
      <c r="O1633" s="91">
        <f>SUM(O1632)</f>
        <v>0.03</v>
      </c>
      <c r="P1633" s="173"/>
      <c r="Q1633" s="103">
        <f>SUM(O1633:P1633)</f>
        <v>0.03</v>
      </c>
      <c r="R1633" s="91">
        <f>SUM(R1632)</f>
        <v>0.03</v>
      </c>
      <c r="S1633" s="173"/>
      <c r="T1633" s="103">
        <f>SUM(R1633:S1633)</f>
        <v>0.03</v>
      </c>
    </row>
    <row r="1634" spans="1:20" s="43" customFormat="1" ht="18.75">
      <c r="A1634" s="35">
        <v>21</v>
      </c>
      <c r="B1634" s="19" t="s">
        <v>1219</v>
      </c>
      <c r="C1634" s="21"/>
      <c r="D1634" s="21"/>
      <c r="E1634" s="88"/>
      <c r="F1634" s="18"/>
      <c r="G1634" s="18"/>
      <c r="H1634" s="94"/>
      <c r="I1634" s="36"/>
      <c r="J1634" s="36"/>
      <c r="K1634" s="117"/>
      <c r="L1634" s="91"/>
      <c r="M1634" s="91"/>
      <c r="N1634" s="103"/>
      <c r="O1634" s="91"/>
      <c r="P1634" s="91"/>
      <c r="Q1634" s="103"/>
      <c r="R1634" s="91"/>
      <c r="S1634" s="91"/>
      <c r="T1634" s="103"/>
    </row>
    <row r="1635" spans="1:20" ht="18.75">
      <c r="A1635" s="25">
        <v>1</v>
      </c>
      <c r="B1635" s="17" t="s">
        <v>1220</v>
      </c>
      <c r="C1635" s="20" t="s">
        <v>226</v>
      </c>
      <c r="D1635" s="20">
        <v>0.03</v>
      </c>
      <c r="E1635" s="88">
        <f t="shared" ref="E1635:E1642" si="517">SUM(C1635:D1635)</f>
        <v>0.03</v>
      </c>
      <c r="F1635" s="20"/>
      <c r="G1635" s="20"/>
      <c r="I1635" s="22">
        <v>0</v>
      </c>
      <c r="J1635" s="22">
        <v>0.03</v>
      </c>
      <c r="K1635" s="117">
        <f t="shared" ref="K1635:K1642" si="518">SUM(I1635:J1635)</f>
        <v>0.03</v>
      </c>
      <c r="L1635" s="173">
        <v>0</v>
      </c>
      <c r="M1635" s="173">
        <v>0.03</v>
      </c>
      <c r="N1635" s="103">
        <f t="shared" ref="N1635:N1642" si="519">SUM(L1635:M1635)</f>
        <v>0.03</v>
      </c>
      <c r="O1635" s="173">
        <v>0</v>
      </c>
      <c r="P1635" s="173">
        <v>0.03</v>
      </c>
      <c r="Q1635" s="103">
        <f t="shared" ref="Q1635:Q1642" si="520">SUM(O1635:P1635)</f>
        <v>0.03</v>
      </c>
      <c r="R1635" s="173">
        <v>0</v>
      </c>
      <c r="S1635" s="173">
        <v>0.03</v>
      </c>
      <c r="T1635" s="103">
        <f t="shared" ref="T1635:T1642" si="521">SUM(R1635:S1635)</f>
        <v>0.03</v>
      </c>
    </row>
    <row r="1636" spans="1:20" ht="18.75">
      <c r="A1636" s="25">
        <v>2</v>
      </c>
      <c r="B1636" s="17" t="s">
        <v>1221</v>
      </c>
      <c r="C1636" s="20">
        <v>0.03</v>
      </c>
      <c r="D1636" s="20"/>
      <c r="E1636" s="88">
        <f t="shared" si="517"/>
        <v>0.03</v>
      </c>
      <c r="F1636" s="14">
        <v>0</v>
      </c>
      <c r="G1636" s="14">
        <v>0.03</v>
      </c>
      <c r="H1636" s="94">
        <f t="shared" ref="H1636:H1680" si="522">SUM(F1636:G1636)</f>
        <v>0.03</v>
      </c>
      <c r="I1636" s="22">
        <v>0.03</v>
      </c>
      <c r="J1636" s="22"/>
      <c r="K1636" s="117">
        <f t="shared" si="518"/>
        <v>0.03</v>
      </c>
      <c r="L1636" s="173">
        <v>0.03</v>
      </c>
      <c r="M1636" s="173"/>
      <c r="N1636" s="103">
        <f t="shared" si="519"/>
        <v>0.03</v>
      </c>
      <c r="O1636" s="173">
        <v>0.03</v>
      </c>
      <c r="P1636" s="173"/>
      <c r="Q1636" s="103">
        <f t="shared" si="520"/>
        <v>0.03</v>
      </c>
      <c r="R1636" s="173">
        <v>0.03</v>
      </c>
      <c r="S1636" s="173"/>
      <c r="T1636" s="103">
        <f t="shared" si="521"/>
        <v>0.03</v>
      </c>
    </row>
    <row r="1637" spans="1:20" s="43" customFormat="1" ht="18.75">
      <c r="A1637" s="25">
        <v>3</v>
      </c>
      <c r="B1637" s="17" t="s">
        <v>1222</v>
      </c>
      <c r="C1637" s="20">
        <v>61619.48</v>
      </c>
      <c r="D1637" s="20"/>
      <c r="E1637" s="88">
        <f t="shared" si="517"/>
        <v>61619.48</v>
      </c>
      <c r="F1637" s="14">
        <v>101545</v>
      </c>
      <c r="G1637" s="14">
        <v>0</v>
      </c>
      <c r="H1637" s="94">
        <f t="shared" si="522"/>
        <v>101545</v>
      </c>
      <c r="I1637" s="22">
        <v>73833</v>
      </c>
      <c r="J1637" s="22"/>
      <c r="K1637" s="117">
        <f t="shared" si="518"/>
        <v>73833</v>
      </c>
      <c r="L1637" s="173">
        <v>63814</v>
      </c>
      <c r="M1637" s="173"/>
      <c r="N1637" s="103">
        <f t="shared" si="519"/>
        <v>63814</v>
      </c>
      <c r="O1637" s="173">
        <v>77645.03</v>
      </c>
      <c r="P1637" s="173"/>
      <c r="Q1637" s="103">
        <f t="shared" si="520"/>
        <v>77645.03</v>
      </c>
      <c r="R1637" s="173">
        <v>86645.03</v>
      </c>
      <c r="S1637" s="173"/>
      <c r="T1637" s="103">
        <f t="shared" si="521"/>
        <v>86645.03</v>
      </c>
    </row>
    <row r="1638" spans="1:20" ht="18.75">
      <c r="A1638" s="25">
        <v>4</v>
      </c>
      <c r="B1638" s="17" t="s">
        <v>1223</v>
      </c>
      <c r="C1638" s="20">
        <v>1500</v>
      </c>
      <c r="D1638" s="20"/>
      <c r="E1638" s="88">
        <f t="shared" si="517"/>
        <v>1500</v>
      </c>
      <c r="F1638" s="14">
        <v>1650</v>
      </c>
      <c r="G1638" s="14">
        <v>0</v>
      </c>
      <c r="H1638" s="94">
        <f t="shared" si="522"/>
        <v>1650</v>
      </c>
      <c r="I1638" s="22">
        <v>5000</v>
      </c>
      <c r="J1638" s="22"/>
      <c r="K1638" s="117">
        <f t="shared" si="518"/>
        <v>5000</v>
      </c>
      <c r="L1638" s="173">
        <v>7500</v>
      </c>
      <c r="M1638" s="173"/>
      <c r="N1638" s="103">
        <f t="shared" si="519"/>
        <v>7500</v>
      </c>
      <c r="O1638" s="173">
        <v>7500</v>
      </c>
      <c r="P1638" s="173"/>
      <c r="Q1638" s="103">
        <f t="shared" si="520"/>
        <v>7500</v>
      </c>
      <c r="R1638" s="173">
        <v>7500</v>
      </c>
      <c r="S1638" s="173"/>
      <c r="T1638" s="103">
        <f t="shared" si="521"/>
        <v>7500</v>
      </c>
    </row>
    <row r="1639" spans="1:20" ht="18.75">
      <c r="A1639" s="25">
        <v>5</v>
      </c>
      <c r="B1639" s="17" t="s">
        <v>1224</v>
      </c>
      <c r="C1639" s="20">
        <v>0.01</v>
      </c>
      <c r="D1639" s="20"/>
      <c r="E1639" s="88">
        <f t="shared" si="517"/>
        <v>0.01</v>
      </c>
      <c r="F1639" s="14">
        <v>0</v>
      </c>
      <c r="G1639" s="14">
        <v>343.99</v>
      </c>
      <c r="H1639" s="94">
        <f t="shared" si="522"/>
        <v>343.99</v>
      </c>
      <c r="I1639" s="22">
        <v>0</v>
      </c>
      <c r="J1639" s="22">
        <v>238.98</v>
      </c>
      <c r="K1639" s="117">
        <f t="shared" si="518"/>
        <v>238.98</v>
      </c>
      <c r="L1639" s="173"/>
      <c r="M1639" s="173">
        <v>0.09</v>
      </c>
      <c r="N1639" s="103">
        <f t="shared" si="519"/>
        <v>0.09</v>
      </c>
      <c r="O1639" s="173"/>
      <c r="P1639" s="173">
        <v>0.09</v>
      </c>
      <c r="Q1639" s="103">
        <f t="shared" si="520"/>
        <v>0.09</v>
      </c>
      <c r="R1639" s="173"/>
      <c r="S1639" s="173">
        <v>0.09</v>
      </c>
      <c r="T1639" s="103">
        <f t="shared" si="521"/>
        <v>0.09</v>
      </c>
    </row>
    <row r="1640" spans="1:20" s="43" customFormat="1" ht="18.75">
      <c r="A1640" s="25">
        <v>6</v>
      </c>
      <c r="B1640" s="17" t="s">
        <v>1225</v>
      </c>
      <c r="C1640" s="20"/>
      <c r="D1640" s="20">
        <v>113.42</v>
      </c>
      <c r="E1640" s="88">
        <f t="shared" si="517"/>
        <v>113.42</v>
      </c>
      <c r="F1640" s="14">
        <v>150</v>
      </c>
      <c r="G1640" s="14">
        <v>88.76</v>
      </c>
      <c r="H1640" s="94">
        <f t="shared" si="522"/>
        <v>238.76</v>
      </c>
      <c r="I1640" s="22">
        <v>200</v>
      </c>
      <c r="J1640" s="22">
        <v>0.01</v>
      </c>
      <c r="K1640" s="117">
        <f t="shared" si="518"/>
        <v>200.01</v>
      </c>
      <c r="L1640" s="173">
        <v>56</v>
      </c>
      <c r="M1640" s="173">
        <v>0.01</v>
      </c>
      <c r="N1640" s="103">
        <f t="shared" si="519"/>
        <v>56.01</v>
      </c>
      <c r="O1640" s="173">
        <v>56</v>
      </c>
      <c r="P1640" s="173">
        <v>0.01</v>
      </c>
      <c r="Q1640" s="103">
        <f t="shared" si="520"/>
        <v>56.01</v>
      </c>
      <c r="R1640" s="173">
        <v>56</v>
      </c>
      <c r="S1640" s="173">
        <v>0.01</v>
      </c>
      <c r="T1640" s="103">
        <f t="shared" si="521"/>
        <v>56.01</v>
      </c>
    </row>
    <row r="1641" spans="1:20" ht="18.75">
      <c r="A1641" s="25">
        <v>7</v>
      </c>
      <c r="B1641" s="17" t="s">
        <v>1226</v>
      </c>
      <c r="C1641" s="20">
        <v>266.68</v>
      </c>
      <c r="D1641" s="20">
        <v>0.01</v>
      </c>
      <c r="E1641" s="88">
        <f t="shared" si="517"/>
        <v>266.69</v>
      </c>
      <c r="F1641" s="14">
        <v>162</v>
      </c>
      <c r="G1641" s="14">
        <v>0</v>
      </c>
      <c r="H1641" s="94">
        <f t="shared" si="522"/>
        <v>162</v>
      </c>
      <c r="I1641" s="22">
        <v>72.010000000000005</v>
      </c>
      <c r="J1641" s="22"/>
      <c r="K1641" s="117">
        <f t="shared" si="518"/>
        <v>72.010000000000005</v>
      </c>
      <c r="L1641" s="173">
        <v>507.01</v>
      </c>
      <c r="M1641" s="173"/>
      <c r="N1641" s="103">
        <f t="shared" si="519"/>
        <v>507.01</v>
      </c>
      <c r="O1641" s="173">
        <v>760</v>
      </c>
      <c r="P1641" s="173"/>
      <c r="Q1641" s="103">
        <f t="shared" si="520"/>
        <v>760</v>
      </c>
      <c r="R1641" s="173">
        <v>760</v>
      </c>
      <c r="S1641" s="173"/>
      <c r="T1641" s="103">
        <f t="shared" si="521"/>
        <v>760</v>
      </c>
    </row>
    <row r="1642" spans="1:20" ht="18.75">
      <c r="A1642" s="25">
        <v>8</v>
      </c>
      <c r="B1642" s="17" t="s">
        <v>1227</v>
      </c>
      <c r="C1642" s="20">
        <v>162</v>
      </c>
      <c r="D1642" s="20"/>
      <c r="E1642" s="88">
        <f t="shared" si="517"/>
        <v>162</v>
      </c>
      <c r="F1642" s="14">
        <v>880</v>
      </c>
      <c r="G1642" s="14">
        <v>1320</v>
      </c>
      <c r="H1642" s="94">
        <f t="shared" si="522"/>
        <v>2200</v>
      </c>
      <c r="I1642" s="22">
        <v>0.03</v>
      </c>
      <c r="J1642" s="22">
        <v>0.03</v>
      </c>
      <c r="K1642" s="117">
        <f t="shared" si="518"/>
        <v>0.06</v>
      </c>
      <c r="L1642" s="173">
        <v>0.03</v>
      </c>
      <c r="M1642" s="173">
        <v>0.03</v>
      </c>
      <c r="N1642" s="103">
        <f t="shared" si="519"/>
        <v>0.06</v>
      </c>
      <c r="O1642" s="173"/>
      <c r="P1642" s="173">
        <v>0.03</v>
      </c>
      <c r="Q1642" s="103">
        <f t="shared" si="520"/>
        <v>0.03</v>
      </c>
      <c r="R1642" s="173"/>
      <c r="S1642" s="173">
        <v>0.03</v>
      </c>
      <c r="T1642" s="103">
        <f t="shared" si="521"/>
        <v>0.03</v>
      </c>
    </row>
    <row r="1643" spans="1:20" ht="18.75">
      <c r="A1643" s="25">
        <v>9</v>
      </c>
      <c r="B1643" s="17" t="s">
        <v>2127</v>
      </c>
      <c r="C1643" s="20">
        <v>0.03</v>
      </c>
      <c r="D1643" s="20">
        <v>0.03</v>
      </c>
      <c r="E1643" s="88">
        <f>SUM(C1643:D1643)</f>
        <v>0.06</v>
      </c>
      <c r="F1643" s="14"/>
      <c r="G1643" s="14"/>
      <c r="H1643" s="94"/>
      <c r="I1643" s="35"/>
      <c r="J1643" s="35"/>
      <c r="L1643" s="173"/>
      <c r="M1643" s="173"/>
      <c r="O1643" s="173">
        <v>0</v>
      </c>
      <c r="P1643" s="173">
        <v>0</v>
      </c>
      <c r="Q1643" s="103">
        <v>0</v>
      </c>
      <c r="R1643" s="173">
        <v>0</v>
      </c>
      <c r="S1643" s="173">
        <v>0</v>
      </c>
      <c r="T1643" s="103">
        <v>0</v>
      </c>
    </row>
    <row r="1644" spans="1:20" ht="18.75">
      <c r="A1644" s="25"/>
      <c r="B1644" s="19" t="s">
        <v>149</v>
      </c>
      <c r="C1644" s="21">
        <f>SUM(C1635:C1643)</f>
        <v>63548.23</v>
      </c>
      <c r="D1644" s="21">
        <f>SUM(D1635:D1643)</f>
        <v>113.49000000000001</v>
      </c>
      <c r="E1644" s="88">
        <f>SUM(C1644:D1644)</f>
        <v>63661.72</v>
      </c>
      <c r="F1644" s="18">
        <v>104387.03</v>
      </c>
      <c r="G1644" s="18">
        <v>1752.78</v>
      </c>
      <c r="H1644" s="94">
        <f>SUM(F1644:G1644)</f>
        <v>106139.81</v>
      </c>
      <c r="I1644" s="36">
        <f>SUM(I1635:I1643)</f>
        <v>79105.069999999992</v>
      </c>
      <c r="J1644" s="36">
        <f t="shared" ref="J1644:K1644" si="523">SUM(J1635:J1643)</f>
        <v>239.04999999999998</v>
      </c>
      <c r="K1644" s="117">
        <f t="shared" si="523"/>
        <v>79344.119999999981</v>
      </c>
      <c r="L1644" s="91">
        <f>SUM(L1635:L1643)</f>
        <v>71877.069999999992</v>
      </c>
      <c r="M1644" s="91">
        <f t="shared" ref="M1644:N1644" si="524">SUM(M1635:M1643)</f>
        <v>0.16</v>
      </c>
      <c r="N1644" s="103">
        <f t="shared" si="524"/>
        <v>71877.229999999981</v>
      </c>
      <c r="O1644" s="91">
        <f>SUM(O1635:O1643)</f>
        <v>85961.06</v>
      </c>
      <c r="P1644" s="91">
        <f>SUM(P1635:P1643)</f>
        <v>0.16</v>
      </c>
      <c r="Q1644" s="103">
        <f t="shared" ref="Q1644" si="525">SUM(Q1635:Q1643)</f>
        <v>85961.219999999987</v>
      </c>
      <c r="R1644" s="91">
        <f>SUM(R1635:R1643)</f>
        <v>94961.06</v>
      </c>
      <c r="S1644" s="91">
        <f>SUM(S1635:S1643)</f>
        <v>0.16</v>
      </c>
      <c r="T1644" s="103">
        <f t="shared" ref="T1644" si="526">SUM(T1635:T1643)</f>
        <v>94961.219999999987</v>
      </c>
    </row>
    <row r="1645" spans="1:20" s="43" customFormat="1" ht="18.75">
      <c r="A1645" s="35">
        <v>22</v>
      </c>
      <c r="B1645" s="19" t="s">
        <v>1228</v>
      </c>
      <c r="C1645" s="21"/>
      <c r="D1645" s="21"/>
      <c r="E1645" s="88"/>
      <c r="F1645" s="18"/>
      <c r="G1645" s="18"/>
      <c r="H1645" s="94"/>
      <c r="I1645" s="36"/>
      <c r="J1645" s="36"/>
      <c r="K1645" s="117"/>
      <c r="L1645" s="91"/>
      <c r="M1645" s="91"/>
      <c r="N1645" s="103"/>
      <c r="O1645" s="91"/>
      <c r="P1645" s="91"/>
      <c r="Q1645" s="103"/>
      <c r="R1645" s="91"/>
      <c r="S1645" s="91"/>
      <c r="T1645" s="103"/>
    </row>
    <row r="1646" spans="1:20" ht="18.75">
      <c r="A1646" s="25">
        <v>1</v>
      </c>
      <c r="B1646" s="17" t="s">
        <v>2017</v>
      </c>
      <c r="C1646" s="20"/>
      <c r="D1646" s="20"/>
      <c r="F1646" s="14">
        <v>0.01</v>
      </c>
      <c r="G1646" s="14">
        <v>0</v>
      </c>
      <c r="H1646" s="94">
        <f t="shared" si="522"/>
        <v>0.01</v>
      </c>
      <c r="I1646" s="22">
        <v>0.01</v>
      </c>
      <c r="J1646" s="22"/>
      <c r="K1646" s="117">
        <f>SUM(I1646:J1646)</f>
        <v>0.01</v>
      </c>
      <c r="L1646" s="173">
        <v>500</v>
      </c>
      <c r="M1646" s="173"/>
      <c r="N1646" s="103">
        <f>SUM(L1646:M1646)</f>
        <v>500</v>
      </c>
      <c r="O1646" s="173">
        <v>500</v>
      </c>
      <c r="P1646" s="173"/>
      <c r="Q1646" s="103">
        <f>SUM(O1646:P1646)</f>
        <v>500</v>
      </c>
      <c r="R1646" s="173">
        <v>500</v>
      </c>
      <c r="S1646" s="173"/>
      <c r="T1646" s="103">
        <f>SUM(R1646:S1646)</f>
        <v>500</v>
      </c>
    </row>
    <row r="1647" spans="1:20" ht="18.75">
      <c r="A1647" s="25"/>
      <c r="B1647" s="19" t="s">
        <v>150</v>
      </c>
      <c r="C1647" s="21"/>
      <c r="D1647" s="21"/>
      <c r="E1647" s="88"/>
      <c r="F1647" s="18">
        <v>0.01</v>
      </c>
      <c r="G1647" s="18">
        <v>0</v>
      </c>
      <c r="H1647" s="94">
        <f t="shared" si="522"/>
        <v>0.01</v>
      </c>
      <c r="I1647" s="36">
        <f>SUM(I1646)</f>
        <v>0.01</v>
      </c>
      <c r="J1647" s="22"/>
      <c r="K1647" s="117">
        <f>SUM(I1647:J1647)</f>
        <v>0.01</v>
      </c>
      <c r="L1647" s="91">
        <f>SUM(L1646)</f>
        <v>500</v>
      </c>
      <c r="M1647" s="173"/>
      <c r="N1647" s="103">
        <f>SUM(L1647:M1647)</f>
        <v>500</v>
      </c>
      <c r="O1647" s="91">
        <f>SUM(O1646)</f>
        <v>500</v>
      </c>
      <c r="P1647" s="173"/>
      <c r="Q1647" s="103">
        <f>SUM(O1647:P1647)</f>
        <v>500</v>
      </c>
      <c r="R1647" s="91">
        <f>SUM(R1646)</f>
        <v>500</v>
      </c>
      <c r="S1647" s="173"/>
      <c r="T1647" s="103">
        <f>SUM(R1647:S1647)</f>
        <v>500</v>
      </c>
    </row>
    <row r="1648" spans="1:20" s="43" customFormat="1" ht="18.75">
      <c r="A1648" s="35">
        <v>23</v>
      </c>
      <c r="B1648" s="19" t="s">
        <v>277</v>
      </c>
      <c r="C1648" s="21"/>
      <c r="D1648" s="21"/>
      <c r="E1648" s="88"/>
      <c r="F1648" s="18"/>
      <c r="G1648" s="18"/>
      <c r="H1648" s="94"/>
      <c r="I1648" s="36"/>
      <c r="J1648" s="36"/>
      <c r="K1648" s="117"/>
      <c r="L1648" s="91"/>
      <c r="M1648" s="91"/>
      <c r="N1648" s="103"/>
      <c r="O1648" s="91"/>
      <c r="P1648" s="91"/>
      <c r="Q1648" s="103"/>
      <c r="R1648" s="91"/>
      <c r="S1648" s="91"/>
      <c r="T1648" s="103"/>
    </row>
    <row r="1649" spans="1:20" ht="18.75">
      <c r="A1649" s="25">
        <v>1</v>
      </c>
      <c r="B1649" s="17" t="s">
        <v>2327</v>
      </c>
      <c r="C1649" s="20">
        <v>6.48</v>
      </c>
      <c r="D1649" s="20"/>
      <c r="E1649" s="88">
        <f>SUM(C1649:D1649)</f>
        <v>6.48</v>
      </c>
      <c r="F1649" s="14">
        <v>6.24</v>
      </c>
      <c r="G1649" s="14">
        <v>0</v>
      </c>
      <c r="H1649" s="94">
        <f t="shared" si="522"/>
        <v>6.24</v>
      </c>
      <c r="I1649" s="22">
        <v>4.63</v>
      </c>
      <c r="J1649" s="22"/>
      <c r="K1649" s="117">
        <f>SUM(I1649:J1649)</f>
        <v>4.63</v>
      </c>
      <c r="L1649" s="173">
        <v>4.99</v>
      </c>
      <c r="M1649" s="173"/>
      <c r="N1649" s="103">
        <f>SUM(L1649:M1649)</f>
        <v>4.99</v>
      </c>
      <c r="O1649" s="173">
        <v>5.57</v>
      </c>
      <c r="P1649" s="173">
        <v>0</v>
      </c>
      <c r="Q1649" s="103">
        <f>SUM(O1649:P1649)</f>
        <v>5.57</v>
      </c>
      <c r="R1649" s="173">
        <v>5.57</v>
      </c>
      <c r="S1649" s="173">
        <v>0</v>
      </c>
      <c r="T1649" s="103">
        <f>SUM(R1649:S1649)</f>
        <v>5.57</v>
      </c>
    </row>
    <row r="1650" spans="1:20" ht="18.75">
      <c r="A1650" s="25"/>
      <c r="B1650" s="17" t="s">
        <v>2328</v>
      </c>
      <c r="C1650" s="20"/>
      <c r="D1650" s="20"/>
      <c r="E1650" s="88"/>
      <c r="F1650" s="14"/>
      <c r="G1650" s="14"/>
      <c r="H1650" s="94"/>
      <c r="I1650" s="22"/>
      <c r="J1650" s="22"/>
      <c r="L1650" s="173"/>
      <c r="M1650" s="173"/>
      <c r="O1650" s="173">
        <v>0</v>
      </c>
      <c r="P1650" s="173">
        <v>90</v>
      </c>
      <c r="Q1650" s="103">
        <v>0.09</v>
      </c>
      <c r="R1650" s="173">
        <v>0</v>
      </c>
      <c r="S1650" s="173">
        <v>90</v>
      </c>
      <c r="T1650" s="103">
        <v>0.09</v>
      </c>
    </row>
    <row r="1651" spans="1:20" ht="18.75">
      <c r="A1651" s="25">
        <v>2</v>
      </c>
      <c r="B1651" s="17" t="s">
        <v>1229</v>
      </c>
      <c r="C1651" s="20">
        <v>10</v>
      </c>
      <c r="D1651" s="20">
        <v>10</v>
      </c>
      <c r="E1651" s="88">
        <f>SUM(C1651:D1651)</f>
        <v>20</v>
      </c>
      <c r="F1651" s="14">
        <v>10</v>
      </c>
      <c r="G1651" s="14">
        <v>10</v>
      </c>
      <c r="H1651" s="94">
        <f t="shared" si="522"/>
        <v>20</v>
      </c>
      <c r="I1651" s="22">
        <v>0.01</v>
      </c>
      <c r="J1651" s="22">
        <v>9</v>
      </c>
      <c r="K1651" s="117">
        <f>SUM(I1651:J1651)</f>
        <v>9.01</v>
      </c>
      <c r="L1651" s="173">
        <v>0.01</v>
      </c>
      <c r="M1651" s="173">
        <v>9</v>
      </c>
      <c r="N1651" s="103">
        <f>SUM(L1651:M1651)</f>
        <v>9.01</v>
      </c>
      <c r="O1651" s="173">
        <v>0.01</v>
      </c>
      <c r="P1651" s="173">
        <v>9</v>
      </c>
      <c r="Q1651" s="103">
        <f>SUM(O1651:P1651)</f>
        <v>9.01</v>
      </c>
      <c r="R1651" s="173">
        <v>0.01</v>
      </c>
      <c r="S1651" s="173">
        <v>9</v>
      </c>
      <c r="T1651" s="103">
        <f>SUM(R1651:S1651)</f>
        <v>9.01</v>
      </c>
    </row>
    <row r="1652" spans="1:20" s="43" customFormat="1" ht="18.75">
      <c r="A1652" s="25">
        <v>3</v>
      </c>
      <c r="B1652" s="17" t="s">
        <v>1231</v>
      </c>
      <c r="C1652" s="20">
        <v>8.6300000000000008</v>
      </c>
      <c r="D1652" s="20"/>
      <c r="E1652" s="88">
        <f>SUM(C1652:D1652)</f>
        <v>8.6300000000000008</v>
      </c>
      <c r="F1652" s="14">
        <v>16.27</v>
      </c>
      <c r="G1652" s="14">
        <v>0</v>
      </c>
      <c r="H1652" s="94">
        <f t="shared" si="522"/>
        <v>16.27</v>
      </c>
      <c r="I1652" s="22">
        <v>0.01</v>
      </c>
      <c r="J1652" s="36"/>
      <c r="K1652" s="117">
        <f>SUM(I1652:J1652)</f>
        <v>0.01</v>
      </c>
      <c r="L1652" s="173">
        <v>0.01</v>
      </c>
      <c r="M1652" s="173"/>
      <c r="N1652" s="103">
        <f>SUM(L1652:M1652)</f>
        <v>0.01</v>
      </c>
      <c r="O1652" s="173">
        <v>200</v>
      </c>
      <c r="P1652" s="173"/>
      <c r="Q1652" s="103">
        <f>SUM(O1652:P1652)</f>
        <v>200</v>
      </c>
      <c r="R1652" s="173">
        <v>200</v>
      </c>
      <c r="S1652" s="173"/>
      <c r="T1652" s="103">
        <f>SUM(R1652:S1652)</f>
        <v>200</v>
      </c>
    </row>
    <row r="1653" spans="1:20" ht="18.75">
      <c r="A1653" s="25">
        <v>4</v>
      </c>
      <c r="B1653" s="17" t="s">
        <v>1230</v>
      </c>
      <c r="C1653" s="20">
        <v>25.74</v>
      </c>
      <c r="D1653" s="20"/>
      <c r="E1653" s="88">
        <f>SUM(C1653:D1653)</f>
        <v>25.74</v>
      </c>
      <c r="F1653" s="14">
        <v>41</v>
      </c>
      <c r="G1653" s="14">
        <v>0</v>
      </c>
      <c r="H1653" s="94">
        <f t="shared" si="522"/>
        <v>41</v>
      </c>
      <c r="I1653" s="22">
        <v>35.119999999999997</v>
      </c>
      <c r="J1653" s="22"/>
      <c r="K1653" s="117">
        <f>SUM(I1653:J1653)</f>
        <v>35.119999999999997</v>
      </c>
      <c r="L1653" s="173">
        <v>0.01</v>
      </c>
      <c r="M1653" s="173"/>
      <c r="N1653" s="103">
        <f>SUM(L1653:M1653)</f>
        <v>0.01</v>
      </c>
      <c r="O1653" s="173">
        <v>100</v>
      </c>
      <c r="P1653" s="173"/>
      <c r="Q1653" s="103">
        <f>SUM(O1653:P1653)</f>
        <v>100</v>
      </c>
      <c r="R1653" s="173">
        <v>100</v>
      </c>
      <c r="S1653" s="173"/>
      <c r="T1653" s="103">
        <f>SUM(R1653:S1653)</f>
        <v>100</v>
      </c>
    </row>
    <row r="1654" spans="1:20" ht="18.75">
      <c r="A1654" s="25"/>
      <c r="B1654" s="19" t="s">
        <v>151</v>
      </c>
      <c r="C1654" s="21">
        <f>SUM(C1649:C1653)</f>
        <v>50.849999999999994</v>
      </c>
      <c r="D1654" s="21">
        <f>SUM(D1649:D1653)</f>
        <v>10</v>
      </c>
      <c r="E1654" s="88">
        <f>SUM(C1654:D1654)</f>
        <v>60.849999999999994</v>
      </c>
      <c r="F1654" s="18">
        <v>73.510000000000005</v>
      </c>
      <c r="G1654" s="18">
        <v>10</v>
      </c>
      <c r="H1654" s="94">
        <f t="shared" si="522"/>
        <v>83.51</v>
      </c>
      <c r="I1654" s="36">
        <f>SUM(I1649:I1653)</f>
        <v>39.769999999999996</v>
      </c>
      <c r="J1654" s="36">
        <f>SUM(J1649:J1653)</f>
        <v>9</v>
      </c>
      <c r="K1654" s="117">
        <f>SUM(I1654:J1654)</f>
        <v>48.769999999999996</v>
      </c>
      <c r="L1654" s="91">
        <f>SUM(L1649:L1653)</f>
        <v>5.0199999999999996</v>
      </c>
      <c r="M1654" s="91">
        <f>SUM(M1649:M1653)</f>
        <v>9</v>
      </c>
      <c r="N1654" s="103">
        <f>SUM(L1654:M1654)</f>
        <v>14.02</v>
      </c>
      <c r="O1654" s="91">
        <f>SUM(O1649:O1653)</f>
        <v>305.58000000000004</v>
      </c>
      <c r="P1654" s="91">
        <f>SUM(P1649:P1653)</f>
        <v>99</v>
      </c>
      <c r="Q1654" s="103">
        <f>SUM(O1654:P1654)</f>
        <v>404.58000000000004</v>
      </c>
      <c r="R1654" s="91">
        <f>SUM(R1649:R1653)</f>
        <v>305.58000000000004</v>
      </c>
      <c r="S1654" s="91">
        <f>SUM(S1649:S1653)</f>
        <v>99</v>
      </c>
      <c r="T1654" s="103">
        <f>SUM(R1654:S1654)</f>
        <v>404.58000000000004</v>
      </c>
    </row>
    <row r="1655" spans="1:20" s="43" customFormat="1" ht="18.75">
      <c r="A1655" s="35">
        <v>24</v>
      </c>
      <c r="B1655" s="19" t="s">
        <v>279</v>
      </c>
      <c r="C1655" s="21"/>
      <c r="D1655" s="21"/>
      <c r="E1655" s="88"/>
      <c r="F1655" s="18"/>
      <c r="G1655" s="18"/>
      <c r="H1655" s="94"/>
      <c r="I1655" s="36"/>
      <c r="J1655" s="36"/>
      <c r="K1655" s="117"/>
      <c r="L1655" s="91"/>
      <c r="M1655" s="91"/>
      <c r="N1655" s="103"/>
      <c r="O1655" s="91"/>
      <c r="P1655" s="91"/>
      <c r="Q1655" s="103"/>
      <c r="R1655" s="91"/>
      <c r="S1655" s="91"/>
      <c r="T1655" s="103"/>
    </row>
    <row r="1656" spans="1:20" s="43" customFormat="1" ht="18.75">
      <c r="A1656" s="25">
        <v>1</v>
      </c>
      <c r="B1656" s="17" t="s">
        <v>1232</v>
      </c>
      <c r="C1656" s="20"/>
      <c r="D1656" s="20"/>
      <c r="E1656" s="107"/>
      <c r="F1656" s="14">
        <v>21.52</v>
      </c>
      <c r="G1656" s="14">
        <v>0</v>
      </c>
      <c r="H1656" s="94">
        <f t="shared" si="522"/>
        <v>21.52</v>
      </c>
      <c r="I1656" s="22">
        <v>35.94</v>
      </c>
      <c r="J1656" s="36"/>
      <c r="K1656" s="117">
        <f t="shared" ref="K1656:K1665" si="527">SUM(I1656:J1656)</f>
        <v>35.94</v>
      </c>
      <c r="L1656" s="173">
        <v>19.61</v>
      </c>
      <c r="M1656" s="173"/>
      <c r="N1656" s="103">
        <f t="shared" ref="N1656:N1665" si="528">SUM(L1656:M1656)</f>
        <v>19.61</v>
      </c>
      <c r="O1656" s="173">
        <v>22.47</v>
      </c>
      <c r="P1656" s="173"/>
      <c r="Q1656" s="103">
        <f t="shared" ref="Q1656:Q1665" si="529">SUM(O1656:P1656)</f>
        <v>22.47</v>
      </c>
      <c r="R1656" s="173">
        <v>22.47</v>
      </c>
      <c r="S1656" s="173"/>
      <c r="T1656" s="103">
        <f t="shared" ref="T1656:T1665" si="530">SUM(R1656:S1656)</f>
        <v>22.47</v>
      </c>
    </row>
    <row r="1657" spans="1:20" ht="18.75">
      <c r="A1657" s="25">
        <v>2</v>
      </c>
      <c r="B1657" s="17" t="s">
        <v>1233</v>
      </c>
      <c r="C1657" s="20"/>
      <c r="D1657" s="20"/>
      <c r="F1657" s="14">
        <v>31.16</v>
      </c>
      <c r="G1657" s="14">
        <v>0</v>
      </c>
      <c r="H1657" s="94">
        <f t="shared" si="522"/>
        <v>31.16</v>
      </c>
      <c r="I1657" s="22">
        <v>30.85</v>
      </c>
      <c r="J1657" s="22"/>
      <c r="K1657" s="117">
        <f t="shared" si="527"/>
        <v>30.85</v>
      </c>
      <c r="L1657" s="173">
        <v>22.5</v>
      </c>
      <c r="M1657" s="173"/>
      <c r="N1657" s="103">
        <f t="shared" si="528"/>
        <v>22.5</v>
      </c>
      <c r="O1657" s="173">
        <v>19.22</v>
      </c>
      <c r="P1657" s="173"/>
      <c r="Q1657" s="103">
        <f t="shared" si="529"/>
        <v>19.22</v>
      </c>
      <c r="R1657" s="173">
        <v>19.22</v>
      </c>
      <c r="S1657" s="173"/>
      <c r="T1657" s="103">
        <f t="shared" si="530"/>
        <v>19.22</v>
      </c>
    </row>
    <row r="1658" spans="1:20" ht="18.75">
      <c r="A1658" s="25">
        <v>3</v>
      </c>
      <c r="B1658" s="17" t="s">
        <v>1234</v>
      </c>
      <c r="C1658" s="20">
        <v>2227.75</v>
      </c>
      <c r="D1658" s="20"/>
      <c r="E1658" s="88">
        <f t="shared" ref="E1658:E1665" si="531">SUM(C1658:D1658)</f>
        <v>2227.75</v>
      </c>
      <c r="F1658" s="14">
        <v>2227.75</v>
      </c>
      <c r="G1658" s="14">
        <v>0</v>
      </c>
      <c r="H1658" s="94">
        <f t="shared" si="522"/>
        <v>2227.75</v>
      </c>
      <c r="I1658" s="22">
        <v>6000</v>
      </c>
      <c r="J1658" s="22"/>
      <c r="K1658" s="117">
        <f t="shared" si="527"/>
        <v>6000</v>
      </c>
      <c r="L1658" s="173">
        <v>3493</v>
      </c>
      <c r="M1658" s="173">
        <v>5239</v>
      </c>
      <c r="N1658" s="103">
        <f t="shared" si="528"/>
        <v>8732</v>
      </c>
      <c r="O1658" s="173">
        <v>1057</v>
      </c>
      <c r="P1658" s="173">
        <v>1586</v>
      </c>
      <c r="Q1658" s="103">
        <f t="shared" si="529"/>
        <v>2643</v>
      </c>
      <c r="R1658" s="173">
        <v>1800</v>
      </c>
      <c r="S1658" s="173">
        <v>2687</v>
      </c>
      <c r="T1658" s="103">
        <f t="shared" si="530"/>
        <v>4487</v>
      </c>
    </row>
    <row r="1659" spans="1:20" ht="18.75">
      <c r="A1659" s="25">
        <v>4</v>
      </c>
      <c r="B1659" s="17" t="s">
        <v>1235</v>
      </c>
      <c r="C1659" s="20">
        <v>35</v>
      </c>
      <c r="D1659" s="20"/>
      <c r="E1659" s="88">
        <f t="shared" si="531"/>
        <v>35</v>
      </c>
      <c r="F1659" s="14">
        <v>35</v>
      </c>
      <c r="G1659" s="14">
        <v>0</v>
      </c>
      <c r="H1659" s="94">
        <f t="shared" si="522"/>
        <v>35</v>
      </c>
      <c r="I1659" s="22">
        <v>30</v>
      </c>
      <c r="J1659" s="22"/>
      <c r="K1659" s="117">
        <f t="shared" si="527"/>
        <v>30</v>
      </c>
      <c r="L1659" s="173">
        <v>30</v>
      </c>
      <c r="M1659" s="173"/>
      <c r="N1659" s="103">
        <f t="shared" si="528"/>
        <v>30</v>
      </c>
      <c r="O1659" s="173">
        <v>30</v>
      </c>
      <c r="P1659" s="173"/>
      <c r="Q1659" s="103">
        <f t="shared" si="529"/>
        <v>30</v>
      </c>
      <c r="R1659" s="173">
        <v>30</v>
      </c>
      <c r="S1659" s="173"/>
      <c r="T1659" s="103">
        <f t="shared" si="530"/>
        <v>30</v>
      </c>
    </row>
    <row r="1660" spans="1:20" ht="18.75">
      <c r="A1660" s="25">
        <v>5</v>
      </c>
      <c r="B1660" s="17" t="s">
        <v>1236</v>
      </c>
      <c r="C1660" s="20">
        <v>62.1</v>
      </c>
      <c r="D1660" s="20">
        <v>494.98</v>
      </c>
      <c r="E1660" s="88">
        <f t="shared" si="531"/>
        <v>557.08000000000004</v>
      </c>
      <c r="F1660" s="14">
        <v>0.08</v>
      </c>
      <c r="G1660" s="14">
        <v>27.46</v>
      </c>
      <c r="H1660" s="94">
        <f t="shared" si="522"/>
        <v>27.54</v>
      </c>
      <c r="I1660" s="22">
        <v>0.08</v>
      </c>
      <c r="J1660" s="22">
        <v>24.67</v>
      </c>
      <c r="K1660" s="117">
        <f t="shared" si="527"/>
        <v>24.75</v>
      </c>
      <c r="L1660" s="173">
        <v>0.08</v>
      </c>
      <c r="M1660" s="173">
        <v>10.09</v>
      </c>
      <c r="N1660" s="103">
        <f t="shared" si="528"/>
        <v>10.17</v>
      </c>
      <c r="O1660" s="173">
        <v>0.08</v>
      </c>
      <c r="P1660" s="173">
        <v>0.1</v>
      </c>
      <c r="Q1660" s="103">
        <f t="shared" si="529"/>
        <v>0.18</v>
      </c>
      <c r="R1660" s="173">
        <v>0.08</v>
      </c>
      <c r="S1660" s="173">
        <v>0.1</v>
      </c>
      <c r="T1660" s="103">
        <f t="shared" si="530"/>
        <v>0.18</v>
      </c>
    </row>
    <row r="1661" spans="1:20" ht="18.75">
      <c r="A1661" s="25">
        <v>6</v>
      </c>
      <c r="B1661" s="17" t="s">
        <v>1237</v>
      </c>
      <c r="C1661" s="20">
        <v>82.89</v>
      </c>
      <c r="D1661" s="20"/>
      <c r="E1661" s="88">
        <f t="shared" si="531"/>
        <v>82.89</v>
      </c>
      <c r="F1661" s="14">
        <v>0.03</v>
      </c>
      <c r="G1661" s="14">
        <v>0</v>
      </c>
      <c r="H1661" s="94">
        <f t="shared" si="522"/>
        <v>0.03</v>
      </c>
      <c r="I1661" s="22">
        <v>0.03</v>
      </c>
      <c r="J1661" s="22"/>
      <c r="K1661" s="117">
        <f t="shared" si="527"/>
        <v>0.03</v>
      </c>
      <c r="L1661" s="173">
        <v>0.03</v>
      </c>
      <c r="M1661" s="173"/>
      <c r="N1661" s="103">
        <f t="shared" si="528"/>
        <v>0.03</v>
      </c>
      <c r="O1661" s="173">
        <v>0.03</v>
      </c>
      <c r="P1661" s="173"/>
      <c r="Q1661" s="103">
        <f t="shared" si="529"/>
        <v>0.03</v>
      </c>
      <c r="R1661" s="173">
        <v>108.02</v>
      </c>
      <c r="S1661" s="173"/>
      <c r="T1661" s="103">
        <f t="shared" si="530"/>
        <v>108.02</v>
      </c>
    </row>
    <row r="1662" spans="1:20" ht="18.75">
      <c r="A1662" s="25">
        <v>7</v>
      </c>
      <c r="B1662" s="17" t="s">
        <v>1238</v>
      </c>
      <c r="C1662" s="20">
        <v>500</v>
      </c>
      <c r="D1662" s="20"/>
      <c r="E1662" s="88">
        <f t="shared" si="531"/>
        <v>500</v>
      </c>
      <c r="F1662" s="14">
        <v>1000</v>
      </c>
      <c r="G1662" s="14">
        <v>0</v>
      </c>
      <c r="H1662" s="94">
        <f t="shared" si="522"/>
        <v>1000</v>
      </c>
      <c r="I1662" s="22">
        <v>500</v>
      </c>
      <c r="J1662" s="22"/>
      <c r="K1662" s="117">
        <f t="shared" si="527"/>
        <v>500</v>
      </c>
      <c r="L1662" s="173">
        <v>500</v>
      </c>
      <c r="M1662" s="173"/>
      <c r="N1662" s="103">
        <f t="shared" si="528"/>
        <v>500</v>
      </c>
      <c r="O1662" s="173">
        <v>61.2</v>
      </c>
      <c r="P1662" s="173">
        <v>91.8</v>
      </c>
      <c r="Q1662" s="103">
        <f t="shared" si="529"/>
        <v>153</v>
      </c>
      <c r="R1662" s="173">
        <v>61.2</v>
      </c>
      <c r="S1662" s="173">
        <v>91.8</v>
      </c>
      <c r="T1662" s="103">
        <f t="shared" si="530"/>
        <v>153</v>
      </c>
    </row>
    <row r="1663" spans="1:20" ht="18.75">
      <c r="A1663" s="25">
        <v>8</v>
      </c>
      <c r="B1663" s="17" t="s">
        <v>2329</v>
      </c>
      <c r="C1663" s="20">
        <v>0.03</v>
      </c>
      <c r="D1663" s="20"/>
      <c r="E1663" s="88">
        <f t="shared" si="531"/>
        <v>0.03</v>
      </c>
      <c r="F1663" s="14">
        <v>0.03</v>
      </c>
      <c r="G1663" s="14">
        <v>0</v>
      </c>
      <c r="H1663" s="94">
        <f t="shared" si="522"/>
        <v>0.03</v>
      </c>
      <c r="I1663" s="22">
        <v>40000</v>
      </c>
      <c r="J1663" s="22"/>
      <c r="K1663" s="117">
        <f t="shared" si="527"/>
        <v>40000</v>
      </c>
      <c r="L1663" s="173">
        <v>48000</v>
      </c>
      <c r="M1663" s="173"/>
      <c r="N1663" s="103">
        <f t="shared" si="528"/>
        <v>48000</v>
      </c>
      <c r="O1663" s="173">
        <v>48000</v>
      </c>
      <c r="P1663" s="173"/>
      <c r="Q1663" s="103">
        <f t="shared" si="529"/>
        <v>48000</v>
      </c>
      <c r="R1663" s="173">
        <v>48000</v>
      </c>
      <c r="S1663" s="173"/>
      <c r="T1663" s="103">
        <f t="shared" si="530"/>
        <v>48000</v>
      </c>
    </row>
    <row r="1664" spans="1:20" ht="18.75">
      <c r="A1664" s="25">
        <v>9</v>
      </c>
      <c r="B1664" s="17" t="s">
        <v>1239</v>
      </c>
      <c r="C1664" s="20">
        <v>54000</v>
      </c>
      <c r="D1664" s="20"/>
      <c r="E1664" s="88">
        <f t="shared" si="531"/>
        <v>54000</v>
      </c>
      <c r="F1664" s="14">
        <v>37300</v>
      </c>
      <c r="G1664" s="14">
        <v>0</v>
      </c>
      <c r="H1664" s="94">
        <f t="shared" si="522"/>
        <v>37300</v>
      </c>
      <c r="I1664" s="22">
        <v>74841</v>
      </c>
      <c r="J1664" s="22"/>
      <c r="K1664" s="117">
        <f t="shared" si="527"/>
        <v>74841</v>
      </c>
      <c r="L1664" s="173">
        <v>77843</v>
      </c>
      <c r="M1664" s="173"/>
      <c r="N1664" s="103">
        <f t="shared" si="528"/>
        <v>77843</v>
      </c>
      <c r="O1664" s="173">
        <v>32400</v>
      </c>
      <c r="P1664" s="173"/>
      <c r="Q1664" s="103">
        <f t="shared" si="529"/>
        <v>32400</v>
      </c>
      <c r="R1664" s="173">
        <v>32400</v>
      </c>
      <c r="S1664" s="173"/>
      <c r="T1664" s="103">
        <f t="shared" si="530"/>
        <v>32400</v>
      </c>
    </row>
    <row r="1665" spans="1:20" ht="18.75">
      <c r="A1665" s="25"/>
      <c r="B1665" s="19" t="s">
        <v>14</v>
      </c>
      <c r="C1665" s="21">
        <f>SUM(C1658:C1664)</f>
        <v>56907.77</v>
      </c>
      <c r="D1665" s="21">
        <f>SUM(D1658:D1664)</f>
        <v>494.98</v>
      </c>
      <c r="E1665" s="88">
        <f t="shared" si="531"/>
        <v>57402.75</v>
      </c>
      <c r="F1665" s="18">
        <v>40615.57</v>
      </c>
      <c r="G1665" s="18">
        <v>27.46</v>
      </c>
      <c r="H1665" s="94">
        <f t="shared" si="522"/>
        <v>40643.03</v>
      </c>
      <c r="I1665" s="36">
        <f>SUM(I1656:I1664)</f>
        <v>121437.9</v>
      </c>
      <c r="J1665" s="36">
        <f>SUM(J1656:J1664)</f>
        <v>24.67</v>
      </c>
      <c r="K1665" s="117">
        <f t="shared" si="527"/>
        <v>121462.56999999999</v>
      </c>
      <c r="L1665" s="91">
        <f>SUM(L1656:L1664)</f>
        <v>129908.22</v>
      </c>
      <c r="M1665" s="91">
        <f>SUM(M1656:M1664)</f>
        <v>5249.09</v>
      </c>
      <c r="N1665" s="103">
        <f t="shared" si="528"/>
        <v>135157.31</v>
      </c>
      <c r="O1665" s="91">
        <f>SUM(O1656:O1664)</f>
        <v>81590</v>
      </c>
      <c r="P1665" s="91">
        <f>SUM(P1656:P1664)</f>
        <v>1677.8999999999999</v>
      </c>
      <c r="Q1665" s="103">
        <f t="shared" si="529"/>
        <v>83267.899999999994</v>
      </c>
      <c r="R1665" s="91">
        <f>SUM(R1656:R1664)</f>
        <v>82440.989999999991</v>
      </c>
      <c r="S1665" s="91">
        <f>SUM(S1656:S1664)</f>
        <v>2778.9</v>
      </c>
      <c r="T1665" s="103">
        <f t="shared" si="530"/>
        <v>85219.889999999985</v>
      </c>
    </row>
    <row r="1666" spans="1:20" s="43" customFormat="1" ht="18.75">
      <c r="A1666" s="35">
        <v>25</v>
      </c>
      <c r="B1666" s="19" t="s">
        <v>599</v>
      </c>
      <c r="C1666" s="21"/>
      <c r="D1666" s="21"/>
      <c r="E1666" s="88"/>
      <c r="F1666" s="18"/>
      <c r="G1666" s="18"/>
      <c r="H1666" s="94"/>
      <c r="I1666" s="36"/>
      <c r="J1666" s="36"/>
      <c r="K1666" s="117"/>
      <c r="L1666" s="91"/>
      <c r="M1666" s="91"/>
      <c r="N1666" s="103"/>
      <c r="O1666" s="91"/>
      <c r="P1666" s="91"/>
      <c r="Q1666" s="103"/>
      <c r="R1666" s="91"/>
      <c r="S1666" s="91"/>
      <c r="T1666" s="103"/>
    </row>
    <row r="1667" spans="1:20" ht="18.75">
      <c r="A1667" s="25">
        <v>1</v>
      </c>
      <c r="B1667" s="17" t="s">
        <v>1240</v>
      </c>
      <c r="C1667" s="20">
        <v>5717</v>
      </c>
      <c r="D1667" s="20"/>
      <c r="E1667" s="88">
        <f>SUM(C1667:D1667)</f>
        <v>5717</v>
      </c>
      <c r="F1667" s="14">
        <v>6800</v>
      </c>
      <c r="G1667" s="14">
        <v>0</v>
      </c>
      <c r="H1667" s="94">
        <f t="shared" si="522"/>
        <v>6800</v>
      </c>
      <c r="I1667" s="22">
        <v>8300</v>
      </c>
      <c r="J1667" s="22"/>
      <c r="K1667" s="117">
        <f>SUM(I1667:J1667)</f>
        <v>8300</v>
      </c>
      <c r="L1667" s="173">
        <v>9100</v>
      </c>
      <c r="M1667" s="173"/>
      <c r="N1667" s="103">
        <f>SUM(L1667:M1667)</f>
        <v>9100</v>
      </c>
      <c r="O1667" s="173">
        <v>15800</v>
      </c>
      <c r="P1667" s="173"/>
      <c r="Q1667" s="103">
        <f>SUM(O1667:P1667)</f>
        <v>15800</v>
      </c>
      <c r="R1667" s="173">
        <v>15800</v>
      </c>
      <c r="S1667" s="173"/>
      <c r="T1667" s="103">
        <f>SUM(R1667:S1667)</f>
        <v>15800</v>
      </c>
    </row>
    <row r="1668" spans="1:20" ht="18.75">
      <c r="A1668" s="25">
        <v>2</v>
      </c>
      <c r="B1668" s="17" t="s">
        <v>1241</v>
      </c>
      <c r="C1668" s="20">
        <v>20</v>
      </c>
      <c r="D1668" s="20"/>
      <c r="E1668" s="88">
        <f>SUM(C1668:D1668)</f>
        <v>20</v>
      </c>
      <c r="F1668" s="14">
        <v>20</v>
      </c>
      <c r="G1668" s="14">
        <v>0</v>
      </c>
      <c r="H1668" s="94">
        <f t="shared" si="522"/>
        <v>20</v>
      </c>
      <c r="I1668" s="22">
        <v>40</v>
      </c>
      <c r="J1668" s="22"/>
      <c r="K1668" s="117">
        <f>SUM(I1668:J1668)</f>
        <v>40</v>
      </c>
      <c r="L1668" s="173">
        <v>30</v>
      </c>
      <c r="M1668" s="173"/>
      <c r="N1668" s="103">
        <f>SUM(L1668:M1668)</f>
        <v>30</v>
      </c>
      <c r="O1668" s="173">
        <v>30</v>
      </c>
      <c r="P1668" s="173"/>
      <c r="Q1668" s="103">
        <f>SUM(O1668:P1668)</f>
        <v>30</v>
      </c>
      <c r="R1668" s="173">
        <v>30</v>
      </c>
      <c r="S1668" s="173"/>
      <c r="T1668" s="103">
        <f>SUM(R1668:S1668)</f>
        <v>30</v>
      </c>
    </row>
    <row r="1669" spans="1:20" ht="18.75">
      <c r="A1669" s="25"/>
      <c r="B1669" s="17" t="s">
        <v>2330</v>
      </c>
      <c r="C1669" s="20"/>
      <c r="D1669" s="20"/>
      <c r="E1669" s="88"/>
      <c r="F1669" s="14"/>
      <c r="G1669" s="14"/>
      <c r="H1669" s="94"/>
      <c r="I1669" s="22"/>
      <c r="J1669" s="22"/>
      <c r="L1669" s="173"/>
      <c r="M1669" s="173"/>
      <c r="O1669" s="173">
        <v>5000</v>
      </c>
      <c r="P1669" s="173"/>
      <c r="Q1669" s="103">
        <f>SUM(O1669:P1669)</f>
        <v>5000</v>
      </c>
      <c r="R1669" s="173">
        <v>5000</v>
      </c>
      <c r="S1669" s="173"/>
      <c r="T1669" s="103">
        <f>SUM(R1669:S1669)</f>
        <v>5000</v>
      </c>
    </row>
    <row r="1670" spans="1:20" s="43" customFormat="1" ht="18.75">
      <c r="A1670" s="25">
        <v>3</v>
      </c>
      <c r="B1670" s="17" t="s">
        <v>1242</v>
      </c>
      <c r="C1670" s="21"/>
      <c r="D1670" s="21"/>
      <c r="E1670" s="88"/>
      <c r="F1670" s="14">
        <v>0.02</v>
      </c>
      <c r="G1670" s="14">
        <v>0</v>
      </c>
      <c r="H1670" s="94">
        <f t="shared" si="522"/>
        <v>0.02</v>
      </c>
      <c r="I1670" s="22">
        <v>0.02</v>
      </c>
      <c r="J1670" s="36"/>
      <c r="K1670" s="117">
        <f>SUM(I1670:J1670)</f>
        <v>0.02</v>
      </c>
      <c r="L1670" s="173">
        <v>500.02</v>
      </c>
      <c r="M1670" s="173"/>
      <c r="N1670" s="103">
        <f>SUM(L1670:M1670)</f>
        <v>500.02</v>
      </c>
      <c r="O1670" s="173">
        <v>193.02</v>
      </c>
      <c r="P1670" s="173"/>
      <c r="Q1670" s="103">
        <f>SUM(O1670:P1670)</f>
        <v>193.02</v>
      </c>
      <c r="R1670" s="173">
        <v>193.02</v>
      </c>
      <c r="S1670" s="173"/>
      <c r="T1670" s="103">
        <f>SUM(R1670:S1670)</f>
        <v>193.02</v>
      </c>
    </row>
    <row r="1671" spans="1:20" ht="18.75">
      <c r="A1671" s="25"/>
      <c r="B1671" s="19" t="s">
        <v>15</v>
      </c>
      <c r="C1671" s="21">
        <f>SUM(C1667:C1670)</f>
        <v>5737</v>
      </c>
      <c r="D1671" s="21">
        <f>SUM(D1667:D1670)</f>
        <v>0</v>
      </c>
      <c r="E1671" s="88">
        <f>SUM(E1667:E1670)</f>
        <v>5737</v>
      </c>
      <c r="F1671" s="18">
        <v>6820.02</v>
      </c>
      <c r="G1671" s="18">
        <v>0</v>
      </c>
      <c r="H1671" s="94">
        <f t="shared" si="522"/>
        <v>6820.02</v>
      </c>
      <c r="I1671" s="36">
        <f>SUM(I1667:I1670)</f>
        <v>8340.02</v>
      </c>
      <c r="J1671" s="22"/>
      <c r="K1671" s="117">
        <f>SUM(I1671:J1671)</f>
        <v>8340.02</v>
      </c>
      <c r="L1671" s="91">
        <f>SUM(L1667:L1670)</f>
        <v>9630.02</v>
      </c>
      <c r="M1671" s="91"/>
      <c r="N1671" s="103">
        <f>SUM(L1671:M1671)</f>
        <v>9630.02</v>
      </c>
      <c r="O1671" s="91">
        <f>SUM(O1667:O1670)</f>
        <v>21023.02</v>
      </c>
      <c r="P1671" s="91"/>
      <c r="Q1671" s="103">
        <f>SUM(O1671:P1671)</f>
        <v>21023.02</v>
      </c>
      <c r="R1671" s="91">
        <f>SUM(R1667:R1670)</f>
        <v>21023.02</v>
      </c>
      <c r="S1671" s="91"/>
      <c r="T1671" s="103">
        <f>SUM(R1671:S1671)</f>
        <v>21023.02</v>
      </c>
    </row>
    <row r="1672" spans="1:20" s="43" customFormat="1" ht="18.75">
      <c r="A1672" s="35">
        <v>26</v>
      </c>
      <c r="B1672" s="19" t="s">
        <v>1243</v>
      </c>
      <c r="C1672" s="21"/>
      <c r="D1672" s="21"/>
      <c r="E1672" s="88"/>
      <c r="F1672" s="18"/>
      <c r="G1672" s="18"/>
      <c r="H1672" s="94"/>
      <c r="I1672" s="36"/>
      <c r="J1672" s="36"/>
      <c r="K1672" s="117"/>
      <c r="L1672" s="91"/>
      <c r="M1672" s="91"/>
      <c r="N1672" s="103"/>
      <c r="O1672" s="91"/>
      <c r="P1672" s="91"/>
      <c r="Q1672" s="103"/>
      <c r="R1672" s="91"/>
      <c r="S1672" s="91"/>
      <c r="T1672" s="103"/>
    </row>
    <row r="1673" spans="1:20" s="43" customFormat="1" ht="18.75">
      <c r="A1673" s="25">
        <v>1</v>
      </c>
      <c r="B1673" s="17" t="s">
        <v>2128</v>
      </c>
      <c r="C1673" s="21"/>
      <c r="D1673" s="21"/>
      <c r="E1673" s="88"/>
      <c r="F1673" s="18"/>
      <c r="G1673" s="18"/>
      <c r="H1673" s="94"/>
      <c r="I1673" s="36"/>
      <c r="J1673" s="36"/>
      <c r="K1673" s="117"/>
      <c r="L1673" s="91">
        <v>5000</v>
      </c>
      <c r="M1673" s="91"/>
      <c r="N1673" s="103">
        <f>SUM(L1673:M1673)</f>
        <v>5000</v>
      </c>
      <c r="O1673" s="91">
        <v>0.06</v>
      </c>
      <c r="P1673" s="91"/>
      <c r="Q1673" s="103">
        <f>SUM(O1673:P1673)</f>
        <v>0.06</v>
      </c>
      <c r="R1673" s="91">
        <v>0.06</v>
      </c>
      <c r="S1673" s="91"/>
      <c r="T1673" s="103">
        <f>SUM(R1673:S1673)</f>
        <v>0.06</v>
      </c>
    </row>
    <row r="1674" spans="1:20" ht="18.75">
      <c r="A1674" s="25">
        <v>2</v>
      </c>
      <c r="B1674" s="17" t="s">
        <v>1244</v>
      </c>
      <c r="C1674" s="20">
        <v>2000</v>
      </c>
      <c r="D1674" s="20"/>
      <c r="E1674" s="88">
        <f>SUM(C1674:D1674)</f>
        <v>2000</v>
      </c>
      <c r="F1674" s="14">
        <v>2003</v>
      </c>
      <c r="G1674" s="14">
        <v>0</v>
      </c>
      <c r="H1674" s="94">
        <f t="shared" si="522"/>
        <v>2003</v>
      </c>
      <c r="I1674" s="22">
        <v>2000.03</v>
      </c>
      <c r="J1674" s="22"/>
      <c r="K1674" s="117">
        <f>SUM(I1674:J1674)</f>
        <v>2000.03</v>
      </c>
      <c r="L1674" s="173">
        <v>4000.04</v>
      </c>
      <c r="M1674" s="173"/>
      <c r="N1674" s="103">
        <f>SUM(L1674:M1674)</f>
        <v>4000.04</v>
      </c>
      <c r="O1674" s="173">
        <v>3000.06</v>
      </c>
      <c r="P1674" s="173"/>
      <c r="Q1674" s="103">
        <f>SUM(O1674:P1674)</f>
        <v>3000.06</v>
      </c>
      <c r="R1674" s="173">
        <v>3000.06</v>
      </c>
      <c r="S1674" s="173"/>
      <c r="T1674" s="103">
        <f>SUM(R1674:S1674)</f>
        <v>3000.06</v>
      </c>
    </row>
    <row r="1675" spans="1:20" ht="18.75">
      <c r="A1675" s="25"/>
      <c r="B1675" s="19" t="s">
        <v>152</v>
      </c>
      <c r="C1675" s="21">
        <f>SUM(C1674)</f>
        <v>2000</v>
      </c>
      <c r="D1675" s="21">
        <f>SUM(D1674)</f>
        <v>0</v>
      </c>
      <c r="E1675" s="88">
        <f>SUM(E1674)</f>
        <v>2000</v>
      </c>
      <c r="F1675" s="18">
        <v>2003</v>
      </c>
      <c r="G1675" s="18">
        <v>0</v>
      </c>
      <c r="H1675" s="94">
        <f t="shared" si="522"/>
        <v>2003</v>
      </c>
      <c r="I1675" s="36">
        <f>SUM(I1674)</f>
        <v>2000.03</v>
      </c>
      <c r="J1675" s="22"/>
      <c r="K1675" s="117">
        <f>SUM(I1675:J1675)</f>
        <v>2000.03</v>
      </c>
      <c r="L1675" s="91">
        <f>SUM(L1673:L1674)</f>
        <v>9000.0400000000009</v>
      </c>
      <c r="M1675" s="91">
        <f>SUM(M1673:M1674)</f>
        <v>0</v>
      </c>
      <c r="N1675" s="103">
        <f>SUM(L1675:M1675)</f>
        <v>9000.0400000000009</v>
      </c>
      <c r="O1675" s="91">
        <f>SUM(O1673:O1674)</f>
        <v>3000.12</v>
      </c>
      <c r="P1675" s="91"/>
      <c r="Q1675" s="103">
        <f>SUM(O1675:P1675)</f>
        <v>3000.12</v>
      </c>
      <c r="R1675" s="91">
        <f>SUM(R1673:R1674)</f>
        <v>3000.12</v>
      </c>
      <c r="S1675" s="91"/>
      <c r="T1675" s="103">
        <f>SUM(R1675:S1675)</f>
        <v>3000.12</v>
      </c>
    </row>
    <row r="1676" spans="1:20" s="43" customFormat="1" ht="18.75">
      <c r="A1676" s="35">
        <v>27</v>
      </c>
      <c r="B1676" s="19" t="s">
        <v>289</v>
      </c>
      <c r="C1676" s="21"/>
      <c r="D1676" s="21"/>
      <c r="E1676" s="88"/>
      <c r="F1676" s="18"/>
      <c r="G1676" s="18"/>
      <c r="H1676" s="94"/>
      <c r="I1676" s="36"/>
      <c r="J1676" s="36"/>
      <c r="K1676" s="117"/>
      <c r="L1676" s="91"/>
      <c r="M1676" s="91"/>
      <c r="N1676" s="103"/>
      <c r="O1676" s="91"/>
      <c r="P1676" s="91"/>
      <c r="Q1676" s="103"/>
      <c r="R1676" s="91"/>
      <c r="S1676" s="91"/>
      <c r="T1676" s="103"/>
    </row>
    <row r="1677" spans="1:20" s="43" customFormat="1" ht="18.75">
      <c r="A1677" s="25">
        <v>1</v>
      </c>
      <c r="B1677" s="17" t="s">
        <v>2331</v>
      </c>
      <c r="C1677" s="21"/>
      <c r="D1677" s="21"/>
      <c r="E1677" s="88"/>
      <c r="F1677" s="18"/>
      <c r="G1677" s="18"/>
      <c r="H1677" s="94"/>
      <c r="I1677" s="22">
        <v>5000</v>
      </c>
      <c r="J1677" s="36"/>
      <c r="K1677" s="117">
        <f>SUM(I1677:J1677)</f>
        <v>5000</v>
      </c>
      <c r="L1677" s="173">
        <v>2500</v>
      </c>
      <c r="M1677" s="173"/>
      <c r="N1677" s="103">
        <f>SUM(L1677:M1677)</f>
        <v>2500</v>
      </c>
      <c r="O1677" s="173">
        <v>100</v>
      </c>
      <c r="P1677" s="173"/>
      <c r="Q1677" s="103">
        <f>SUM(O1677:P1677)</f>
        <v>100</v>
      </c>
      <c r="R1677" s="173">
        <v>100</v>
      </c>
      <c r="S1677" s="173"/>
      <c r="T1677" s="103">
        <f>SUM(R1677:S1677)</f>
        <v>100</v>
      </c>
    </row>
    <row r="1678" spans="1:20" s="43" customFormat="1" ht="18.75">
      <c r="A1678" s="25"/>
      <c r="B1678" s="17" t="s">
        <v>2332</v>
      </c>
      <c r="C1678" s="21"/>
      <c r="D1678" s="21"/>
      <c r="E1678" s="88"/>
      <c r="F1678" s="18"/>
      <c r="G1678" s="18"/>
      <c r="H1678" s="94"/>
      <c r="I1678" s="22"/>
      <c r="J1678" s="36"/>
      <c r="K1678" s="117"/>
      <c r="L1678" s="173"/>
      <c r="M1678" s="173"/>
      <c r="N1678" s="103"/>
      <c r="O1678" s="173">
        <v>0.03</v>
      </c>
      <c r="P1678" s="173"/>
      <c r="Q1678" s="103">
        <f>SUM(O1678:P1678)</f>
        <v>0.03</v>
      </c>
      <c r="R1678" s="173">
        <v>0.03</v>
      </c>
      <c r="S1678" s="173"/>
      <c r="T1678" s="103">
        <f>SUM(R1678:S1678)</f>
        <v>0.03</v>
      </c>
    </row>
    <row r="1679" spans="1:20" s="43" customFormat="1" ht="18.75">
      <c r="A1679" s="25">
        <v>2</v>
      </c>
      <c r="B1679" s="17" t="s">
        <v>1245</v>
      </c>
      <c r="C1679" s="20">
        <v>72.12</v>
      </c>
      <c r="D1679" s="20"/>
      <c r="E1679" s="88">
        <f>SUM(C1679:D1679)</f>
        <v>72.12</v>
      </c>
      <c r="F1679" s="14">
        <v>66.33</v>
      </c>
      <c r="G1679" s="14">
        <v>0</v>
      </c>
      <c r="H1679" s="94">
        <f t="shared" si="522"/>
        <v>66.33</v>
      </c>
      <c r="I1679" s="22">
        <v>48.13</v>
      </c>
      <c r="J1679" s="36"/>
      <c r="K1679" s="117">
        <f>SUM(I1679:J1679)</f>
        <v>48.13</v>
      </c>
      <c r="L1679" s="173">
        <v>55.13</v>
      </c>
      <c r="M1679" s="173"/>
      <c r="N1679" s="103">
        <f>SUM(L1679:M1679)</f>
        <v>55.13</v>
      </c>
      <c r="O1679" s="173">
        <v>60.13</v>
      </c>
      <c r="P1679" s="173"/>
      <c r="Q1679" s="103">
        <f>SUM(O1679:P1679)</f>
        <v>60.13</v>
      </c>
      <c r="R1679" s="173">
        <v>60.13</v>
      </c>
      <c r="S1679" s="173"/>
      <c r="T1679" s="103">
        <f>SUM(R1679:S1679)</f>
        <v>60.13</v>
      </c>
    </row>
    <row r="1680" spans="1:20" ht="18.75">
      <c r="A1680" s="25"/>
      <c r="B1680" s="17" t="s">
        <v>16</v>
      </c>
      <c r="C1680" s="21">
        <f>SUM(C1679)</f>
        <v>72.12</v>
      </c>
      <c r="D1680" s="20"/>
      <c r="E1680" s="88">
        <f>SUM(C1680:D1680)</f>
        <v>72.12</v>
      </c>
      <c r="F1680" s="14">
        <v>66.33</v>
      </c>
      <c r="G1680" s="14">
        <v>0</v>
      </c>
      <c r="H1680" s="94">
        <f t="shared" si="522"/>
        <v>66.33</v>
      </c>
      <c r="I1680" s="36">
        <f>SUM(I1677:I1679)</f>
        <v>5048.13</v>
      </c>
      <c r="J1680" s="22"/>
      <c r="K1680" s="117">
        <f>SUM(I1680:J1680)</f>
        <v>5048.13</v>
      </c>
      <c r="L1680" s="91">
        <f>SUM(L1677:L1679)</f>
        <v>2555.13</v>
      </c>
      <c r="M1680" s="91"/>
      <c r="N1680" s="103">
        <f>SUM(L1680:M1680)</f>
        <v>2555.13</v>
      </c>
      <c r="O1680" s="91">
        <f>SUM(O1677:O1679)</f>
        <v>160.16</v>
      </c>
      <c r="P1680" s="91"/>
      <c r="Q1680" s="103">
        <f>SUM(O1680:P1680)</f>
        <v>160.16</v>
      </c>
      <c r="R1680" s="91">
        <f>SUM(R1677:R1679)</f>
        <v>160.16</v>
      </c>
      <c r="S1680" s="91"/>
      <c r="T1680" s="103">
        <f>SUM(R1680:S1680)</f>
        <v>160.16</v>
      </c>
    </row>
    <row r="1681" spans="1:20" s="63" customFormat="1" ht="37.5">
      <c r="B1681" s="141" t="s">
        <v>1527</v>
      </c>
      <c r="C1681" s="142">
        <f t="shared" ref="C1681:H1681" si="532">C1680+C1675+C1671+C1665+C1654+C1644+C1630+C1626+C1622+C1619+C1615+C1609+C1591+C1588+C1585+C1582+C1575+C1569+C1565+C1547+C1544+C1541+C1537+C1533</f>
        <v>167432.4</v>
      </c>
      <c r="D1681" s="142">
        <f t="shared" si="532"/>
        <v>8920.3499999999985</v>
      </c>
      <c r="E1681" s="142">
        <f t="shared" si="532"/>
        <v>176352.75</v>
      </c>
      <c r="F1681" s="142">
        <f t="shared" si="532"/>
        <v>295648.71000000008</v>
      </c>
      <c r="G1681" s="142">
        <f t="shared" si="532"/>
        <v>16747.11</v>
      </c>
      <c r="H1681" s="143">
        <f t="shared" si="532"/>
        <v>312395.82000000007</v>
      </c>
      <c r="I1681" s="143">
        <f>I1680+I1675+I1671+I1665+I1654+I1644+I1630+I1626+I1622+I1619+I1615+I1609+I1591+I1588+I1585+I1582+I1575+I1569+I1565+I1547+I1544+I1541+I1537+I1533+I1647+I1633+I1594</f>
        <v>335486.2</v>
      </c>
      <c r="J1681" s="143">
        <f t="shared" ref="J1681:K1681" si="533">J1680+J1675+J1671+J1665+J1654+J1644+J1630+J1626+J1622+J1619+J1615+J1609+J1591+J1588+J1585+J1582+J1575+J1569+J1565+J1547+J1544+J1541+J1537+J1533+J1647+J1633+J1594</f>
        <v>31634.800000000003</v>
      </c>
      <c r="K1681" s="143">
        <f t="shared" si="533"/>
        <v>367121</v>
      </c>
      <c r="L1681" s="187">
        <f>L1680+L1675+L1671+L1665+L1654+L1644+L1630+L1626+L1622+L1619+L1615+L1609+L1591+L1588+L1585+L1582+L1575+L1569+L1565+L1547+L1544+L1541+L1537+L1533+L1647+L1633+L1594+L1572</f>
        <v>558596.05000000016</v>
      </c>
      <c r="M1681" s="187">
        <f t="shared" ref="M1681:N1681" si="534">M1680+M1675+M1671+M1665+M1654+M1644+M1630+M1626+M1622+M1619+M1615+M1609+M1591+M1588+M1585+M1582+M1575+M1569+M1565+M1547+M1544+M1541+M1537+M1533+M1647+M1633+M1594+M1572</f>
        <v>13161.59</v>
      </c>
      <c r="N1681" s="187">
        <f t="shared" si="534"/>
        <v>571757.64000000013</v>
      </c>
      <c r="O1681" s="187">
        <f>O1680+O1612+O1675+O1671+O1665+O1654+O1644+O1630+O1626+O1622+O1619+O1615+O1609+O1591+O1588+O1585+O1582+O1575+O1569+O1565+O1547+O1544+O1541+O1537+O1533+O1647+O1633+O1594+O1572</f>
        <v>282238.21999999997</v>
      </c>
      <c r="P1681" s="187">
        <f t="shared" ref="P1681:Q1681" si="535">P1680+P1612+P1675+P1671+P1665+P1654+P1644+P1630+P1626+P1622+P1619+P1615+P1609+P1591+P1588+P1585+P1582+P1575+P1569+P1565+P1547+P1544+P1541+P1537+P1533+P1647+P1633+P1594+P1572</f>
        <v>8341.17</v>
      </c>
      <c r="Q1681" s="187">
        <f t="shared" si="535"/>
        <v>290579.39</v>
      </c>
      <c r="R1681" s="187">
        <f>R1680+R1612+R1675+R1671+R1665+R1654+R1644+R1630+R1626+R1622+R1619+R1615+R1609+R1591+R1588+R1585+R1582+R1575+R1569+R1565+R1547+R1544+R1541+R1537+R1533+R1647+R1633+R1594+R1572+R1579</f>
        <v>300472.34999999998</v>
      </c>
      <c r="S1681" s="187">
        <f t="shared" ref="S1681" si="536">S1680+S1612+S1675+S1671+S1665+S1654+S1644+S1630+S1626+S1622+S1619+S1615+S1609+S1591+S1588+S1585+S1582+S1575+S1569+S1565+S1547+S1544+S1541+S1537+S1533+S1647+S1633+S1594+S1572</f>
        <v>13436.400000000001</v>
      </c>
      <c r="T1681" s="187">
        <f>SUM(R1681:S1681)</f>
        <v>313908.75</v>
      </c>
    </row>
    <row r="1682" spans="1:20" ht="18.75">
      <c r="A1682" s="25"/>
      <c r="B1682" s="64"/>
      <c r="C1682" s="20"/>
      <c r="D1682" s="20"/>
      <c r="F1682" s="20"/>
      <c r="G1682" s="20"/>
      <c r="I1682" s="22"/>
      <c r="J1682" s="22"/>
      <c r="L1682" s="89"/>
      <c r="M1682" s="89"/>
      <c r="O1682" s="89"/>
      <c r="P1682" s="89"/>
      <c r="R1682" s="89"/>
      <c r="S1682" s="89"/>
    </row>
    <row r="1683" spans="1:20" s="65" customFormat="1" ht="37.5">
      <c r="A1683" s="65">
        <v>9</v>
      </c>
      <c r="B1683" s="141" t="s">
        <v>1246</v>
      </c>
      <c r="C1683" s="144"/>
      <c r="D1683" s="144"/>
      <c r="E1683" s="144"/>
      <c r="F1683" s="145"/>
      <c r="G1683" s="145"/>
      <c r="H1683" s="146"/>
      <c r="I1683" s="147"/>
      <c r="J1683" s="147"/>
      <c r="K1683" s="148"/>
      <c r="L1683" s="123"/>
      <c r="M1683" s="123"/>
      <c r="N1683" s="123"/>
      <c r="O1683" s="123"/>
      <c r="P1683" s="123"/>
      <c r="Q1683" s="123"/>
      <c r="R1683" s="123"/>
      <c r="S1683" s="123"/>
      <c r="T1683" s="123"/>
    </row>
    <row r="1684" spans="1:20" s="43" customFormat="1" ht="18.75">
      <c r="A1684" s="35">
        <v>1</v>
      </c>
      <c r="B1684" s="19" t="s">
        <v>1247</v>
      </c>
      <c r="C1684" s="21"/>
      <c r="D1684" s="21"/>
      <c r="E1684" s="88"/>
      <c r="F1684" s="18"/>
      <c r="G1684" s="18"/>
      <c r="H1684" s="94"/>
      <c r="I1684" s="36"/>
      <c r="J1684" s="36"/>
      <c r="K1684" s="117"/>
      <c r="L1684" s="91"/>
      <c r="M1684" s="91"/>
      <c r="N1684" s="103"/>
      <c r="O1684" s="91"/>
      <c r="P1684" s="91"/>
      <c r="Q1684" s="103"/>
      <c r="R1684" s="91"/>
      <c r="S1684" s="91"/>
      <c r="T1684" s="103"/>
    </row>
    <row r="1685" spans="1:20" ht="18.75">
      <c r="A1685" s="25">
        <v>1</v>
      </c>
      <c r="B1685" s="17" t="s">
        <v>1248</v>
      </c>
      <c r="C1685" s="20"/>
      <c r="D1685" s="20"/>
      <c r="F1685" s="14">
        <v>0.01</v>
      </c>
      <c r="G1685" s="14">
        <v>0</v>
      </c>
      <c r="H1685" s="94">
        <f t="shared" ref="H1685:H1707" si="537">SUM(F1685:G1685)</f>
        <v>0.01</v>
      </c>
      <c r="I1685" s="22">
        <v>0.01</v>
      </c>
      <c r="J1685" s="22"/>
      <c r="K1685" s="117">
        <f>SUM(I1685:J1685)</f>
        <v>0.01</v>
      </c>
      <c r="L1685" s="173">
        <v>0.01</v>
      </c>
      <c r="M1685" s="173"/>
      <c r="N1685" s="103">
        <f>SUM(L1685:M1685)</f>
        <v>0.01</v>
      </c>
      <c r="O1685" s="173">
        <v>0.01</v>
      </c>
      <c r="P1685" s="173"/>
      <c r="Q1685" s="103">
        <f>SUM(O1685:P1685)</f>
        <v>0.01</v>
      </c>
      <c r="R1685" s="173">
        <v>0.01</v>
      </c>
      <c r="S1685" s="173"/>
      <c r="T1685" s="103">
        <f>SUM(R1685:S1685)</f>
        <v>0.01</v>
      </c>
    </row>
    <row r="1686" spans="1:20" ht="18.75">
      <c r="A1686" s="25"/>
      <c r="B1686" s="19" t="s">
        <v>4</v>
      </c>
      <c r="C1686" s="21"/>
      <c r="D1686" s="21"/>
      <c r="E1686" s="88"/>
      <c r="F1686" s="18">
        <v>0.01</v>
      </c>
      <c r="G1686" s="18">
        <v>0</v>
      </c>
      <c r="H1686" s="94">
        <f t="shared" si="537"/>
        <v>0.01</v>
      </c>
      <c r="I1686" s="22">
        <f>SUM(I1685)</f>
        <v>0.01</v>
      </c>
      <c r="J1686" s="22"/>
      <c r="K1686" s="117">
        <f>SUM(I1686:J1686)</f>
        <v>0.01</v>
      </c>
      <c r="L1686" s="91">
        <f>SUM(L1685)</f>
        <v>0.01</v>
      </c>
      <c r="M1686" s="173"/>
      <c r="N1686" s="103">
        <f>SUM(L1686:M1686)</f>
        <v>0.01</v>
      </c>
      <c r="O1686" s="91">
        <f>SUM(O1685)</f>
        <v>0.01</v>
      </c>
      <c r="P1686" s="173"/>
      <c r="Q1686" s="103">
        <f>SUM(O1686:P1686)</f>
        <v>0.01</v>
      </c>
      <c r="R1686" s="91">
        <f>SUM(R1685)</f>
        <v>0.01</v>
      </c>
      <c r="S1686" s="173"/>
      <c r="T1686" s="103">
        <f>SUM(R1686:S1686)</f>
        <v>0.01</v>
      </c>
    </row>
    <row r="1687" spans="1:20" s="43" customFormat="1" ht="18.75">
      <c r="A1687" s="35">
        <v>2</v>
      </c>
      <c r="B1687" s="19" t="s">
        <v>255</v>
      </c>
      <c r="C1687" s="21"/>
      <c r="D1687" s="21"/>
      <c r="E1687" s="88"/>
      <c r="F1687" s="18"/>
      <c r="G1687" s="18"/>
      <c r="H1687" s="94"/>
      <c r="I1687" s="36"/>
      <c r="J1687" s="36"/>
      <c r="K1687" s="117"/>
      <c r="L1687" s="91"/>
      <c r="M1687" s="91"/>
      <c r="N1687" s="103"/>
      <c r="O1687" s="91"/>
      <c r="P1687" s="91"/>
      <c r="Q1687" s="103"/>
      <c r="R1687" s="91"/>
      <c r="S1687" s="91"/>
      <c r="T1687" s="103"/>
    </row>
    <row r="1688" spans="1:20" s="43" customFormat="1" ht="18.75">
      <c r="A1688" s="25">
        <v>1</v>
      </c>
      <c r="B1688" s="17" t="s">
        <v>1529</v>
      </c>
      <c r="C1688" s="21"/>
      <c r="D1688" s="21"/>
      <c r="E1688" s="88"/>
      <c r="F1688" s="18"/>
      <c r="G1688" s="18"/>
      <c r="H1688" s="94"/>
      <c r="I1688" s="22">
        <v>300</v>
      </c>
      <c r="J1688" s="36"/>
      <c r="K1688" s="117">
        <f t="shared" ref="K1688:K1707" si="538">SUM(I1688:J1688)</f>
        <v>300</v>
      </c>
      <c r="L1688" s="173">
        <v>300</v>
      </c>
      <c r="M1688" s="91"/>
      <c r="N1688" s="103">
        <f t="shared" ref="N1688:N1707" si="539">SUM(L1688:M1688)</f>
        <v>300</v>
      </c>
      <c r="O1688" s="173">
        <v>546</v>
      </c>
      <c r="P1688" s="91"/>
      <c r="Q1688" s="103">
        <f t="shared" ref="Q1688" si="540">SUM(O1688:P1688)</f>
        <v>546</v>
      </c>
      <c r="R1688" s="173">
        <v>546</v>
      </c>
      <c r="S1688" s="91"/>
      <c r="T1688" s="103">
        <f t="shared" ref="T1688" si="541">SUM(R1688:S1688)</f>
        <v>546</v>
      </c>
    </row>
    <row r="1689" spans="1:20" s="43" customFormat="1" ht="18.75">
      <c r="A1689" s="25">
        <v>2</v>
      </c>
      <c r="B1689" s="17" t="s">
        <v>2129</v>
      </c>
      <c r="C1689" s="21"/>
      <c r="D1689" s="21"/>
      <c r="E1689" s="88"/>
      <c r="F1689" s="18"/>
      <c r="G1689" s="18"/>
      <c r="H1689" s="94"/>
      <c r="I1689" s="22"/>
      <c r="J1689" s="36"/>
      <c r="K1689" s="117"/>
      <c r="L1689" s="173">
        <v>65</v>
      </c>
      <c r="M1689" s="91"/>
      <c r="N1689" s="103"/>
      <c r="O1689" s="173">
        <v>40</v>
      </c>
      <c r="P1689" s="91"/>
      <c r="Q1689" s="103"/>
      <c r="R1689" s="173">
        <v>40</v>
      </c>
      <c r="S1689" s="91"/>
      <c r="T1689" s="103"/>
    </row>
    <row r="1690" spans="1:20" ht="18.75">
      <c r="A1690" s="25">
        <v>3</v>
      </c>
      <c r="B1690" s="17" t="s">
        <v>1249</v>
      </c>
      <c r="C1690" s="20">
        <v>62</v>
      </c>
      <c r="D1690" s="20"/>
      <c r="E1690" s="88">
        <f>SUM(C1690:D1690)</f>
        <v>62</v>
      </c>
      <c r="F1690" s="14">
        <v>0.02</v>
      </c>
      <c r="G1690" s="14">
        <v>0</v>
      </c>
      <c r="H1690" s="94">
        <f t="shared" si="537"/>
        <v>0.02</v>
      </c>
      <c r="I1690" s="22">
        <v>62.4</v>
      </c>
      <c r="J1690" s="22"/>
      <c r="K1690" s="117">
        <f t="shared" si="538"/>
        <v>62.4</v>
      </c>
      <c r="L1690" s="173">
        <v>106.15</v>
      </c>
      <c r="M1690" s="173"/>
      <c r="N1690" s="103">
        <f t="shared" si="539"/>
        <v>106.15</v>
      </c>
      <c r="O1690" s="173">
        <v>150.01</v>
      </c>
      <c r="P1690" s="173"/>
      <c r="Q1690" s="103">
        <f t="shared" ref="Q1690:Q1693" si="542">SUM(O1690:P1690)</f>
        <v>150.01</v>
      </c>
      <c r="R1690" s="173">
        <v>150.01</v>
      </c>
      <c r="S1690" s="173"/>
      <c r="T1690" s="103">
        <f t="shared" ref="T1690:T1707" si="543">SUM(R1690:S1690)</f>
        <v>150.01</v>
      </c>
    </row>
    <row r="1691" spans="1:20" ht="18.75">
      <c r="A1691" s="25">
        <v>4</v>
      </c>
      <c r="B1691" s="17" t="s">
        <v>1250</v>
      </c>
      <c r="C1691" s="20">
        <v>15</v>
      </c>
      <c r="D1691" s="20"/>
      <c r="E1691" s="88">
        <f>SUM(C1691:D1691)</f>
        <v>15</v>
      </c>
      <c r="F1691" s="14">
        <v>15.6</v>
      </c>
      <c r="G1691" s="14">
        <v>0</v>
      </c>
      <c r="H1691" s="94">
        <f t="shared" si="537"/>
        <v>15.6</v>
      </c>
      <c r="I1691" s="22">
        <v>17.600000000000001</v>
      </c>
      <c r="J1691" s="22"/>
      <c r="K1691" s="117">
        <f t="shared" si="538"/>
        <v>17.600000000000001</v>
      </c>
      <c r="L1691" s="173">
        <v>20</v>
      </c>
      <c r="M1691" s="173"/>
      <c r="N1691" s="103">
        <f t="shared" si="539"/>
        <v>20</v>
      </c>
      <c r="O1691" s="173">
        <v>70</v>
      </c>
      <c r="P1691" s="173"/>
      <c r="Q1691" s="103">
        <f t="shared" si="542"/>
        <v>70</v>
      </c>
      <c r="R1691" s="173">
        <v>224</v>
      </c>
      <c r="S1691" s="173"/>
      <c r="T1691" s="103">
        <f t="shared" si="543"/>
        <v>224</v>
      </c>
    </row>
    <row r="1692" spans="1:20" s="43" customFormat="1" ht="18.75">
      <c r="A1692" s="25">
        <v>5</v>
      </c>
      <c r="B1692" s="17" t="s">
        <v>2018</v>
      </c>
      <c r="C1692" s="20">
        <v>10</v>
      </c>
      <c r="D1692" s="20"/>
      <c r="E1692" s="88">
        <f>SUM(C1692:D1692)</f>
        <v>10</v>
      </c>
      <c r="F1692" s="14">
        <v>450</v>
      </c>
      <c r="G1692" s="14">
        <v>0</v>
      </c>
      <c r="H1692" s="94">
        <f t="shared" si="537"/>
        <v>450</v>
      </c>
      <c r="I1692" s="22">
        <v>260</v>
      </c>
      <c r="J1692" s="36"/>
      <c r="K1692" s="117">
        <f t="shared" si="538"/>
        <v>260</v>
      </c>
      <c r="L1692" s="173">
        <v>390.02</v>
      </c>
      <c r="M1692" s="91"/>
      <c r="N1692" s="103">
        <f t="shared" si="539"/>
        <v>390.02</v>
      </c>
      <c r="O1692" s="173">
        <v>935.02</v>
      </c>
      <c r="P1692" s="91"/>
      <c r="Q1692" s="103">
        <f t="shared" si="542"/>
        <v>935.02</v>
      </c>
      <c r="R1692" s="173">
        <v>935.02</v>
      </c>
      <c r="S1692" s="91"/>
      <c r="T1692" s="103">
        <f t="shared" si="543"/>
        <v>935.02</v>
      </c>
    </row>
    <row r="1693" spans="1:20" s="43" customFormat="1" ht="18.75">
      <c r="A1693" s="25">
        <v>6</v>
      </c>
      <c r="B1693" s="17" t="s">
        <v>2130</v>
      </c>
      <c r="C1693" s="20"/>
      <c r="D1693" s="20"/>
      <c r="E1693" s="88"/>
      <c r="F1693" s="14"/>
      <c r="G1693" s="14"/>
      <c r="H1693" s="94"/>
      <c r="I1693" s="22"/>
      <c r="J1693" s="36"/>
      <c r="K1693" s="117"/>
      <c r="L1693" s="173">
        <v>1000</v>
      </c>
      <c r="M1693" s="91"/>
      <c r="N1693" s="103"/>
      <c r="O1693" s="173">
        <v>0.12</v>
      </c>
      <c r="P1693" s="91"/>
      <c r="Q1693" s="103">
        <f t="shared" si="542"/>
        <v>0.12</v>
      </c>
      <c r="R1693" s="173">
        <v>0.12</v>
      </c>
      <c r="S1693" s="91"/>
      <c r="T1693" s="103">
        <f t="shared" si="543"/>
        <v>0.12</v>
      </c>
    </row>
    <row r="1694" spans="1:20" ht="18.75">
      <c r="A1694" s="25">
        <v>7</v>
      </c>
      <c r="B1694" s="17" t="s">
        <v>1251</v>
      </c>
      <c r="C1694" s="20"/>
      <c r="D1694" s="20"/>
      <c r="F1694" s="14">
        <v>10</v>
      </c>
      <c r="G1694" s="14">
        <v>0</v>
      </c>
      <c r="H1694" s="94">
        <f t="shared" si="537"/>
        <v>10</v>
      </c>
      <c r="I1694" s="22">
        <v>10</v>
      </c>
      <c r="J1694" s="22"/>
      <c r="K1694" s="117">
        <f t="shared" si="538"/>
        <v>10</v>
      </c>
      <c r="L1694" s="173">
        <v>10</v>
      </c>
      <c r="M1694" s="173"/>
      <c r="N1694" s="103">
        <f t="shared" si="539"/>
        <v>10</v>
      </c>
      <c r="O1694" s="173">
        <v>100</v>
      </c>
      <c r="P1694" s="173"/>
      <c r="Q1694" s="103">
        <f t="shared" ref="Q1694:Q1707" si="544">SUM(O1694:P1694)</f>
        <v>100</v>
      </c>
      <c r="R1694" s="173">
        <v>100</v>
      </c>
      <c r="S1694" s="173"/>
      <c r="T1694" s="103">
        <f t="shared" si="543"/>
        <v>100</v>
      </c>
    </row>
    <row r="1695" spans="1:20" ht="18.75">
      <c r="A1695" s="25">
        <v>8</v>
      </c>
      <c r="B1695" s="17" t="s">
        <v>1252</v>
      </c>
      <c r="C1695" s="20"/>
      <c r="D1695" s="20"/>
      <c r="F1695" s="14">
        <v>0.01</v>
      </c>
      <c r="G1695" s="14">
        <v>0</v>
      </c>
      <c r="H1695" s="94">
        <f t="shared" si="537"/>
        <v>0.01</v>
      </c>
      <c r="I1695" s="22">
        <v>0.01</v>
      </c>
      <c r="J1695" s="22"/>
      <c r="K1695" s="117">
        <f t="shared" si="538"/>
        <v>0.01</v>
      </c>
      <c r="L1695" s="173">
        <v>0.01</v>
      </c>
      <c r="M1695" s="173"/>
      <c r="N1695" s="103">
        <f t="shared" si="539"/>
        <v>0.01</v>
      </c>
      <c r="O1695" s="173">
        <v>0.21</v>
      </c>
      <c r="P1695" s="173"/>
      <c r="Q1695" s="103">
        <f t="shared" si="544"/>
        <v>0.21</v>
      </c>
      <c r="R1695" s="173">
        <v>0</v>
      </c>
      <c r="S1695" s="173"/>
      <c r="T1695" s="103">
        <f t="shared" si="543"/>
        <v>0</v>
      </c>
    </row>
    <row r="1696" spans="1:20" ht="18.75">
      <c r="A1696" s="25"/>
      <c r="B1696" s="17" t="s">
        <v>2436</v>
      </c>
      <c r="C1696" s="20"/>
      <c r="D1696" s="20"/>
      <c r="F1696" s="14"/>
      <c r="G1696" s="14"/>
      <c r="H1696" s="94"/>
      <c r="I1696" s="22"/>
      <c r="J1696" s="22"/>
      <c r="L1696" s="173"/>
      <c r="M1696" s="173"/>
      <c r="O1696" s="173"/>
      <c r="P1696" s="173"/>
      <c r="R1696" s="173">
        <v>1450.09</v>
      </c>
      <c r="S1696" s="173"/>
      <c r="T1696" s="103">
        <f t="shared" si="543"/>
        <v>1450.09</v>
      </c>
    </row>
    <row r="1697" spans="1:20" ht="18.75">
      <c r="A1697" s="25">
        <v>9</v>
      </c>
      <c r="B1697" s="17" t="s">
        <v>1253</v>
      </c>
      <c r="C1697" s="20">
        <v>1</v>
      </c>
      <c r="D1697" s="20"/>
      <c r="E1697" s="88">
        <f t="shared" ref="E1697:E1707" si="545">SUM(C1697:D1697)</f>
        <v>1</v>
      </c>
      <c r="F1697" s="14">
        <v>0.06</v>
      </c>
      <c r="G1697" s="14">
        <v>0</v>
      </c>
      <c r="H1697" s="94">
        <f t="shared" si="537"/>
        <v>0.06</v>
      </c>
      <c r="I1697" s="22">
        <v>100.03</v>
      </c>
      <c r="J1697" s="22"/>
      <c r="K1697" s="117">
        <f t="shared" si="538"/>
        <v>100.03</v>
      </c>
      <c r="L1697" s="173">
        <v>4500.03</v>
      </c>
      <c r="M1697" s="173"/>
      <c r="N1697" s="103">
        <f t="shared" si="539"/>
        <v>4500.03</v>
      </c>
      <c r="O1697" s="173">
        <v>31050</v>
      </c>
      <c r="P1697" s="173"/>
      <c r="Q1697" s="103">
        <f t="shared" si="544"/>
        <v>31050</v>
      </c>
      <c r="R1697" s="173">
        <v>31050</v>
      </c>
      <c r="S1697" s="173"/>
      <c r="T1697" s="103">
        <f t="shared" si="543"/>
        <v>31050</v>
      </c>
    </row>
    <row r="1698" spans="1:20" ht="18.75">
      <c r="A1698" s="25">
        <v>10</v>
      </c>
      <c r="B1698" s="17" t="s">
        <v>1254</v>
      </c>
      <c r="C1698" s="20">
        <v>50</v>
      </c>
      <c r="D1698" s="20"/>
      <c r="E1698" s="88">
        <f t="shared" si="545"/>
        <v>50</v>
      </c>
      <c r="F1698" s="14">
        <v>25</v>
      </c>
      <c r="G1698" s="14">
        <v>0</v>
      </c>
      <c r="H1698" s="94">
        <f t="shared" si="537"/>
        <v>25</v>
      </c>
      <c r="I1698" s="22">
        <v>15</v>
      </c>
      <c r="J1698" s="22"/>
      <c r="K1698" s="117">
        <f t="shared" si="538"/>
        <v>15</v>
      </c>
      <c r="L1698" s="173">
        <v>200</v>
      </c>
      <c r="M1698" s="173"/>
      <c r="N1698" s="103">
        <f t="shared" si="539"/>
        <v>200</v>
      </c>
      <c r="O1698" s="173">
        <v>200</v>
      </c>
      <c r="P1698" s="173"/>
      <c r="Q1698" s="103">
        <f t="shared" si="544"/>
        <v>200</v>
      </c>
      <c r="R1698" s="173">
        <v>200</v>
      </c>
      <c r="S1698" s="173"/>
      <c r="T1698" s="103">
        <f t="shared" si="543"/>
        <v>200</v>
      </c>
    </row>
    <row r="1699" spans="1:20" s="43" customFormat="1" ht="18.75">
      <c r="A1699" s="25">
        <v>11</v>
      </c>
      <c r="B1699" s="17" t="s">
        <v>1255</v>
      </c>
      <c r="C1699" s="20">
        <v>20</v>
      </c>
      <c r="D1699" s="20"/>
      <c r="E1699" s="88">
        <f t="shared" si="545"/>
        <v>20</v>
      </c>
      <c r="F1699" s="14">
        <v>15</v>
      </c>
      <c r="G1699" s="14">
        <v>0</v>
      </c>
      <c r="H1699" s="94">
        <f t="shared" si="537"/>
        <v>15</v>
      </c>
      <c r="I1699" s="22">
        <v>15</v>
      </c>
      <c r="J1699" s="36"/>
      <c r="K1699" s="117">
        <f t="shared" si="538"/>
        <v>15</v>
      </c>
      <c r="L1699" s="173">
        <v>33</v>
      </c>
      <c r="M1699" s="91"/>
      <c r="N1699" s="103">
        <f t="shared" si="539"/>
        <v>33</v>
      </c>
      <c r="O1699" s="173">
        <v>150</v>
      </c>
      <c r="P1699" s="91"/>
      <c r="Q1699" s="103">
        <f t="shared" si="544"/>
        <v>150</v>
      </c>
      <c r="R1699" s="173">
        <v>150</v>
      </c>
      <c r="S1699" s="91"/>
      <c r="T1699" s="103">
        <f t="shared" si="543"/>
        <v>150</v>
      </c>
    </row>
    <row r="1700" spans="1:20" ht="18.75">
      <c r="A1700" s="25">
        <v>12</v>
      </c>
      <c r="B1700" s="17" t="s">
        <v>1977</v>
      </c>
      <c r="C1700" s="20">
        <v>2</v>
      </c>
      <c r="D1700" s="20"/>
      <c r="E1700" s="88">
        <f t="shared" si="545"/>
        <v>2</v>
      </c>
      <c r="F1700" s="14">
        <v>10</v>
      </c>
      <c r="G1700" s="14">
        <v>0</v>
      </c>
      <c r="H1700" s="94">
        <f t="shared" si="537"/>
        <v>10</v>
      </c>
      <c r="I1700" s="22">
        <v>0.01</v>
      </c>
      <c r="J1700" s="22"/>
      <c r="K1700" s="117">
        <f t="shared" si="538"/>
        <v>0.01</v>
      </c>
      <c r="L1700" s="173">
        <v>0.01</v>
      </c>
      <c r="M1700" s="173"/>
      <c r="N1700" s="103">
        <f t="shared" si="539"/>
        <v>0.01</v>
      </c>
      <c r="O1700" s="173">
        <v>0.01</v>
      </c>
      <c r="P1700" s="173"/>
      <c r="Q1700" s="103">
        <f t="shared" si="544"/>
        <v>0.01</v>
      </c>
      <c r="R1700" s="173">
        <v>0.01</v>
      </c>
      <c r="S1700" s="173"/>
      <c r="T1700" s="103">
        <f t="shared" si="543"/>
        <v>0.01</v>
      </c>
    </row>
    <row r="1701" spans="1:20" ht="18.75">
      <c r="A1701" s="25">
        <v>13</v>
      </c>
      <c r="B1701" s="17" t="s">
        <v>1978</v>
      </c>
      <c r="C1701" s="20">
        <v>100</v>
      </c>
      <c r="D1701" s="20"/>
      <c r="E1701" s="88">
        <f t="shared" si="545"/>
        <v>100</v>
      </c>
      <c r="F1701" s="14">
        <v>89</v>
      </c>
      <c r="G1701" s="14">
        <v>0</v>
      </c>
      <c r="H1701" s="94">
        <f t="shared" si="537"/>
        <v>89</v>
      </c>
      <c r="I1701" s="22">
        <v>0.01</v>
      </c>
      <c r="J1701" s="22"/>
      <c r="K1701" s="117">
        <f t="shared" si="538"/>
        <v>0.01</v>
      </c>
      <c r="L1701" s="173">
        <v>180</v>
      </c>
      <c r="M1701" s="173"/>
      <c r="N1701" s="103">
        <f t="shared" si="539"/>
        <v>180</v>
      </c>
      <c r="O1701" s="173">
        <v>180</v>
      </c>
      <c r="P1701" s="173"/>
      <c r="Q1701" s="103">
        <f t="shared" si="544"/>
        <v>180</v>
      </c>
      <c r="R1701" s="173">
        <v>180</v>
      </c>
      <c r="S1701" s="173"/>
      <c r="T1701" s="103">
        <f t="shared" si="543"/>
        <v>180</v>
      </c>
    </row>
    <row r="1702" spans="1:20" s="43" customFormat="1" ht="18.75">
      <c r="A1702" s="25">
        <v>14</v>
      </c>
      <c r="B1702" s="17" t="s">
        <v>1256</v>
      </c>
      <c r="C1702" s="20">
        <v>190</v>
      </c>
      <c r="D1702" s="20"/>
      <c r="E1702" s="88">
        <f t="shared" si="545"/>
        <v>190</v>
      </c>
      <c r="F1702" s="14">
        <v>150</v>
      </c>
      <c r="G1702" s="14">
        <v>0</v>
      </c>
      <c r="H1702" s="94">
        <f t="shared" si="537"/>
        <v>150</v>
      </c>
      <c r="I1702" s="22">
        <v>100</v>
      </c>
      <c r="J1702" s="36"/>
      <c r="K1702" s="117">
        <f t="shared" si="538"/>
        <v>100</v>
      </c>
      <c r="L1702" s="173">
        <v>80.05</v>
      </c>
      <c r="M1702" s="91"/>
      <c r="N1702" s="103">
        <f t="shared" si="539"/>
        <v>80.05</v>
      </c>
      <c r="O1702" s="173">
        <v>66.069999999999993</v>
      </c>
      <c r="P1702" s="91"/>
      <c r="Q1702" s="103">
        <f t="shared" si="544"/>
        <v>66.069999999999993</v>
      </c>
      <c r="R1702" s="173">
        <v>68.11</v>
      </c>
      <c r="S1702" s="91"/>
      <c r="T1702" s="103">
        <f t="shared" si="543"/>
        <v>68.11</v>
      </c>
    </row>
    <row r="1703" spans="1:20" s="43" customFormat="1" ht="18.75">
      <c r="A1703" s="25">
        <v>15</v>
      </c>
      <c r="B1703" s="17" t="s">
        <v>1528</v>
      </c>
      <c r="C1703" s="20"/>
      <c r="D1703" s="20"/>
      <c r="E1703" s="88"/>
      <c r="F1703" s="14"/>
      <c r="G1703" s="14"/>
      <c r="H1703" s="94"/>
      <c r="I1703" s="22">
        <v>10</v>
      </c>
      <c r="J1703" s="36"/>
      <c r="K1703" s="117">
        <f t="shared" si="538"/>
        <v>10</v>
      </c>
      <c r="L1703" s="173">
        <v>17.5</v>
      </c>
      <c r="M1703" s="91"/>
      <c r="N1703" s="103">
        <f t="shared" si="539"/>
        <v>17.5</v>
      </c>
      <c r="O1703" s="173">
        <v>7.8</v>
      </c>
      <c r="P1703" s="91"/>
      <c r="Q1703" s="103">
        <f t="shared" si="544"/>
        <v>7.8</v>
      </c>
      <c r="R1703" s="173">
        <v>7.8</v>
      </c>
      <c r="S1703" s="91"/>
      <c r="T1703" s="103">
        <f t="shared" si="543"/>
        <v>7.8</v>
      </c>
    </row>
    <row r="1704" spans="1:20" ht="18.75">
      <c r="A1704" s="25">
        <v>16</v>
      </c>
      <c r="B1704" s="17" t="s">
        <v>1257</v>
      </c>
      <c r="C1704" s="20">
        <v>180</v>
      </c>
      <c r="D1704" s="20"/>
      <c r="E1704" s="88">
        <f t="shared" si="545"/>
        <v>180</v>
      </c>
      <c r="F1704" s="14">
        <v>30.02</v>
      </c>
      <c r="G1704" s="14">
        <v>0</v>
      </c>
      <c r="H1704" s="94">
        <f t="shared" si="537"/>
        <v>30.02</v>
      </c>
      <c r="I1704" s="22">
        <v>20.02</v>
      </c>
      <c r="J1704" s="22"/>
      <c r="K1704" s="117">
        <f t="shared" si="538"/>
        <v>20.02</v>
      </c>
      <c r="L1704" s="173">
        <v>20.02</v>
      </c>
      <c r="M1704" s="173"/>
      <c r="N1704" s="103">
        <f t="shared" si="539"/>
        <v>20.02</v>
      </c>
      <c r="O1704" s="173">
        <v>20.02</v>
      </c>
      <c r="P1704" s="173"/>
      <c r="Q1704" s="103">
        <f t="shared" si="544"/>
        <v>20.02</v>
      </c>
      <c r="R1704" s="173">
        <v>20.02</v>
      </c>
      <c r="S1704" s="173"/>
      <c r="T1704" s="103">
        <f t="shared" si="543"/>
        <v>20.02</v>
      </c>
    </row>
    <row r="1705" spans="1:20" ht="18.75">
      <c r="A1705" s="25">
        <v>17</v>
      </c>
      <c r="B1705" s="17" t="s">
        <v>1979</v>
      </c>
      <c r="C1705" s="20">
        <v>3</v>
      </c>
      <c r="D1705" s="20"/>
      <c r="E1705" s="88">
        <f t="shared" si="545"/>
        <v>3</v>
      </c>
      <c r="F1705" s="14">
        <v>3</v>
      </c>
      <c r="G1705" s="14">
        <v>0</v>
      </c>
      <c r="H1705" s="94">
        <f t="shared" si="537"/>
        <v>3</v>
      </c>
      <c r="I1705" s="22">
        <v>3</v>
      </c>
      <c r="J1705" s="22"/>
      <c r="K1705" s="117">
        <f t="shared" si="538"/>
        <v>3</v>
      </c>
      <c r="L1705" s="173">
        <v>3</v>
      </c>
      <c r="M1705" s="173"/>
      <c r="N1705" s="103">
        <f t="shared" si="539"/>
        <v>3</v>
      </c>
      <c r="O1705" s="173">
        <v>3</v>
      </c>
      <c r="P1705" s="173"/>
      <c r="Q1705" s="103">
        <f t="shared" si="544"/>
        <v>3</v>
      </c>
      <c r="R1705" s="173">
        <v>3</v>
      </c>
      <c r="S1705" s="173"/>
      <c r="T1705" s="103">
        <f t="shared" si="543"/>
        <v>3</v>
      </c>
    </row>
    <row r="1706" spans="1:20" ht="18.75">
      <c r="A1706" s="25">
        <v>18</v>
      </c>
      <c r="B1706" s="17" t="s">
        <v>1980</v>
      </c>
      <c r="C1706" s="20">
        <v>6</v>
      </c>
      <c r="D1706" s="20"/>
      <c r="E1706" s="88">
        <f t="shared" si="545"/>
        <v>6</v>
      </c>
      <c r="F1706" s="14">
        <v>6</v>
      </c>
      <c r="G1706" s="14">
        <v>0</v>
      </c>
      <c r="H1706" s="94">
        <f t="shared" si="537"/>
        <v>6</v>
      </c>
      <c r="I1706" s="22">
        <v>6</v>
      </c>
      <c r="J1706" s="22"/>
      <c r="K1706" s="117">
        <f t="shared" si="538"/>
        <v>6</v>
      </c>
      <c r="L1706" s="173">
        <v>6</v>
      </c>
      <c r="M1706" s="173"/>
      <c r="N1706" s="103">
        <f t="shared" si="539"/>
        <v>6</v>
      </c>
      <c r="O1706" s="173">
        <v>6</v>
      </c>
      <c r="P1706" s="173"/>
      <c r="Q1706" s="103">
        <f t="shared" si="544"/>
        <v>6</v>
      </c>
      <c r="R1706" s="173">
        <v>6</v>
      </c>
      <c r="S1706" s="173"/>
      <c r="T1706" s="103">
        <f t="shared" si="543"/>
        <v>6</v>
      </c>
    </row>
    <row r="1707" spans="1:20" s="43" customFormat="1" ht="18.75">
      <c r="A1707" s="35"/>
      <c r="B1707" s="19" t="s">
        <v>6</v>
      </c>
      <c r="C1707" s="21">
        <f>SUM(C1690:C1706)</f>
        <v>639</v>
      </c>
      <c r="D1707" s="20"/>
      <c r="E1707" s="88">
        <f t="shared" si="545"/>
        <v>639</v>
      </c>
      <c r="F1707" s="18">
        <v>803.71</v>
      </c>
      <c r="G1707" s="18">
        <v>0</v>
      </c>
      <c r="H1707" s="94">
        <f t="shared" si="537"/>
        <v>803.71</v>
      </c>
      <c r="I1707" s="36">
        <f>SUM(I1688:I1706)</f>
        <v>919.07999999999993</v>
      </c>
      <c r="J1707" s="36"/>
      <c r="K1707" s="117">
        <f t="shared" si="538"/>
        <v>919.07999999999993</v>
      </c>
      <c r="L1707" s="91">
        <f>SUM(L1688:L1706)</f>
        <v>6930.7900000000009</v>
      </c>
      <c r="M1707" s="91">
        <f>SUM(M1688:M1706)</f>
        <v>0</v>
      </c>
      <c r="N1707" s="103">
        <f t="shared" si="539"/>
        <v>6930.7900000000009</v>
      </c>
      <c r="O1707" s="91">
        <f>SUM(O1688:O1706)</f>
        <v>33524.26</v>
      </c>
      <c r="P1707" s="91"/>
      <c r="Q1707" s="103">
        <f t="shared" si="544"/>
        <v>33524.26</v>
      </c>
      <c r="R1707" s="91">
        <f>SUM(R1688:R1706)</f>
        <v>35130.18</v>
      </c>
      <c r="S1707" s="91"/>
      <c r="T1707" s="103">
        <f t="shared" si="543"/>
        <v>35130.18</v>
      </c>
    </row>
    <row r="1708" spans="1:20" s="43" customFormat="1" ht="18.75">
      <c r="A1708" s="35">
        <v>3</v>
      </c>
      <c r="B1708" s="19" t="s">
        <v>1258</v>
      </c>
      <c r="C1708" s="21"/>
      <c r="D1708" s="21"/>
      <c r="E1708" s="88"/>
      <c r="F1708" s="18"/>
      <c r="G1708" s="18"/>
      <c r="H1708" s="94"/>
      <c r="I1708" s="36"/>
      <c r="J1708" s="36"/>
      <c r="K1708" s="117"/>
      <c r="L1708" s="91"/>
      <c r="M1708" s="91"/>
      <c r="N1708" s="103"/>
      <c r="O1708" s="91"/>
      <c r="P1708" s="91"/>
      <c r="Q1708" s="103"/>
      <c r="R1708" s="91"/>
      <c r="S1708" s="91"/>
      <c r="T1708" s="103"/>
    </row>
    <row r="1709" spans="1:20" ht="18.75">
      <c r="A1709" s="25">
        <v>1</v>
      </c>
      <c r="B1709" s="17" t="s">
        <v>2135</v>
      </c>
      <c r="C1709" s="20">
        <v>1000</v>
      </c>
      <c r="D1709" s="20"/>
      <c r="E1709" s="88">
        <f>SUM(C1709:D1709)</f>
        <v>1000</v>
      </c>
      <c r="F1709" s="14">
        <v>1650</v>
      </c>
      <c r="G1709" s="14">
        <v>0</v>
      </c>
      <c r="H1709" s="94">
        <f t="shared" ref="H1709:H1724" si="546">SUM(F1709:G1709)</f>
        <v>1650</v>
      </c>
      <c r="I1709" s="22">
        <v>850</v>
      </c>
      <c r="J1709" s="22"/>
      <c r="K1709" s="117">
        <f t="shared" ref="K1709:K1715" si="547">SUM(I1709:J1709)</f>
        <v>850</v>
      </c>
      <c r="L1709" s="173">
        <v>3300</v>
      </c>
      <c r="M1709" s="173"/>
      <c r="N1709" s="103">
        <f t="shared" ref="N1709:N1715" si="548">SUM(L1709:M1709)</f>
        <v>3300</v>
      </c>
      <c r="O1709" s="173">
        <v>5000</v>
      </c>
      <c r="P1709" s="173"/>
      <c r="Q1709" s="103">
        <f t="shared" ref="Q1709:Q1715" si="549">SUM(O1709:P1709)</f>
        <v>5000</v>
      </c>
      <c r="R1709" s="173">
        <v>5000</v>
      </c>
      <c r="S1709" s="173"/>
      <c r="T1709" s="103">
        <f t="shared" ref="T1709:T1715" si="550">SUM(R1709:S1709)</f>
        <v>5000</v>
      </c>
    </row>
    <row r="1710" spans="1:20" ht="18.75">
      <c r="A1710" s="25">
        <v>2</v>
      </c>
      <c r="B1710" s="17" t="s">
        <v>1530</v>
      </c>
      <c r="C1710" s="20"/>
      <c r="D1710" s="20"/>
      <c r="E1710" s="88"/>
      <c r="F1710" s="14"/>
      <c r="G1710" s="14"/>
      <c r="H1710" s="94"/>
      <c r="I1710" s="22">
        <v>10000</v>
      </c>
      <c r="J1710" s="22"/>
      <c r="K1710" s="117">
        <f t="shared" si="547"/>
        <v>10000</v>
      </c>
      <c r="L1710" s="173">
        <v>10000</v>
      </c>
      <c r="M1710" s="173"/>
      <c r="N1710" s="103">
        <f t="shared" si="548"/>
        <v>10000</v>
      </c>
      <c r="O1710" s="173">
        <v>0.03</v>
      </c>
      <c r="P1710" s="173"/>
      <c r="Q1710" s="103">
        <f t="shared" si="549"/>
        <v>0.03</v>
      </c>
      <c r="R1710" s="173">
        <v>0.03</v>
      </c>
      <c r="S1710" s="173"/>
      <c r="T1710" s="103">
        <f t="shared" si="550"/>
        <v>0.03</v>
      </c>
    </row>
    <row r="1711" spans="1:20" ht="18.75">
      <c r="A1711" s="25">
        <v>3</v>
      </c>
      <c r="B1711" s="17" t="s">
        <v>2131</v>
      </c>
      <c r="C1711" s="20">
        <v>45000</v>
      </c>
      <c r="D1711" s="20"/>
      <c r="E1711" s="88">
        <f>SUM(C1711:D1711)</f>
        <v>45000</v>
      </c>
      <c r="F1711" s="14">
        <v>45000</v>
      </c>
      <c r="G1711" s="14">
        <v>0</v>
      </c>
      <c r="H1711" s="94">
        <f t="shared" si="546"/>
        <v>45000</v>
      </c>
      <c r="I1711" s="22">
        <v>100000</v>
      </c>
      <c r="J1711" s="22"/>
      <c r="K1711" s="117">
        <f t="shared" si="547"/>
        <v>100000</v>
      </c>
      <c r="L1711" s="173">
        <v>100000</v>
      </c>
      <c r="M1711" s="173"/>
      <c r="N1711" s="103">
        <f t="shared" si="548"/>
        <v>100000</v>
      </c>
      <c r="O1711" s="173">
        <v>100000</v>
      </c>
      <c r="P1711" s="173"/>
      <c r="Q1711" s="103">
        <f t="shared" si="549"/>
        <v>100000</v>
      </c>
      <c r="R1711" s="173">
        <v>100000</v>
      </c>
      <c r="S1711" s="173"/>
      <c r="T1711" s="103">
        <f t="shared" si="550"/>
        <v>100000</v>
      </c>
    </row>
    <row r="1712" spans="1:20" ht="18.75">
      <c r="A1712" s="25">
        <v>4</v>
      </c>
      <c r="B1712" s="41" t="s">
        <v>2132</v>
      </c>
      <c r="C1712" s="20">
        <v>3387</v>
      </c>
      <c r="D1712" s="20">
        <v>7000</v>
      </c>
      <c r="E1712" s="88">
        <f>SUM(C1712:D1712)</f>
        <v>10387</v>
      </c>
      <c r="F1712" s="14">
        <v>3600</v>
      </c>
      <c r="G1712" s="14">
        <v>5400</v>
      </c>
      <c r="H1712" s="94">
        <f t="shared" si="546"/>
        <v>9000</v>
      </c>
      <c r="I1712" s="22">
        <v>3600</v>
      </c>
      <c r="J1712" s="22">
        <v>5400</v>
      </c>
      <c r="K1712" s="117">
        <f t="shared" si="547"/>
        <v>9000</v>
      </c>
      <c r="L1712" s="173">
        <v>0.03</v>
      </c>
      <c r="M1712" s="173">
        <v>0.03</v>
      </c>
      <c r="N1712" s="103">
        <f t="shared" si="548"/>
        <v>0.06</v>
      </c>
      <c r="O1712" s="173">
        <v>0.03</v>
      </c>
      <c r="P1712" s="173">
        <v>0.03</v>
      </c>
      <c r="Q1712" s="103">
        <f t="shared" si="549"/>
        <v>0.06</v>
      </c>
      <c r="R1712" s="173">
        <v>0.03</v>
      </c>
      <c r="S1712" s="173">
        <v>0.03</v>
      </c>
      <c r="T1712" s="103">
        <f t="shared" si="550"/>
        <v>0.06</v>
      </c>
    </row>
    <row r="1713" spans="1:20" s="43" customFormat="1" ht="18.75">
      <c r="A1713" s="25">
        <v>5</v>
      </c>
      <c r="B1713" s="17" t="s">
        <v>2133</v>
      </c>
      <c r="C1713" s="20">
        <v>2568</v>
      </c>
      <c r="D1713" s="20">
        <v>3853</v>
      </c>
      <c r="E1713" s="88">
        <f>SUM(C1713:D1713)</f>
        <v>6421</v>
      </c>
      <c r="F1713" s="14">
        <v>2435</v>
      </c>
      <c r="G1713" s="14">
        <v>3652.6</v>
      </c>
      <c r="H1713" s="94">
        <f t="shared" si="546"/>
        <v>6087.6</v>
      </c>
      <c r="I1713" s="22">
        <v>2768.6</v>
      </c>
      <c r="J1713" s="22">
        <v>4152.8999999999996</v>
      </c>
      <c r="K1713" s="117">
        <f t="shared" si="547"/>
        <v>6921.5</v>
      </c>
      <c r="L1713" s="173">
        <v>0.03</v>
      </c>
      <c r="M1713" s="173">
        <v>50.03</v>
      </c>
      <c r="N1713" s="103">
        <f t="shared" si="548"/>
        <v>50.06</v>
      </c>
      <c r="O1713" s="173">
        <v>0.03</v>
      </c>
      <c r="P1713" s="173">
        <v>0.05</v>
      </c>
      <c r="Q1713" s="103">
        <f t="shared" si="549"/>
        <v>0.08</v>
      </c>
      <c r="R1713" s="173">
        <v>0.03</v>
      </c>
      <c r="S1713" s="173">
        <v>0.05</v>
      </c>
      <c r="T1713" s="103">
        <f t="shared" si="550"/>
        <v>0.08</v>
      </c>
    </row>
    <row r="1714" spans="1:20" ht="18.75">
      <c r="A1714" s="25">
        <v>6</v>
      </c>
      <c r="B1714" s="17" t="s">
        <v>2134</v>
      </c>
      <c r="C1714" s="20">
        <v>15</v>
      </c>
      <c r="D1714" s="20"/>
      <c r="E1714" s="88">
        <f>SUM(C1714:D1714)</f>
        <v>15</v>
      </c>
      <c r="F1714" s="14">
        <v>15</v>
      </c>
      <c r="G1714" s="14">
        <v>0</v>
      </c>
      <c r="H1714" s="94">
        <f t="shared" si="546"/>
        <v>15</v>
      </c>
      <c r="I1714" s="22">
        <v>15</v>
      </c>
      <c r="J1714" s="22"/>
      <c r="K1714" s="117">
        <f t="shared" si="547"/>
        <v>15</v>
      </c>
      <c r="L1714" s="173"/>
      <c r="M1714" s="173"/>
      <c r="N1714" s="103">
        <f t="shared" si="548"/>
        <v>0</v>
      </c>
      <c r="O1714" s="173"/>
      <c r="P1714" s="173"/>
      <c r="Q1714" s="103">
        <f t="shared" si="549"/>
        <v>0</v>
      </c>
      <c r="R1714" s="173"/>
      <c r="S1714" s="173"/>
      <c r="T1714" s="103">
        <f t="shared" si="550"/>
        <v>0</v>
      </c>
    </row>
    <row r="1715" spans="1:20" ht="18.75">
      <c r="A1715" s="25"/>
      <c r="B1715" s="19" t="s">
        <v>153</v>
      </c>
      <c r="C1715" s="21">
        <f t="shared" ref="C1715:H1715" si="551">SUM(C1709:C1714)</f>
        <v>51970</v>
      </c>
      <c r="D1715" s="21">
        <f t="shared" si="551"/>
        <v>10853</v>
      </c>
      <c r="E1715" s="88">
        <f t="shared" si="551"/>
        <v>62823</v>
      </c>
      <c r="F1715" s="21">
        <f t="shared" si="551"/>
        <v>52700</v>
      </c>
      <c r="G1715" s="21">
        <f t="shared" si="551"/>
        <v>9052.6</v>
      </c>
      <c r="H1715" s="96">
        <f t="shared" si="551"/>
        <v>61752.6</v>
      </c>
      <c r="I1715" s="36">
        <f>SUM(I1709:I1714)</f>
        <v>117233.60000000001</v>
      </c>
      <c r="J1715" s="36">
        <f>SUM(J1709:J1714)</f>
        <v>9552.9</v>
      </c>
      <c r="K1715" s="117">
        <f t="shared" si="547"/>
        <v>126786.5</v>
      </c>
      <c r="L1715" s="91">
        <f>SUM(L1709:L1714)</f>
        <v>113300.06</v>
      </c>
      <c r="M1715" s="91">
        <f>SUM(M1709:M1714)</f>
        <v>50.06</v>
      </c>
      <c r="N1715" s="103">
        <f t="shared" si="548"/>
        <v>113350.12</v>
      </c>
      <c r="O1715" s="91">
        <f>SUM(O1709:O1714)</f>
        <v>105000.09</v>
      </c>
      <c r="P1715" s="91">
        <f>SUM(P1709:P1714)</f>
        <v>0.08</v>
      </c>
      <c r="Q1715" s="103">
        <f t="shared" si="549"/>
        <v>105000.17</v>
      </c>
      <c r="R1715" s="91">
        <f>SUM(R1709:R1714)</f>
        <v>105000.09</v>
      </c>
      <c r="S1715" s="91">
        <f>SUM(S1709:S1714)</f>
        <v>0.08</v>
      </c>
      <c r="T1715" s="103">
        <f t="shared" si="550"/>
        <v>105000.17</v>
      </c>
    </row>
    <row r="1716" spans="1:20" s="43" customFormat="1" ht="18.75">
      <c r="A1716" s="35">
        <v>4</v>
      </c>
      <c r="B1716" s="19" t="s">
        <v>1259</v>
      </c>
      <c r="C1716" s="21"/>
      <c r="D1716" s="21"/>
      <c r="E1716" s="88"/>
      <c r="F1716" s="18"/>
      <c r="G1716" s="18"/>
      <c r="H1716" s="94"/>
      <c r="I1716" s="36"/>
      <c r="J1716" s="36"/>
      <c r="K1716" s="117"/>
      <c r="L1716" s="91"/>
      <c r="M1716" s="91"/>
      <c r="N1716" s="103"/>
      <c r="O1716" s="91"/>
      <c r="P1716" s="91"/>
      <c r="Q1716" s="103"/>
      <c r="R1716" s="91"/>
      <c r="S1716" s="91"/>
      <c r="T1716" s="103"/>
    </row>
    <row r="1717" spans="1:20" ht="18.75">
      <c r="A1717" s="25">
        <v>1</v>
      </c>
      <c r="B1717" s="17" t="s">
        <v>1260</v>
      </c>
      <c r="C1717" s="20">
        <v>63.1</v>
      </c>
      <c r="D1717" s="20"/>
      <c r="E1717" s="88">
        <f>SUM(C1717:D1717)</f>
        <v>63.1</v>
      </c>
      <c r="F1717" s="14">
        <v>63.1</v>
      </c>
      <c r="G1717" s="14">
        <v>0</v>
      </c>
      <c r="H1717" s="94">
        <f t="shared" si="546"/>
        <v>63.1</v>
      </c>
      <c r="I1717" s="22">
        <v>74.33</v>
      </c>
      <c r="J1717" s="22"/>
      <c r="K1717" s="117">
        <f>SUM(I1717:J1717)</f>
        <v>74.33</v>
      </c>
      <c r="L1717" s="173">
        <v>122.33</v>
      </c>
      <c r="M1717" s="91"/>
      <c r="N1717" s="103">
        <f>SUM(L1717:M1717)</f>
        <v>122.33</v>
      </c>
      <c r="O1717" s="173">
        <v>125</v>
      </c>
      <c r="P1717" s="91"/>
      <c r="Q1717" s="103">
        <f>SUM(O1717:P1717)</f>
        <v>125</v>
      </c>
      <c r="R1717" s="173">
        <v>125</v>
      </c>
      <c r="S1717" s="91"/>
      <c r="T1717" s="103">
        <f>SUM(R1717:S1717)</f>
        <v>125</v>
      </c>
    </row>
    <row r="1718" spans="1:20" ht="18.75">
      <c r="A1718" s="25"/>
      <c r="B1718" s="19" t="s">
        <v>154</v>
      </c>
      <c r="C1718" s="21">
        <f>SUM(C1717)</f>
        <v>63.1</v>
      </c>
      <c r="D1718" s="20"/>
      <c r="E1718" s="88">
        <f>SUM(C1718:D1718)</f>
        <v>63.1</v>
      </c>
      <c r="F1718" s="18">
        <v>63.1</v>
      </c>
      <c r="G1718" s="18">
        <v>0</v>
      </c>
      <c r="H1718" s="94">
        <f t="shared" si="546"/>
        <v>63.1</v>
      </c>
      <c r="I1718" s="36">
        <f>SUM(I1717)</f>
        <v>74.33</v>
      </c>
      <c r="J1718" s="22"/>
      <c r="K1718" s="117">
        <f>SUM(I1718:J1718)</f>
        <v>74.33</v>
      </c>
      <c r="L1718" s="91">
        <f>SUM(L1717)</f>
        <v>122.33</v>
      </c>
      <c r="M1718" s="91"/>
      <c r="N1718" s="103">
        <f>SUM(L1718:M1718)</f>
        <v>122.33</v>
      </c>
      <c r="O1718" s="91">
        <f>SUM(O1717)</f>
        <v>125</v>
      </c>
      <c r="P1718" s="91"/>
      <c r="Q1718" s="103">
        <f>SUM(O1718:P1718)</f>
        <v>125</v>
      </c>
      <c r="R1718" s="91">
        <f>SUM(R1717)</f>
        <v>125</v>
      </c>
      <c r="S1718" s="91"/>
      <c r="T1718" s="103">
        <f>SUM(R1718:S1718)</f>
        <v>125</v>
      </c>
    </row>
    <row r="1719" spans="1:20" s="43" customFormat="1" ht="18.75">
      <c r="A1719" s="35">
        <v>5</v>
      </c>
      <c r="B1719" s="19" t="s">
        <v>1261</v>
      </c>
      <c r="C1719" s="21"/>
      <c r="D1719" s="21"/>
      <c r="E1719" s="88"/>
      <c r="F1719" s="18"/>
      <c r="G1719" s="18"/>
      <c r="H1719" s="94"/>
      <c r="I1719" s="36"/>
      <c r="J1719" s="36"/>
      <c r="K1719" s="117"/>
      <c r="L1719" s="91"/>
      <c r="M1719" s="91"/>
      <c r="N1719" s="103"/>
      <c r="O1719" s="91"/>
      <c r="P1719" s="91"/>
      <c r="Q1719" s="103"/>
      <c r="R1719" s="91"/>
      <c r="S1719" s="91"/>
      <c r="T1719" s="103"/>
    </row>
    <row r="1720" spans="1:20" ht="18.75">
      <c r="A1720" s="25">
        <v>1</v>
      </c>
      <c r="B1720" s="17" t="s">
        <v>1262</v>
      </c>
      <c r="C1720" s="20">
        <v>2706.66</v>
      </c>
      <c r="D1720" s="20"/>
      <c r="E1720" s="88">
        <f>SUM(C1720:D1720)</f>
        <v>2706.66</v>
      </c>
      <c r="F1720" s="14">
        <v>2859.29</v>
      </c>
      <c r="G1720" s="14">
        <v>0</v>
      </c>
      <c r="H1720" s="94">
        <f t="shared" si="546"/>
        <v>2859.29</v>
      </c>
      <c r="I1720" s="22">
        <v>3362.31</v>
      </c>
      <c r="J1720" s="22"/>
      <c r="K1720" s="117">
        <f>SUM(I1720:J1720)</f>
        <v>3362.31</v>
      </c>
      <c r="L1720" s="173">
        <v>3299.65</v>
      </c>
      <c r="M1720" s="173"/>
      <c r="N1720" s="103">
        <f>SUM(L1720:M1720)</f>
        <v>3299.65</v>
      </c>
      <c r="O1720" s="173">
        <v>4094.02</v>
      </c>
      <c r="P1720" s="173"/>
      <c r="Q1720" s="103">
        <f>SUM(O1720:P1720)</f>
        <v>4094.02</v>
      </c>
      <c r="R1720" s="173">
        <v>4094.02</v>
      </c>
      <c r="S1720" s="173"/>
      <c r="T1720" s="103">
        <f>SUM(R1720:S1720)</f>
        <v>4094.02</v>
      </c>
    </row>
    <row r="1721" spans="1:20" ht="18.75">
      <c r="A1721" s="25"/>
      <c r="B1721" s="19" t="s">
        <v>155</v>
      </c>
      <c r="C1721" s="21">
        <f>SUM(C1720)</f>
        <v>2706.66</v>
      </c>
      <c r="D1721" s="20"/>
      <c r="E1721" s="88">
        <f>SUM(C1721:D1721)</f>
        <v>2706.66</v>
      </c>
      <c r="F1721" s="18">
        <v>2859.29</v>
      </c>
      <c r="G1721" s="18">
        <v>0</v>
      </c>
      <c r="H1721" s="94">
        <f t="shared" si="546"/>
        <v>2859.29</v>
      </c>
      <c r="I1721" s="36">
        <f>SUM(I1720)</f>
        <v>3362.31</v>
      </c>
      <c r="J1721" s="22"/>
      <c r="K1721" s="117">
        <f>SUM(I1721:J1721)</f>
        <v>3362.31</v>
      </c>
      <c r="L1721" s="91">
        <f>SUM(L1720)</f>
        <v>3299.65</v>
      </c>
      <c r="M1721" s="91"/>
      <c r="N1721" s="103">
        <f>SUM(L1721:M1721)</f>
        <v>3299.65</v>
      </c>
      <c r="O1721" s="91">
        <f>SUM(O1720)</f>
        <v>4094.02</v>
      </c>
      <c r="P1721" s="91"/>
      <c r="Q1721" s="103">
        <f>SUM(O1721:P1721)</f>
        <v>4094.02</v>
      </c>
      <c r="R1721" s="91">
        <f>SUM(R1720)</f>
        <v>4094.02</v>
      </c>
      <c r="S1721" s="91"/>
      <c r="T1721" s="103">
        <f>SUM(R1721:S1721)</f>
        <v>4094.02</v>
      </c>
    </row>
    <row r="1722" spans="1:20" s="43" customFormat="1" ht="18.75">
      <c r="A1722" s="35">
        <v>6</v>
      </c>
      <c r="B1722" s="19" t="s">
        <v>1263</v>
      </c>
      <c r="C1722" s="21"/>
      <c r="D1722" s="21"/>
      <c r="E1722" s="88"/>
      <c r="F1722" s="18"/>
      <c r="G1722" s="18"/>
      <c r="H1722" s="94"/>
      <c r="I1722" s="36"/>
      <c r="J1722" s="36"/>
      <c r="K1722" s="117"/>
      <c r="L1722" s="91"/>
      <c r="M1722" s="91"/>
      <c r="N1722" s="103"/>
      <c r="O1722" s="91"/>
      <c r="P1722" s="91"/>
      <c r="Q1722" s="103"/>
      <c r="R1722" s="91"/>
      <c r="S1722" s="91"/>
      <c r="T1722" s="103"/>
    </row>
    <row r="1723" spans="1:20" ht="18.75">
      <c r="A1723" s="25">
        <v>1</v>
      </c>
      <c r="B1723" s="17" t="s">
        <v>1264</v>
      </c>
      <c r="C1723" s="20">
        <v>10300.65</v>
      </c>
      <c r="D1723" s="20"/>
      <c r="E1723" s="88">
        <f>SUM(C1723:D1723)</f>
        <v>10300.65</v>
      </c>
      <c r="F1723" s="14">
        <v>311.41000000000003</v>
      </c>
      <c r="G1723" s="14">
        <v>0</v>
      </c>
      <c r="H1723" s="94">
        <f t="shared" si="546"/>
        <v>311.41000000000003</v>
      </c>
      <c r="I1723" s="22">
        <v>288.08999999999997</v>
      </c>
      <c r="J1723" s="22"/>
      <c r="K1723" s="117">
        <f>SUM(I1723:J1723)</f>
        <v>288.08999999999997</v>
      </c>
      <c r="L1723" s="173">
        <v>225.53</v>
      </c>
      <c r="M1723" s="173"/>
      <c r="N1723" s="103">
        <f>SUM(L1723:M1723)</f>
        <v>225.53</v>
      </c>
      <c r="O1723" s="173">
        <v>223.51</v>
      </c>
      <c r="P1723" s="173"/>
      <c r="Q1723" s="103">
        <f>SUM(O1723:P1723)</f>
        <v>223.51</v>
      </c>
      <c r="R1723" s="173">
        <v>223.51</v>
      </c>
      <c r="S1723" s="173"/>
      <c r="T1723" s="103">
        <f>SUM(R1723:S1723)</f>
        <v>223.51</v>
      </c>
    </row>
    <row r="1724" spans="1:20" ht="18.75">
      <c r="A1724" s="25"/>
      <c r="B1724" s="19" t="s">
        <v>156</v>
      </c>
      <c r="C1724" s="21">
        <f>SUM(C1723)</f>
        <v>10300.65</v>
      </c>
      <c r="D1724" s="20"/>
      <c r="E1724" s="88">
        <f>SUM(C1724:D1724)</f>
        <v>10300.65</v>
      </c>
      <c r="F1724" s="18">
        <v>311.41000000000003</v>
      </c>
      <c r="G1724" s="18">
        <v>0</v>
      </c>
      <c r="H1724" s="94">
        <f t="shared" si="546"/>
        <v>311.41000000000003</v>
      </c>
      <c r="I1724" s="36">
        <f>SUM(I1723)</f>
        <v>288.08999999999997</v>
      </c>
      <c r="J1724" s="22"/>
      <c r="K1724" s="117">
        <f>SUM(I1724:J1724)</f>
        <v>288.08999999999997</v>
      </c>
      <c r="L1724" s="91">
        <f>SUM(L1723)</f>
        <v>225.53</v>
      </c>
      <c r="M1724" s="91"/>
      <c r="N1724" s="103">
        <f>SUM(L1724:M1724)</f>
        <v>225.53</v>
      </c>
      <c r="O1724" s="91">
        <f>SUM(O1723)</f>
        <v>223.51</v>
      </c>
      <c r="P1724" s="91"/>
      <c r="Q1724" s="103">
        <f>SUM(O1724:P1724)</f>
        <v>223.51</v>
      </c>
      <c r="R1724" s="91">
        <f>SUM(R1723)</f>
        <v>223.51</v>
      </c>
      <c r="S1724" s="91"/>
      <c r="T1724" s="103">
        <f>SUM(R1724:S1724)</f>
        <v>223.51</v>
      </c>
    </row>
    <row r="1725" spans="1:20" ht="18.75">
      <c r="A1725" s="35">
        <v>7</v>
      </c>
      <c r="B1725" s="19" t="s">
        <v>2337</v>
      </c>
      <c r="C1725" s="21"/>
      <c r="D1725" s="20"/>
      <c r="E1725" s="88"/>
      <c r="F1725" s="18"/>
      <c r="G1725" s="18"/>
      <c r="H1725" s="94"/>
      <c r="I1725" s="36"/>
      <c r="J1725" s="22"/>
      <c r="L1725" s="173"/>
      <c r="M1725" s="173"/>
      <c r="O1725" s="173"/>
      <c r="P1725" s="173"/>
      <c r="R1725" s="173"/>
      <c r="S1725" s="173"/>
    </row>
    <row r="1726" spans="1:20" ht="18.75">
      <c r="A1726" s="25">
        <v>1</v>
      </c>
      <c r="B1726" s="17" t="s">
        <v>1531</v>
      </c>
      <c r="C1726" s="21"/>
      <c r="D1726" s="20"/>
      <c r="E1726" s="88"/>
      <c r="F1726" s="18"/>
      <c r="G1726" s="18"/>
      <c r="H1726" s="94"/>
      <c r="I1726" s="22">
        <v>0.01</v>
      </c>
      <c r="J1726" s="22"/>
      <c r="K1726" s="117">
        <f>SUM(I1726:J1726)</f>
        <v>0.01</v>
      </c>
      <c r="L1726" s="173">
        <v>0.01</v>
      </c>
      <c r="M1726" s="173"/>
      <c r="N1726" s="103">
        <f>SUM(L1726:M1726)</f>
        <v>0.01</v>
      </c>
      <c r="O1726" s="173">
        <v>0.01</v>
      </c>
      <c r="P1726" s="173"/>
      <c r="Q1726" s="103">
        <f>SUM(O1726:P1726)</f>
        <v>0.01</v>
      </c>
      <c r="R1726" s="173">
        <v>0.01</v>
      </c>
      <c r="S1726" s="173"/>
      <c r="T1726" s="103">
        <f>SUM(R1726:S1726)</f>
        <v>0.01</v>
      </c>
    </row>
    <row r="1727" spans="1:20" ht="18.75">
      <c r="A1727" s="25"/>
      <c r="B1727" s="19" t="s">
        <v>2336</v>
      </c>
      <c r="C1727" s="21"/>
      <c r="D1727" s="20"/>
      <c r="E1727" s="88"/>
      <c r="F1727" s="18"/>
      <c r="G1727" s="18"/>
      <c r="H1727" s="94"/>
      <c r="I1727" s="36">
        <f>SUM(I1726)</f>
        <v>0.01</v>
      </c>
      <c r="J1727" s="22"/>
      <c r="K1727" s="117">
        <f>SUM(I1727:J1727)</f>
        <v>0.01</v>
      </c>
      <c r="L1727" s="91">
        <f>SUM(L1726)</f>
        <v>0.01</v>
      </c>
      <c r="M1727" s="91"/>
      <c r="N1727" s="103">
        <f>SUM(L1727:M1727)</f>
        <v>0.01</v>
      </c>
      <c r="O1727" s="91">
        <f>SUM(O1726)</f>
        <v>0.01</v>
      </c>
      <c r="P1727" s="91"/>
      <c r="Q1727" s="103">
        <f>SUM(O1727:P1727)</f>
        <v>0.01</v>
      </c>
      <c r="R1727" s="91">
        <f>SUM(R1726)</f>
        <v>0.01</v>
      </c>
      <c r="S1727" s="91"/>
      <c r="T1727" s="103">
        <f>SUM(R1727:S1727)</f>
        <v>0.01</v>
      </c>
    </row>
    <row r="1728" spans="1:20" s="43" customFormat="1" ht="18.75">
      <c r="A1728" s="35">
        <v>8</v>
      </c>
      <c r="B1728" s="19" t="s">
        <v>1265</v>
      </c>
      <c r="C1728" s="21"/>
      <c r="D1728" s="21"/>
      <c r="E1728" s="88"/>
      <c r="F1728" s="18"/>
      <c r="G1728" s="18"/>
      <c r="H1728" s="94"/>
      <c r="I1728" s="36"/>
      <c r="J1728" s="36"/>
      <c r="K1728" s="117"/>
      <c r="L1728" s="91"/>
      <c r="M1728" s="91"/>
      <c r="N1728" s="103"/>
      <c r="O1728" s="91"/>
      <c r="P1728" s="91"/>
      <c r="Q1728" s="103"/>
      <c r="R1728" s="91"/>
      <c r="S1728" s="91"/>
      <c r="T1728" s="103"/>
    </row>
    <row r="1729" spans="1:20" ht="18.75">
      <c r="A1729" s="25">
        <v>1</v>
      </c>
      <c r="B1729" s="17" t="s">
        <v>2019</v>
      </c>
      <c r="C1729" s="20">
        <v>0</v>
      </c>
      <c r="D1729" s="20"/>
      <c r="E1729" s="107">
        <f>SUM(C1729:D1729)</f>
        <v>0</v>
      </c>
      <c r="F1729" s="14">
        <v>1500</v>
      </c>
      <c r="G1729" s="14">
        <v>0</v>
      </c>
      <c r="H1729" s="94">
        <f t="shared" ref="H1729:H1740" si="552">SUM(F1729:G1729)</f>
        <v>1500</v>
      </c>
      <c r="I1729" s="22">
        <v>1500</v>
      </c>
      <c r="J1729" s="36"/>
      <c r="K1729" s="117">
        <f>SUM(I1729:J1729)</f>
        <v>1500</v>
      </c>
      <c r="L1729" s="173">
        <v>1500</v>
      </c>
      <c r="M1729" s="91"/>
      <c r="N1729" s="103">
        <f>SUM(L1729:M1729)</f>
        <v>1500</v>
      </c>
      <c r="O1729" s="173">
        <v>1000</v>
      </c>
      <c r="P1729" s="91"/>
      <c r="Q1729" s="103">
        <f>SUM(O1729:P1729)</f>
        <v>1000</v>
      </c>
      <c r="R1729" s="173">
        <v>1000</v>
      </c>
      <c r="S1729" s="91"/>
      <c r="T1729" s="103">
        <f>SUM(R1729:S1729)</f>
        <v>1000</v>
      </c>
    </row>
    <row r="1730" spans="1:20" ht="18.75">
      <c r="A1730" s="25"/>
      <c r="B1730" s="19" t="s">
        <v>157</v>
      </c>
      <c r="C1730" s="21">
        <f t="shared" ref="C1730:H1730" si="553">SUM(C1729)</f>
        <v>0</v>
      </c>
      <c r="D1730" s="21">
        <f t="shared" si="553"/>
        <v>0</v>
      </c>
      <c r="E1730" s="88">
        <f t="shared" si="553"/>
        <v>0</v>
      </c>
      <c r="F1730" s="21">
        <f t="shared" si="553"/>
        <v>1500</v>
      </c>
      <c r="G1730" s="21">
        <f t="shared" si="553"/>
        <v>0</v>
      </c>
      <c r="H1730" s="96">
        <f t="shared" si="553"/>
        <v>1500</v>
      </c>
      <c r="I1730" s="36">
        <f>SUM(I1729)</f>
        <v>1500</v>
      </c>
      <c r="J1730" s="22"/>
      <c r="K1730" s="117">
        <f>SUM(I1730:J1730)</f>
        <v>1500</v>
      </c>
      <c r="L1730" s="91">
        <f>SUM(L1729)</f>
        <v>1500</v>
      </c>
      <c r="M1730" s="91"/>
      <c r="N1730" s="103">
        <f>SUM(L1730:M1730)</f>
        <v>1500</v>
      </c>
      <c r="O1730" s="91">
        <f>SUM(O1729)</f>
        <v>1000</v>
      </c>
      <c r="P1730" s="91"/>
      <c r="Q1730" s="103">
        <f>SUM(O1730:P1730)</f>
        <v>1000</v>
      </c>
      <c r="R1730" s="91">
        <f>SUM(R1729)</f>
        <v>1000</v>
      </c>
      <c r="S1730" s="91"/>
      <c r="T1730" s="103">
        <f>SUM(R1730:S1730)</f>
        <v>1000</v>
      </c>
    </row>
    <row r="1731" spans="1:20" s="43" customFormat="1" ht="18.75">
      <c r="A1731" s="35">
        <v>9</v>
      </c>
      <c r="B1731" s="19" t="s">
        <v>506</v>
      </c>
      <c r="C1731" s="21"/>
      <c r="D1731" s="21"/>
      <c r="E1731" s="88"/>
      <c r="F1731" s="18"/>
      <c r="G1731" s="18"/>
      <c r="H1731" s="94"/>
      <c r="I1731" s="35"/>
      <c r="J1731" s="35"/>
      <c r="K1731" s="86"/>
      <c r="L1731" s="91"/>
      <c r="M1731" s="91"/>
      <c r="N1731" s="103"/>
      <c r="O1731" s="91"/>
      <c r="P1731" s="91"/>
      <c r="Q1731" s="103"/>
      <c r="R1731" s="91"/>
      <c r="S1731" s="91"/>
      <c r="T1731" s="103"/>
    </row>
    <row r="1732" spans="1:20" s="43" customFormat="1" ht="18.75">
      <c r="A1732" s="25">
        <v>1</v>
      </c>
      <c r="B1732" s="17" t="s">
        <v>1266</v>
      </c>
      <c r="C1732" s="21"/>
      <c r="D1732" s="21"/>
      <c r="E1732" s="88"/>
      <c r="F1732" s="14">
        <v>0.01</v>
      </c>
      <c r="G1732" s="14">
        <v>0</v>
      </c>
      <c r="H1732" s="94">
        <f t="shared" si="552"/>
        <v>0.01</v>
      </c>
      <c r="I1732" s="22">
        <v>0.01</v>
      </c>
      <c r="J1732" s="22"/>
      <c r="K1732" s="117">
        <f>SUM(I1732:J1732)</f>
        <v>0.01</v>
      </c>
      <c r="L1732" s="173">
        <v>0.01</v>
      </c>
      <c r="M1732" s="173"/>
      <c r="N1732" s="103">
        <f>SUM(L1732:M1732)</f>
        <v>0.01</v>
      </c>
      <c r="O1732" s="173">
        <v>0.01</v>
      </c>
      <c r="P1732" s="173"/>
      <c r="Q1732" s="103">
        <f>SUM(O1732:P1732)</f>
        <v>0.01</v>
      </c>
      <c r="R1732" s="173">
        <v>0.01</v>
      </c>
      <c r="S1732" s="173"/>
      <c r="T1732" s="103">
        <f>SUM(R1732:S1732)</f>
        <v>0.01</v>
      </c>
    </row>
    <row r="1733" spans="1:20" ht="18.75">
      <c r="A1733" s="25">
        <v>2</v>
      </c>
      <c r="B1733" s="17" t="s">
        <v>1267</v>
      </c>
      <c r="C1733" s="20">
        <v>124.82</v>
      </c>
      <c r="D1733" s="20"/>
      <c r="E1733" s="88">
        <f>SUM(C1733:D1733)</f>
        <v>124.82</v>
      </c>
      <c r="F1733" s="14">
        <v>62.41</v>
      </c>
      <c r="G1733" s="14">
        <v>0</v>
      </c>
      <c r="H1733" s="94">
        <f t="shared" si="552"/>
        <v>62.41</v>
      </c>
      <c r="I1733" s="22">
        <v>0.01</v>
      </c>
      <c r="J1733" s="36"/>
      <c r="K1733" s="117">
        <f>SUM(I1733:J1733)</f>
        <v>0.01</v>
      </c>
      <c r="L1733" s="173">
        <v>0.01</v>
      </c>
      <c r="M1733" s="173"/>
      <c r="N1733" s="103">
        <f>SUM(L1733:M1733)</f>
        <v>0.01</v>
      </c>
      <c r="O1733" s="173">
        <v>0.01</v>
      </c>
      <c r="P1733" s="173"/>
      <c r="Q1733" s="103">
        <f>SUM(O1733:P1733)</f>
        <v>0.01</v>
      </c>
      <c r="R1733" s="173">
        <v>0.01</v>
      </c>
      <c r="S1733" s="173"/>
      <c r="T1733" s="103">
        <f>SUM(R1733:S1733)</f>
        <v>0.01</v>
      </c>
    </row>
    <row r="1734" spans="1:20" ht="18.75">
      <c r="A1734" s="25"/>
      <c r="B1734" s="19" t="s">
        <v>10</v>
      </c>
      <c r="C1734" s="21">
        <f>SUM(C1733)</f>
        <v>124.82</v>
      </c>
      <c r="D1734" s="20"/>
      <c r="E1734" s="88">
        <f>SUM(C1734:D1734)</f>
        <v>124.82</v>
      </c>
      <c r="F1734" s="18">
        <v>62.42</v>
      </c>
      <c r="G1734" s="18">
        <v>0</v>
      </c>
      <c r="H1734" s="94">
        <f t="shared" si="552"/>
        <v>62.42</v>
      </c>
      <c r="I1734" s="36">
        <f>SUM(I1732:I1733)</f>
        <v>0.02</v>
      </c>
      <c r="J1734" s="22"/>
      <c r="K1734" s="117">
        <f>SUM(I1734:J1734)</f>
        <v>0.02</v>
      </c>
      <c r="L1734" s="91">
        <f>SUM(L1732:L1733)</f>
        <v>0.02</v>
      </c>
      <c r="M1734" s="91"/>
      <c r="N1734" s="103">
        <f>SUM(L1734:M1734)</f>
        <v>0.02</v>
      </c>
      <c r="O1734" s="91">
        <f>SUM(O1732:O1733)</f>
        <v>0.02</v>
      </c>
      <c r="P1734" s="91"/>
      <c r="Q1734" s="103">
        <f>SUM(O1734:P1734)</f>
        <v>0.02</v>
      </c>
      <c r="R1734" s="91">
        <f>SUM(R1732:R1733)</f>
        <v>0.02</v>
      </c>
      <c r="S1734" s="91"/>
      <c r="T1734" s="103">
        <f>SUM(R1734:S1734)</f>
        <v>0.02</v>
      </c>
    </row>
    <row r="1735" spans="1:20" s="43" customFormat="1" ht="18.75">
      <c r="A1735" s="35">
        <v>10</v>
      </c>
      <c r="B1735" s="19" t="s">
        <v>515</v>
      </c>
      <c r="C1735" s="21"/>
      <c r="D1735" s="21"/>
      <c r="E1735" s="88"/>
      <c r="F1735" s="18"/>
      <c r="G1735" s="18"/>
      <c r="H1735" s="94"/>
      <c r="I1735" s="36"/>
      <c r="J1735" s="36"/>
      <c r="K1735" s="117"/>
      <c r="L1735" s="91"/>
      <c r="M1735" s="91"/>
      <c r="N1735" s="103"/>
      <c r="O1735" s="91"/>
      <c r="P1735" s="91"/>
      <c r="Q1735" s="103"/>
      <c r="R1735" s="91"/>
      <c r="S1735" s="91"/>
      <c r="T1735" s="103"/>
    </row>
    <row r="1736" spans="1:20" ht="18.75">
      <c r="A1736" s="25">
        <v>1</v>
      </c>
      <c r="B1736" s="17" t="s">
        <v>2338</v>
      </c>
      <c r="C1736" s="20">
        <v>50065.01</v>
      </c>
      <c r="D1736" s="20"/>
      <c r="E1736" s="88">
        <f>SUM(C1736:D1736)</f>
        <v>50065.01</v>
      </c>
      <c r="F1736" s="14">
        <v>0.01</v>
      </c>
      <c r="G1736" s="14">
        <v>0</v>
      </c>
      <c r="H1736" s="94">
        <f t="shared" si="552"/>
        <v>0.01</v>
      </c>
      <c r="I1736" s="22">
        <v>10000</v>
      </c>
      <c r="J1736" s="22"/>
      <c r="K1736" s="117">
        <f>SUM(I1736:J1736)</f>
        <v>10000</v>
      </c>
      <c r="L1736" s="173">
        <v>5000</v>
      </c>
      <c r="M1736" s="91"/>
      <c r="N1736" s="103">
        <f>SUM(L1736:M1736)</f>
        <v>5000</v>
      </c>
      <c r="O1736" s="173">
        <v>0.01</v>
      </c>
      <c r="P1736" s="91"/>
      <c r="Q1736" s="103">
        <f>SUM(O1736:P1736)</f>
        <v>0.01</v>
      </c>
      <c r="R1736" s="173">
        <v>0.01</v>
      </c>
      <c r="S1736" s="91"/>
      <c r="T1736" s="103">
        <f>SUM(R1736:S1736)</f>
        <v>0.01</v>
      </c>
    </row>
    <row r="1737" spans="1:20" ht="18.75">
      <c r="A1737" s="25"/>
      <c r="B1737" s="19" t="s">
        <v>44</v>
      </c>
      <c r="C1737" s="21">
        <f>SUM(C1736)</f>
        <v>50065.01</v>
      </c>
      <c r="D1737" s="20"/>
      <c r="E1737" s="88">
        <f>SUM(C1737:D1737)</f>
        <v>50065.01</v>
      </c>
      <c r="F1737" s="18">
        <v>0.01</v>
      </c>
      <c r="G1737" s="18">
        <v>0</v>
      </c>
      <c r="H1737" s="94">
        <f t="shared" si="552"/>
        <v>0.01</v>
      </c>
      <c r="I1737" s="36">
        <f>SUM(I1736)</f>
        <v>10000</v>
      </c>
      <c r="J1737" s="22"/>
      <c r="K1737" s="117">
        <f>SUM(I1737:J1737)</f>
        <v>10000</v>
      </c>
      <c r="L1737" s="91">
        <f>SUM(L1736)</f>
        <v>5000</v>
      </c>
      <c r="M1737" s="91"/>
      <c r="N1737" s="103">
        <f>SUM(L1737:M1737)</f>
        <v>5000</v>
      </c>
      <c r="O1737" s="91">
        <f>SUM(O1736)</f>
        <v>0.01</v>
      </c>
      <c r="P1737" s="91"/>
      <c r="Q1737" s="103">
        <f>SUM(O1737:P1737)</f>
        <v>0.01</v>
      </c>
      <c r="R1737" s="91">
        <f>SUM(R1736)</f>
        <v>0.01</v>
      </c>
      <c r="S1737" s="91"/>
      <c r="T1737" s="103">
        <f>SUM(R1737:S1737)</f>
        <v>0.01</v>
      </c>
    </row>
    <row r="1738" spans="1:20" s="43" customFormat="1" ht="18.75">
      <c r="A1738" s="35">
        <v>11</v>
      </c>
      <c r="B1738" s="19" t="s">
        <v>1268</v>
      </c>
      <c r="C1738" s="21"/>
      <c r="D1738" s="21"/>
      <c r="E1738" s="88"/>
      <c r="F1738" s="18"/>
      <c r="G1738" s="18"/>
      <c r="H1738" s="94"/>
      <c r="I1738" s="36"/>
      <c r="J1738" s="36"/>
      <c r="K1738" s="117"/>
      <c r="L1738" s="91"/>
      <c r="M1738" s="91"/>
      <c r="N1738" s="103"/>
      <c r="O1738" s="91"/>
      <c r="P1738" s="91"/>
      <c r="Q1738" s="103"/>
      <c r="R1738" s="91"/>
      <c r="S1738" s="91"/>
      <c r="T1738" s="103"/>
    </row>
    <row r="1739" spans="1:20" s="43" customFormat="1" ht="18.75">
      <c r="A1739" s="35"/>
      <c r="B1739" s="17" t="s">
        <v>158</v>
      </c>
      <c r="C1739" s="46"/>
      <c r="D1739" s="46"/>
      <c r="E1739" s="99"/>
      <c r="F1739" s="14">
        <v>50042.12</v>
      </c>
      <c r="G1739" s="14">
        <v>0</v>
      </c>
      <c r="H1739" s="94">
        <f t="shared" si="552"/>
        <v>50042.12</v>
      </c>
      <c r="I1739" s="22">
        <v>149504.74</v>
      </c>
      <c r="J1739" s="36"/>
      <c r="K1739" s="117">
        <f>SUM(I1739:J1739)</f>
        <v>149504.74</v>
      </c>
      <c r="L1739" s="173">
        <v>124448.84</v>
      </c>
      <c r="M1739" s="173"/>
      <c r="N1739" s="103">
        <f>SUM(L1739:M1739)</f>
        <v>124448.84</v>
      </c>
      <c r="O1739" s="173">
        <v>89191.79</v>
      </c>
      <c r="P1739" s="173"/>
      <c r="Q1739" s="103">
        <f>SUM(O1739:P1739)</f>
        <v>89191.79</v>
      </c>
      <c r="R1739" s="173">
        <v>108691.79</v>
      </c>
      <c r="S1739" s="173"/>
      <c r="T1739" s="103">
        <f>SUM(R1739:S1739)</f>
        <v>108691.79</v>
      </c>
    </row>
    <row r="1740" spans="1:20" ht="18.75">
      <c r="A1740" s="25"/>
      <c r="B1740" s="19" t="s">
        <v>159</v>
      </c>
      <c r="C1740" s="20"/>
      <c r="D1740" s="20"/>
      <c r="F1740" s="18">
        <v>50042.12</v>
      </c>
      <c r="G1740" s="18">
        <v>0</v>
      </c>
      <c r="H1740" s="94">
        <f t="shared" si="552"/>
        <v>50042.12</v>
      </c>
      <c r="I1740" s="36">
        <f>SUM(I1739)</f>
        <v>149504.74</v>
      </c>
      <c r="J1740" s="22"/>
      <c r="K1740" s="117">
        <f>SUM(I1740:J1740)</f>
        <v>149504.74</v>
      </c>
      <c r="L1740" s="91">
        <f>SUM(L1739)</f>
        <v>124448.84</v>
      </c>
      <c r="M1740" s="91"/>
      <c r="N1740" s="103">
        <f>SUM(L1740:M1740)</f>
        <v>124448.84</v>
      </c>
      <c r="O1740" s="91">
        <f>SUM(O1739)</f>
        <v>89191.79</v>
      </c>
      <c r="P1740" s="91"/>
      <c r="Q1740" s="103">
        <f>SUM(O1740:P1740)</f>
        <v>89191.79</v>
      </c>
      <c r="R1740" s="91">
        <f>SUM(R1739)</f>
        <v>108691.79</v>
      </c>
      <c r="S1740" s="91"/>
      <c r="T1740" s="103">
        <f>SUM(R1740:S1740)</f>
        <v>108691.79</v>
      </c>
    </row>
    <row r="1741" spans="1:20" s="43" customFormat="1" ht="18.75">
      <c r="A1741" s="35">
        <v>12</v>
      </c>
      <c r="B1741" s="19" t="s">
        <v>1269</v>
      </c>
      <c r="C1741" s="21"/>
      <c r="D1741" s="21"/>
      <c r="E1741" s="88"/>
      <c r="F1741" s="18"/>
      <c r="G1741" s="18"/>
      <c r="H1741" s="94"/>
      <c r="I1741" s="36"/>
      <c r="J1741" s="36"/>
      <c r="K1741" s="117"/>
      <c r="L1741" s="91"/>
      <c r="M1741" s="91"/>
      <c r="N1741" s="103"/>
      <c r="O1741" s="91"/>
      <c r="P1741" s="91"/>
      <c r="Q1741" s="103"/>
      <c r="R1741" s="91"/>
      <c r="S1741" s="91"/>
      <c r="T1741" s="103"/>
    </row>
    <row r="1742" spans="1:20" s="43" customFormat="1" ht="18.75">
      <c r="A1742" s="35">
        <v>1</v>
      </c>
      <c r="B1742" s="17" t="s">
        <v>2020</v>
      </c>
      <c r="C1742" s="20">
        <v>70.86</v>
      </c>
      <c r="D1742" s="20">
        <v>0.03</v>
      </c>
      <c r="E1742" s="88">
        <f>D1742+C1742</f>
        <v>70.89</v>
      </c>
      <c r="F1742" s="14">
        <v>70.010000000000005</v>
      </c>
      <c r="G1742" s="14">
        <v>0.03</v>
      </c>
      <c r="H1742" s="94">
        <f>SUM(F1742:G1742)</f>
        <v>70.040000000000006</v>
      </c>
      <c r="I1742" s="22">
        <v>50.01</v>
      </c>
      <c r="J1742" s="22">
        <v>0.03</v>
      </c>
      <c r="K1742" s="117">
        <f>SUM(I1742:J1742)</f>
        <v>50.04</v>
      </c>
      <c r="L1742" s="173">
        <v>0.02</v>
      </c>
      <c r="M1742" s="173">
        <v>0.03</v>
      </c>
      <c r="N1742" s="103">
        <f>SUM(L1742:M1742)</f>
        <v>0.05</v>
      </c>
      <c r="O1742" s="173">
        <v>0.02</v>
      </c>
      <c r="P1742" s="173">
        <v>0.03</v>
      </c>
      <c r="Q1742" s="103">
        <f>SUM(O1742:P1742)</f>
        <v>0.05</v>
      </c>
      <c r="R1742" s="173">
        <v>0.02</v>
      </c>
      <c r="S1742" s="173">
        <v>0.03</v>
      </c>
      <c r="T1742" s="103">
        <f>SUM(R1742:S1742)</f>
        <v>0.05</v>
      </c>
    </row>
    <row r="1743" spans="1:20" ht="18.75">
      <c r="A1743" s="25"/>
      <c r="B1743" s="19" t="s">
        <v>160</v>
      </c>
      <c r="C1743" s="21">
        <f>SUM(C1742)</f>
        <v>70.86</v>
      </c>
      <c r="D1743" s="21">
        <f>SUM(D1742)</f>
        <v>0.03</v>
      </c>
      <c r="E1743" s="88">
        <f>SUM(E1742)</f>
        <v>70.89</v>
      </c>
      <c r="F1743" s="21">
        <f>SUM(F1742)</f>
        <v>70.010000000000005</v>
      </c>
      <c r="G1743" s="21">
        <f>SUM(G1742)</f>
        <v>0.03</v>
      </c>
      <c r="H1743" s="94">
        <f>SUM(F1743:G1743)</f>
        <v>70.040000000000006</v>
      </c>
      <c r="I1743" s="36">
        <f>SUM(I1742)</f>
        <v>50.01</v>
      </c>
      <c r="J1743" s="36">
        <f>SUM(J1742)</f>
        <v>0.03</v>
      </c>
      <c r="K1743" s="117">
        <f>SUM(I1743:J1743)</f>
        <v>50.04</v>
      </c>
      <c r="L1743" s="91">
        <f>SUM(L1742)</f>
        <v>0.02</v>
      </c>
      <c r="M1743" s="91">
        <f>SUM(M1742)</f>
        <v>0.03</v>
      </c>
      <c r="N1743" s="103">
        <f>SUM(L1743:M1743)</f>
        <v>0.05</v>
      </c>
      <c r="O1743" s="91">
        <f>SUM(O1742)</f>
        <v>0.02</v>
      </c>
      <c r="P1743" s="91">
        <f>SUM(P1742)</f>
        <v>0.03</v>
      </c>
      <c r="Q1743" s="103">
        <f>SUM(O1743:P1743)</f>
        <v>0.05</v>
      </c>
      <c r="R1743" s="91">
        <f>SUM(R1742)</f>
        <v>0.02</v>
      </c>
      <c r="S1743" s="91">
        <f>SUM(S1742)</f>
        <v>0.03</v>
      </c>
      <c r="T1743" s="103">
        <f>SUM(R1743:S1743)</f>
        <v>0.05</v>
      </c>
    </row>
    <row r="1744" spans="1:20" s="43" customFormat="1" ht="18.75">
      <c r="A1744" s="35">
        <v>13</v>
      </c>
      <c r="B1744" s="19" t="s">
        <v>1209</v>
      </c>
      <c r="C1744" s="21"/>
      <c r="D1744" s="21"/>
      <c r="E1744" s="88"/>
      <c r="F1744" s="18"/>
      <c r="G1744" s="18"/>
      <c r="H1744" s="94"/>
      <c r="I1744" s="36"/>
      <c r="J1744" s="36"/>
      <c r="K1744" s="117"/>
      <c r="L1744" s="91"/>
      <c r="M1744" s="91"/>
      <c r="N1744" s="103"/>
      <c r="O1744" s="91"/>
      <c r="P1744" s="91"/>
      <c r="Q1744" s="103"/>
      <c r="R1744" s="91"/>
      <c r="S1744" s="91"/>
      <c r="T1744" s="103"/>
    </row>
    <row r="1745" spans="1:20" s="43" customFormat="1" ht="18.75">
      <c r="A1745" s="25">
        <v>1</v>
      </c>
      <c r="B1745" s="17" t="s">
        <v>1270</v>
      </c>
      <c r="C1745" s="46">
        <v>0</v>
      </c>
      <c r="D1745" s="46"/>
      <c r="E1745" s="99">
        <f>SUM(C1745:D1745)</f>
        <v>0</v>
      </c>
      <c r="F1745" s="66">
        <v>750</v>
      </c>
      <c r="G1745" s="67"/>
      <c r="H1745" s="99">
        <f>SUM(F1745:G1745)</f>
        <v>750</v>
      </c>
      <c r="I1745" s="22">
        <v>1200</v>
      </c>
      <c r="J1745" s="36"/>
      <c r="K1745" s="117">
        <f>SUM(I1745:J1745)</f>
        <v>1200</v>
      </c>
      <c r="L1745" s="173">
        <v>3000</v>
      </c>
      <c r="M1745" s="173"/>
      <c r="N1745" s="103">
        <f>SUM(L1745:M1745)</f>
        <v>3000</v>
      </c>
      <c r="O1745" s="173">
        <v>2000</v>
      </c>
      <c r="P1745" s="173"/>
      <c r="Q1745" s="103">
        <f>SUM(O1745:P1745)</f>
        <v>2000</v>
      </c>
      <c r="R1745" s="173">
        <v>2000</v>
      </c>
      <c r="S1745" s="173"/>
      <c r="T1745" s="103">
        <f>SUM(R1745:S1745)</f>
        <v>2000</v>
      </c>
    </row>
    <row r="1746" spans="1:20" ht="18.75">
      <c r="A1746" s="25">
        <v>2</v>
      </c>
      <c r="B1746" s="17" t="s">
        <v>1271</v>
      </c>
      <c r="C1746" s="20">
        <v>0</v>
      </c>
      <c r="D1746" s="20"/>
      <c r="E1746" s="107">
        <f>SUM(C1746:D1746)</f>
        <v>0</v>
      </c>
      <c r="F1746" s="38">
        <v>1500</v>
      </c>
      <c r="G1746" s="20"/>
      <c r="H1746" s="96">
        <f>SUM(F1746:G1746)</f>
        <v>1500</v>
      </c>
      <c r="I1746" s="22">
        <v>1625</v>
      </c>
      <c r="J1746" s="22"/>
      <c r="K1746" s="117">
        <f>SUM(I1746:J1746)</f>
        <v>1625</v>
      </c>
      <c r="L1746" s="173">
        <v>1330</v>
      </c>
      <c r="M1746" s="173"/>
      <c r="N1746" s="103">
        <f>SUM(L1746:M1746)</f>
        <v>1330</v>
      </c>
      <c r="O1746" s="173">
        <v>1230</v>
      </c>
      <c r="P1746" s="173"/>
      <c r="Q1746" s="103">
        <f>SUM(O1746:P1746)</f>
        <v>1230</v>
      </c>
      <c r="R1746" s="173">
        <v>1230</v>
      </c>
      <c r="S1746" s="173"/>
      <c r="T1746" s="103">
        <f>SUM(R1746:S1746)</f>
        <v>1230</v>
      </c>
    </row>
    <row r="1747" spans="1:20" ht="18.75">
      <c r="A1747" s="25"/>
      <c r="B1747" s="19" t="s">
        <v>145</v>
      </c>
      <c r="C1747" s="21">
        <f t="shared" ref="C1747:H1747" si="554">SUM(C1745:C1746)</f>
        <v>0</v>
      </c>
      <c r="D1747" s="21">
        <f t="shared" si="554"/>
        <v>0</v>
      </c>
      <c r="E1747" s="88">
        <f t="shared" si="554"/>
        <v>0</v>
      </c>
      <c r="F1747" s="39">
        <f t="shared" si="554"/>
        <v>2250</v>
      </c>
      <c r="G1747" s="21">
        <f t="shared" si="554"/>
        <v>0</v>
      </c>
      <c r="H1747" s="96">
        <f t="shared" si="554"/>
        <v>2250</v>
      </c>
      <c r="I1747" s="36">
        <f>SUM(I1745:I1746)</f>
        <v>2825</v>
      </c>
      <c r="J1747" s="22"/>
      <c r="K1747" s="117">
        <f>SUM(I1747:J1747)</f>
        <v>2825</v>
      </c>
      <c r="L1747" s="91">
        <f>SUM(L1745:L1746)</f>
        <v>4330</v>
      </c>
      <c r="M1747" s="91">
        <f>SUM(M1745:M1746)</f>
        <v>0</v>
      </c>
      <c r="N1747" s="103">
        <f>SUM(L1747:M1747)</f>
        <v>4330</v>
      </c>
      <c r="O1747" s="91">
        <f>SUM(O1745:O1746)</f>
        <v>3230</v>
      </c>
      <c r="P1747" s="91"/>
      <c r="Q1747" s="103">
        <f>SUM(O1747:P1747)</f>
        <v>3230</v>
      </c>
      <c r="R1747" s="91">
        <f>SUM(R1745:R1746)</f>
        <v>3230</v>
      </c>
      <c r="S1747" s="91"/>
      <c r="T1747" s="103">
        <f>SUM(R1747:S1747)</f>
        <v>3230</v>
      </c>
    </row>
    <row r="1748" spans="1:20" s="43" customFormat="1" ht="18.75">
      <c r="A1748" s="35">
        <v>14</v>
      </c>
      <c r="B1748" s="19" t="s">
        <v>1272</v>
      </c>
      <c r="C1748" s="21"/>
      <c r="D1748" s="21"/>
      <c r="E1748" s="88"/>
      <c r="F1748" s="18"/>
      <c r="G1748" s="18"/>
      <c r="H1748" s="94"/>
      <c r="I1748" s="36"/>
      <c r="J1748" s="36"/>
      <c r="K1748" s="117"/>
      <c r="L1748" s="91"/>
      <c r="M1748" s="91"/>
      <c r="N1748" s="103"/>
      <c r="O1748" s="91"/>
      <c r="P1748" s="91"/>
      <c r="Q1748" s="103"/>
      <c r="R1748" s="91"/>
      <c r="S1748" s="91"/>
      <c r="T1748" s="103"/>
    </row>
    <row r="1749" spans="1:20" ht="18.75">
      <c r="A1749" s="25">
        <v>1</v>
      </c>
      <c r="B1749" s="17" t="s">
        <v>2136</v>
      </c>
      <c r="C1749" s="20">
        <v>28000</v>
      </c>
      <c r="D1749" s="20"/>
      <c r="E1749" s="88">
        <f>SUM(C1749:D1749)</f>
        <v>28000</v>
      </c>
      <c r="F1749" s="14">
        <v>27939.119999999999</v>
      </c>
      <c r="G1749" s="14">
        <v>0</v>
      </c>
      <c r="H1749" s="94">
        <f>SUM(F1749:G1749)</f>
        <v>27939.119999999999</v>
      </c>
      <c r="I1749" s="22">
        <v>30141.21</v>
      </c>
      <c r="J1749" s="22"/>
      <c r="K1749" s="117">
        <f t="shared" ref="K1749:K1755" si="555">SUM(I1749:J1749)</f>
        <v>30141.21</v>
      </c>
      <c r="L1749" s="173">
        <v>25109.37</v>
      </c>
      <c r="M1749" s="173"/>
      <c r="N1749" s="103">
        <f t="shared" ref="N1749:N1755" si="556">SUM(L1749:M1749)</f>
        <v>25109.37</v>
      </c>
      <c r="O1749" s="173">
        <v>17841.23</v>
      </c>
      <c r="P1749" s="173"/>
      <c r="Q1749" s="103">
        <f t="shared" ref="Q1749:Q1755" si="557">SUM(O1749:P1749)</f>
        <v>17841.23</v>
      </c>
      <c r="R1749" s="173">
        <v>18363.71</v>
      </c>
      <c r="S1749" s="173"/>
      <c r="T1749" s="103">
        <f t="shared" ref="T1749:T1755" si="558">SUM(R1749:S1749)</f>
        <v>18363.71</v>
      </c>
    </row>
    <row r="1750" spans="1:20" ht="18.75">
      <c r="A1750" s="25"/>
      <c r="B1750" s="17" t="s">
        <v>2339</v>
      </c>
      <c r="C1750" s="20"/>
      <c r="D1750" s="20"/>
      <c r="E1750" s="88"/>
      <c r="F1750" s="14"/>
      <c r="G1750" s="14"/>
      <c r="H1750" s="94"/>
      <c r="I1750" s="22"/>
      <c r="J1750" s="22"/>
      <c r="L1750" s="173"/>
      <c r="M1750" s="173"/>
      <c r="O1750" s="173">
        <v>47952.58</v>
      </c>
      <c r="P1750" s="173"/>
      <c r="Q1750" s="103">
        <f t="shared" si="557"/>
        <v>47952.58</v>
      </c>
      <c r="R1750" s="173">
        <v>47380.58</v>
      </c>
      <c r="S1750" s="173"/>
      <c r="T1750" s="103">
        <f t="shared" si="558"/>
        <v>47380.58</v>
      </c>
    </row>
    <row r="1751" spans="1:20" ht="18.75">
      <c r="A1751" s="25">
        <v>2</v>
      </c>
      <c r="B1751" s="17" t="s">
        <v>2137</v>
      </c>
      <c r="C1751" s="20">
        <v>17499.02</v>
      </c>
      <c r="D1751" s="20">
        <v>0</v>
      </c>
      <c r="E1751" s="88">
        <f>SUM(C1751:D1751)</f>
        <v>17499.02</v>
      </c>
      <c r="F1751" s="14">
        <v>29139.81</v>
      </c>
      <c r="G1751" s="14">
        <v>0</v>
      </c>
      <c r="H1751" s="94">
        <f>SUM(F1751:G1751)</f>
        <v>29139.81</v>
      </c>
      <c r="I1751" s="22">
        <v>49776.17</v>
      </c>
      <c r="J1751" s="22"/>
      <c r="K1751" s="117">
        <f t="shared" si="555"/>
        <v>49776.17</v>
      </c>
      <c r="L1751" s="173">
        <v>20933.490000000002</v>
      </c>
      <c r="M1751" s="173"/>
      <c r="N1751" s="103">
        <f t="shared" si="556"/>
        <v>20933.490000000002</v>
      </c>
      <c r="O1751" s="173">
        <v>59813.1</v>
      </c>
      <c r="P1751" s="173"/>
      <c r="Q1751" s="103">
        <f t="shared" si="557"/>
        <v>59813.1</v>
      </c>
      <c r="R1751" s="173">
        <v>57137.1</v>
      </c>
      <c r="S1751" s="173"/>
      <c r="T1751" s="103">
        <f t="shared" si="558"/>
        <v>57137.1</v>
      </c>
    </row>
    <row r="1752" spans="1:20" s="43" customFormat="1" ht="18.75">
      <c r="A1752" s="25">
        <v>3</v>
      </c>
      <c r="B1752" s="17" t="s">
        <v>1273</v>
      </c>
      <c r="C1752" s="20">
        <v>22499.439999999999</v>
      </c>
      <c r="D1752" s="20"/>
      <c r="E1752" s="88">
        <f>SUM(C1752:D1752)</f>
        <v>22499.439999999999</v>
      </c>
      <c r="F1752" s="14">
        <v>50023.59</v>
      </c>
      <c r="G1752" s="14">
        <v>0</v>
      </c>
      <c r="H1752" s="94">
        <f>SUM(F1752:G1752)</f>
        <v>50023.59</v>
      </c>
      <c r="I1752" s="22">
        <v>29944.38</v>
      </c>
      <c r="J1752" s="36"/>
      <c r="K1752" s="117">
        <f t="shared" si="555"/>
        <v>29944.38</v>
      </c>
      <c r="L1752" s="173">
        <v>60762.04</v>
      </c>
      <c r="M1752" s="173"/>
      <c r="N1752" s="103">
        <f t="shared" si="556"/>
        <v>60762.04</v>
      </c>
      <c r="O1752" s="173">
        <v>7350.34</v>
      </c>
      <c r="P1752" s="173"/>
      <c r="Q1752" s="103">
        <f t="shared" si="557"/>
        <v>7350.34</v>
      </c>
      <c r="R1752" s="173">
        <v>10598.34</v>
      </c>
      <c r="S1752" s="173"/>
      <c r="T1752" s="103">
        <f t="shared" si="558"/>
        <v>10598.34</v>
      </c>
    </row>
    <row r="1753" spans="1:20" ht="18.75">
      <c r="A1753" s="25">
        <v>4</v>
      </c>
      <c r="B1753" s="17" t="s">
        <v>1274</v>
      </c>
      <c r="C1753" s="20">
        <v>0.01</v>
      </c>
      <c r="D1753" s="20"/>
      <c r="E1753" s="88">
        <f>SUM(C1753:D1753)</f>
        <v>0.01</v>
      </c>
      <c r="F1753" s="14">
        <v>0.01</v>
      </c>
      <c r="G1753" s="14">
        <v>0</v>
      </c>
      <c r="H1753" s="94">
        <f>SUM(F1753:G1753)</f>
        <v>0.01</v>
      </c>
      <c r="I1753" s="22">
        <v>0.01</v>
      </c>
      <c r="J1753" s="22"/>
      <c r="K1753" s="117">
        <f t="shared" si="555"/>
        <v>0.01</v>
      </c>
      <c r="L1753" s="173">
        <v>22395.87</v>
      </c>
      <c r="M1753" s="173"/>
      <c r="N1753" s="103">
        <f t="shared" si="556"/>
        <v>22395.87</v>
      </c>
      <c r="O1753" s="173"/>
      <c r="P1753" s="173"/>
      <c r="Q1753" s="103">
        <f t="shared" si="557"/>
        <v>0</v>
      </c>
      <c r="R1753" s="173"/>
      <c r="S1753" s="173"/>
      <c r="T1753" s="103">
        <f t="shared" si="558"/>
        <v>0</v>
      </c>
    </row>
    <row r="1754" spans="1:20" ht="18.75">
      <c r="A1754" s="25">
        <v>5</v>
      </c>
      <c r="B1754" s="17" t="s">
        <v>1275</v>
      </c>
      <c r="C1754" s="20">
        <v>0.17</v>
      </c>
      <c r="D1754" s="20"/>
      <c r="E1754" s="88">
        <f>SUM(C1754:D1754)</f>
        <v>0.17</v>
      </c>
      <c r="F1754" s="14">
        <v>11.21</v>
      </c>
      <c r="G1754" s="14">
        <v>0</v>
      </c>
      <c r="H1754" s="94">
        <f>SUM(F1754:G1754)</f>
        <v>11.21</v>
      </c>
      <c r="I1754" s="22">
        <v>1.01</v>
      </c>
      <c r="J1754" s="22"/>
      <c r="K1754" s="117">
        <f t="shared" si="555"/>
        <v>1.01</v>
      </c>
      <c r="L1754" s="173">
        <v>0.01</v>
      </c>
      <c r="M1754" s="173"/>
      <c r="N1754" s="103">
        <f t="shared" si="556"/>
        <v>0.01</v>
      </c>
      <c r="O1754" s="173"/>
      <c r="P1754" s="173"/>
      <c r="Q1754" s="103">
        <f t="shared" si="557"/>
        <v>0</v>
      </c>
      <c r="R1754" s="173"/>
      <c r="S1754" s="173"/>
      <c r="T1754" s="103">
        <f t="shared" si="558"/>
        <v>0</v>
      </c>
    </row>
    <row r="1755" spans="1:20" ht="18.75">
      <c r="A1755" s="25"/>
      <c r="B1755" s="19" t="s">
        <v>161</v>
      </c>
      <c r="C1755" s="21">
        <f t="shared" ref="C1755:H1755" si="559">SUM(C1749:C1754)</f>
        <v>67998.64</v>
      </c>
      <c r="D1755" s="21">
        <f t="shared" si="559"/>
        <v>0</v>
      </c>
      <c r="E1755" s="88">
        <f t="shared" si="559"/>
        <v>67998.64</v>
      </c>
      <c r="F1755" s="18">
        <f t="shared" si="559"/>
        <v>107113.73999999999</v>
      </c>
      <c r="G1755" s="18">
        <f t="shared" si="559"/>
        <v>0</v>
      </c>
      <c r="H1755" s="94">
        <f t="shared" si="559"/>
        <v>107113.73999999999</v>
      </c>
      <c r="I1755" s="36">
        <f>SUM(I1749:I1754)</f>
        <v>109862.78</v>
      </c>
      <c r="J1755" s="22"/>
      <c r="K1755" s="117">
        <f t="shared" si="555"/>
        <v>109862.78</v>
      </c>
      <c r="L1755" s="91">
        <f>SUM(L1749:L1754)</f>
        <v>129200.77999999998</v>
      </c>
      <c r="M1755" s="91"/>
      <c r="N1755" s="103">
        <f t="shared" si="556"/>
        <v>129200.77999999998</v>
      </c>
      <c r="O1755" s="91">
        <f>SUM(O1749:O1754)</f>
        <v>132957.25</v>
      </c>
      <c r="P1755" s="91"/>
      <c r="Q1755" s="103">
        <f t="shared" si="557"/>
        <v>132957.25</v>
      </c>
      <c r="R1755" s="91">
        <f>SUM(R1749:R1754)</f>
        <v>133479.73000000001</v>
      </c>
      <c r="S1755" s="91"/>
      <c r="T1755" s="103">
        <f t="shared" si="558"/>
        <v>133479.73000000001</v>
      </c>
    </row>
    <row r="1756" spans="1:20" s="43" customFormat="1" ht="18.75">
      <c r="A1756" s="35">
        <v>15</v>
      </c>
      <c r="B1756" s="19" t="s">
        <v>1276</v>
      </c>
      <c r="C1756" s="21"/>
      <c r="D1756" s="21"/>
      <c r="E1756" s="88"/>
      <c r="F1756" s="18"/>
      <c r="G1756" s="18"/>
      <c r="H1756" s="94"/>
      <c r="I1756" s="36"/>
      <c r="J1756" s="36"/>
      <c r="K1756" s="117"/>
      <c r="L1756" s="91"/>
      <c r="M1756" s="91"/>
      <c r="N1756" s="103"/>
      <c r="O1756" s="91"/>
      <c r="P1756" s="91"/>
      <c r="Q1756" s="103"/>
      <c r="R1756" s="91"/>
      <c r="S1756" s="91"/>
      <c r="T1756" s="103"/>
    </row>
    <row r="1757" spans="1:20" ht="18.75">
      <c r="A1757" s="25">
        <v>1</v>
      </c>
      <c r="B1757" s="17" t="s">
        <v>1277</v>
      </c>
      <c r="C1757" s="20">
        <v>0</v>
      </c>
      <c r="D1757" s="20"/>
      <c r="E1757" s="107">
        <f>SUM(C1757:D1757)</f>
        <v>0</v>
      </c>
      <c r="F1757" s="14">
        <v>0</v>
      </c>
      <c r="G1757" s="14">
        <v>0.04</v>
      </c>
      <c r="H1757" s="94">
        <f>SUM(F1757:G1757)</f>
        <v>0.04</v>
      </c>
      <c r="I1757" s="22"/>
      <c r="J1757" s="22">
        <v>0.04</v>
      </c>
      <c r="K1757" s="117">
        <f>SUM(J1757)</f>
        <v>0.04</v>
      </c>
      <c r="L1757" s="173">
        <v>0</v>
      </c>
      <c r="M1757" s="173">
        <v>0.04</v>
      </c>
      <c r="N1757" s="103">
        <f>SUM(M1757)</f>
        <v>0.04</v>
      </c>
      <c r="O1757" s="173"/>
      <c r="P1757" s="173"/>
      <c r="Q1757" s="103">
        <f>SUM(P1757)</f>
        <v>0</v>
      </c>
      <c r="R1757" s="173"/>
      <c r="S1757" s="173"/>
      <c r="T1757" s="103">
        <f>SUM(S1757)</f>
        <v>0</v>
      </c>
    </row>
    <row r="1758" spans="1:20" ht="18.75">
      <c r="A1758" s="25">
        <v>2</v>
      </c>
      <c r="B1758" s="17" t="s">
        <v>2138</v>
      </c>
      <c r="C1758" s="20"/>
      <c r="D1758" s="20"/>
      <c r="F1758" s="14"/>
      <c r="G1758" s="14"/>
      <c r="H1758" s="94"/>
      <c r="I1758" s="22"/>
      <c r="J1758" s="22"/>
      <c r="L1758" s="173">
        <v>0.01</v>
      </c>
      <c r="M1758" s="173"/>
      <c r="N1758" s="103">
        <f t="shared" ref="N1758:N1759" si="560">SUM(M1758)</f>
        <v>0</v>
      </c>
      <c r="O1758" s="173">
        <v>0.01</v>
      </c>
      <c r="P1758" s="173">
        <v>0</v>
      </c>
      <c r="Q1758" s="91">
        <f>SUM(O1758:P1758)</f>
        <v>0.01</v>
      </c>
      <c r="R1758" s="173">
        <v>0.01</v>
      </c>
      <c r="S1758" s="173">
        <v>0</v>
      </c>
      <c r="T1758" s="91">
        <f>SUM(R1758:S1758)</f>
        <v>0.01</v>
      </c>
    </row>
    <row r="1759" spans="1:20" ht="18.75">
      <c r="A1759" s="25">
        <v>3</v>
      </c>
      <c r="B1759" s="17" t="s">
        <v>2139</v>
      </c>
      <c r="C1759" s="20"/>
      <c r="D1759" s="20"/>
      <c r="F1759" s="14"/>
      <c r="G1759" s="14"/>
      <c r="H1759" s="94"/>
      <c r="I1759" s="22"/>
      <c r="J1759" s="22"/>
      <c r="L1759" s="173">
        <v>0.01</v>
      </c>
      <c r="M1759" s="173"/>
      <c r="N1759" s="103">
        <f t="shared" si="560"/>
        <v>0</v>
      </c>
      <c r="O1759" s="173"/>
      <c r="P1759" s="173"/>
      <c r="Q1759" s="103">
        <f t="shared" ref="Q1759" si="561">SUM(P1759)</f>
        <v>0</v>
      </c>
      <c r="R1759" s="173"/>
      <c r="S1759" s="173"/>
      <c r="T1759" s="103">
        <f t="shared" ref="T1759" si="562">SUM(S1759)</f>
        <v>0</v>
      </c>
    </row>
    <row r="1760" spans="1:20" ht="18.75">
      <c r="A1760" s="25"/>
      <c r="B1760" s="19" t="s">
        <v>162</v>
      </c>
      <c r="C1760" s="21">
        <f t="shared" ref="C1760:H1760" si="563">SUM(C1757)</f>
        <v>0</v>
      </c>
      <c r="D1760" s="21">
        <f t="shared" si="563"/>
        <v>0</v>
      </c>
      <c r="E1760" s="88">
        <f t="shared" si="563"/>
        <v>0</v>
      </c>
      <c r="F1760" s="21">
        <f t="shared" si="563"/>
        <v>0</v>
      </c>
      <c r="G1760" s="21">
        <f t="shared" si="563"/>
        <v>0.04</v>
      </c>
      <c r="H1760" s="96">
        <f t="shared" si="563"/>
        <v>0.04</v>
      </c>
      <c r="I1760" s="36"/>
      <c r="J1760" s="36">
        <f>SUM(J1757)</f>
        <v>0.04</v>
      </c>
      <c r="K1760" s="117">
        <f>SUM(J1760)</f>
        <v>0.04</v>
      </c>
      <c r="L1760" s="91">
        <f>SUM(L1757:L1759)</f>
        <v>0.02</v>
      </c>
      <c r="M1760" s="91">
        <f>SUM(M1757:M1759)</f>
        <v>0.04</v>
      </c>
      <c r="N1760" s="103">
        <f>SUM(M1760)</f>
        <v>0.04</v>
      </c>
      <c r="O1760" s="91">
        <f>SUM(O1757:O1759)</f>
        <v>0.01</v>
      </c>
      <c r="P1760" s="91"/>
      <c r="Q1760" s="103">
        <f>SUM(Q1758:Q1759)</f>
        <v>0.01</v>
      </c>
      <c r="R1760" s="91">
        <f>SUM(R1757:R1759)</f>
        <v>0.01</v>
      </c>
      <c r="S1760" s="91"/>
      <c r="T1760" s="103">
        <f>SUM(T1758:T1759)</f>
        <v>0.01</v>
      </c>
    </row>
    <row r="1761" spans="1:20" s="43" customFormat="1" ht="18.75">
      <c r="A1761" s="35">
        <v>16</v>
      </c>
      <c r="B1761" s="19" t="s">
        <v>1228</v>
      </c>
      <c r="C1761" s="21"/>
      <c r="D1761" s="21"/>
      <c r="E1761" s="88"/>
      <c r="F1761" s="18"/>
      <c r="G1761" s="18"/>
      <c r="H1761" s="94"/>
      <c r="I1761" s="36"/>
      <c r="J1761" s="36"/>
      <c r="K1761" s="117"/>
      <c r="L1761" s="91"/>
      <c r="M1761" s="91"/>
      <c r="N1761" s="103"/>
      <c r="O1761" s="91"/>
      <c r="P1761" s="91"/>
      <c r="Q1761" s="103"/>
      <c r="R1761" s="91"/>
      <c r="S1761" s="91"/>
      <c r="T1761" s="103"/>
    </row>
    <row r="1762" spans="1:20" ht="18.75">
      <c r="A1762" s="25">
        <v>1</v>
      </c>
      <c r="B1762" s="17" t="s">
        <v>2340</v>
      </c>
      <c r="C1762" s="20">
        <v>39491.660000000003</v>
      </c>
      <c r="D1762" s="20"/>
      <c r="E1762" s="88">
        <f>SUM(C1762:D1762)</f>
        <v>39491.660000000003</v>
      </c>
      <c r="F1762" s="14">
        <v>39786.33</v>
      </c>
      <c r="G1762" s="14">
        <v>0</v>
      </c>
      <c r="H1762" s="94">
        <f>SUM(F1762:G1762)</f>
        <v>39786.33</v>
      </c>
      <c r="I1762" s="22">
        <v>90300.03</v>
      </c>
      <c r="J1762" s="22"/>
      <c r="K1762" s="117">
        <f>SUM(I1762:J1762)</f>
        <v>90300.03</v>
      </c>
      <c r="L1762" s="173">
        <v>28390.04</v>
      </c>
      <c r="M1762" s="173"/>
      <c r="N1762" s="103">
        <f>SUM(L1762:M1762)</f>
        <v>28390.04</v>
      </c>
      <c r="O1762" s="173">
        <v>26035.03</v>
      </c>
      <c r="P1762" s="173"/>
      <c r="Q1762" s="103">
        <f>SUM(O1762:P1762)</f>
        <v>26035.03</v>
      </c>
      <c r="R1762" s="173">
        <v>26035.03</v>
      </c>
      <c r="S1762" s="173"/>
      <c r="T1762" s="103">
        <f>SUM(R1762:S1762)</f>
        <v>26035.03</v>
      </c>
    </row>
    <row r="1763" spans="1:20" ht="18.75">
      <c r="A1763" s="25"/>
      <c r="B1763" s="19" t="s">
        <v>150</v>
      </c>
      <c r="C1763" s="21">
        <f t="shared" ref="C1763:H1763" si="564">SUM(C1762)</f>
        <v>39491.660000000003</v>
      </c>
      <c r="D1763" s="21">
        <f t="shared" si="564"/>
        <v>0</v>
      </c>
      <c r="E1763" s="88">
        <f t="shared" si="564"/>
        <v>39491.660000000003</v>
      </c>
      <c r="F1763" s="21">
        <f t="shared" si="564"/>
        <v>39786.33</v>
      </c>
      <c r="G1763" s="21">
        <f t="shared" si="564"/>
        <v>0</v>
      </c>
      <c r="H1763" s="96">
        <f t="shared" si="564"/>
        <v>39786.33</v>
      </c>
      <c r="I1763" s="36">
        <f>SUM(I1762)</f>
        <v>90300.03</v>
      </c>
      <c r="J1763" s="22"/>
      <c r="K1763" s="117">
        <f>SUM(I1763:J1763)</f>
        <v>90300.03</v>
      </c>
      <c r="L1763" s="91">
        <f>SUM(L1762)</f>
        <v>28390.04</v>
      </c>
      <c r="M1763" s="91"/>
      <c r="N1763" s="103">
        <f>SUM(L1763:M1763)</f>
        <v>28390.04</v>
      </c>
      <c r="O1763" s="91">
        <f>SUM(O1762)</f>
        <v>26035.03</v>
      </c>
      <c r="P1763" s="91"/>
      <c r="Q1763" s="103">
        <f>SUM(O1763:P1763)</f>
        <v>26035.03</v>
      </c>
      <c r="R1763" s="91">
        <f>SUM(R1762)</f>
        <v>26035.03</v>
      </c>
      <c r="S1763" s="91"/>
      <c r="T1763" s="103">
        <f>SUM(R1763:S1763)</f>
        <v>26035.03</v>
      </c>
    </row>
    <row r="1764" spans="1:20" s="43" customFormat="1" ht="18.75">
      <c r="A1764" s="35">
        <v>17</v>
      </c>
      <c r="B1764" s="19" t="s">
        <v>279</v>
      </c>
      <c r="C1764" s="21"/>
      <c r="D1764" s="21"/>
      <c r="E1764" s="88"/>
      <c r="F1764" s="18"/>
      <c r="G1764" s="18"/>
      <c r="H1764" s="94"/>
      <c r="I1764" s="36"/>
      <c r="J1764" s="36"/>
      <c r="K1764" s="117"/>
      <c r="L1764" s="91"/>
      <c r="M1764" s="91"/>
      <c r="N1764" s="103"/>
      <c r="O1764" s="91"/>
      <c r="P1764" s="91"/>
      <c r="Q1764" s="103"/>
      <c r="R1764" s="91"/>
      <c r="S1764" s="91"/>
      <c r="T1764" s="103"/>
    </row>
    <row r="1765" spans="1:20" ht="18.75">
      <c r="A1765" s="25">
        <v>1</v>
      </c>
      <c r="B1765" s="17" t="s">
        <v>1278</v>
      </c>
      <c r="C1765" s="20">
        <v>500.02</v>
      </c>
      <c r="D1765" s="20"/>
      <c r="E1765" s="88">
        <f>SUM(C1765:D1765)</f>
        <v>500.02</v>
      </c>
      <c r="F1765" s="14">
        <v>400.02</v>
      </c>
      <c r="G1765" s="14">
        <v>0</v>
      </c>
      <c r="H1765" s="94">
        <f>SUM(F1765:G1765)</f>
        <v>400.02</v>
      </c>
      <c r="I1765" s="22">
        <v>300.02</v>
      </c>
      <c r="J1765" s="22"/>
      <c r="K1765" s="117">
        <f>SUM(I1765:J1765)</f>
        <v>300.02</v>
      </c>
      <c r="L1765" s="173">
        <v>300.02</v>
      </c>
      <c r="M1765" s="173"/>
      <c r="N1765" s="103">
        <f>SUM(L1765:M1765)</f>
        <v>300.02</v>
      </c>
      <c r="O1765" s="173">
        <v>100.02</v>
      </c>
      <c r="P1765" s="173"/>
      <c r="Q1765" s="103">
        <f>SUM(O1765:P1765)</f>
        <v>100.02</v>
      </c>
      <c r="R1765" s="173">
        <v>100.02</v>
      </c>
      <c r="S1765" s="173"/>
      <c r="T1765" s="103">
        <f>SUM(R1765:S1765)</f>
        <v>100.02</v>
      </c>
    </row>
    <row r="1766" spans="1:20" ht="18.75">
      <c r="A1766" s="25"/>
      <c r="B1766" s="19" t="s">
        <v>14</v>
      </c>
      <c r="C1766" s="21">
        <f t="shared" ref="C1766:H1766" si="565">SUM(C1765)</f>
        <v>500.02</v>
      </c>
      <c r="D1766" s="21">
        <f t="shared" si="565"/>
        <v>0</v>
      </c>
      <c r="E1766" s="88">
        <f t="shared" si="565"/>
        <v>500.02</v>
      </c>
      <c r="F1766" s="21">
        <f t="shared" si="565"/>
        <v>400.02</v>
      </c>
      <c r="G1766" s="21">
        <f t="shared" si="565"/>
        <v>0</v>
      </c>
      <c r="H1766" s="96">
        <f t="shared" si="565"/>
        <v>400.02</v>
      </c>
      <c r="I1766" s="36">
        <f>SUM(I1765)</f>
        <v>300.02</v>
      </c>
      <c r="J1766" s="22"/>
      <c r="K1766" s="117">
        <f>SUM(I1766:J1766)</f>
        <v>300.02</v>
      </c>
      <c r="L1766" s="91">
        <f>SUM(L1765)</f>
        <v>300.02</v>
      </c>
      <c r="M1766" s="91">
        <f>SUM(M1765)</f>
        <v>0</v>
      </c>
      <c r="N1766" s="103">
        <f>SUM(L1766:M1766)</f>
        <v>300.02</v>
      </c>
      <c r="O1766" s="91">
        <f>SUM(O1765)</f>
        <v>100.02</v>
      </c>
      <c r="P1766" s="91"/>
      <c r="Q1766" s="103">
        <f>SUM(O1766:P1766)</f>
        <v>100.02</v>
      </c>
      <c r="R1766" s="91">
        <f>SUM(R1765)</f>
        <v>100.02</v>
      </c>
      <c r="S1766" s="91"/>
      <c r="T1766" s="103">
        <f>SUM(R1766:S1766)</f>
        <v>100.02</v>
      </c>
    </row>
    <row r="1767" spans="1:20" s="43" customFormat="1" ht="18.75">
      <c r="A1767" s="35">
        <v>18</v>
      </c>
      <c r="B1767" s="19" t="s">
        <v>599</v>
      </c>
      <c r="C1767" s="21"/>
      <c r="D1767" s="21"/>
      <c r="E1767" s="88"/>
      <c r="F1767" s="18"/>
      <c r="G1767" s="18"/>
      <c r="H1767" s="94"/>
      <c r="I1767" s="36"/>
      <c r="J1767" s="36"/>
      <c r="K1767" s="117"/>
      <c r="L1767" s="91"/>
      <c r="M1767" s="91"/>
      <c r="N1767" s="103"/>
      <c r="O1767" s="91"/>
      <c r="P1767" s="91"/>
      <c r="Q1767" s="103"/>
      <c r="R1767" s="91"/>
      <c r="S1767" s="91"/>
      <c r="T1767" s="103"/>
    </row>
    <row r="1768" spans="1:20" ht="18.75">
      <c r="A1768" s="25">
        <v>1</v>
      </c>
      <c r="B1768" s="17" t="s">
        <v>1279</v>
      </c>
      <c r="C1768" s="20">
        <v>23</v>
      </c>
      <c r="D1768" s="20"/>
      <c r="E1768" s="88">
        <f>SUM(C1768:D1768)</f>
        <v>23</v>
      </c>
      <c r="F1768" s="14">
        <v>23</v>
      </c>
      <c r="G1768" s="14">
        <v>0</v>
      </c>
      <c r="H1768" s="94">
        <f>SUM(F1768:G1768)</f>
        <v>23</v>
      </c>
      <c r="I1768" s="22">
        <v>498</v>
      </c>
      <c r="J1768" s="22"/>
      <c r="K1768" s="117">
        <f t="shared" ref="K1768:K1773" si="566">SUM(I1768:J1768)</f>
        <v>498</v>
      </c>
      <c r="L1768" s="173">
        <v>155</v>
      </c>
      <c r="M1768" s="173"/>
      <c r="N1768" s="103">
        <f t="shared" ref="N1768:N1773" si="567">SUM(L1768:M1768)</f>
        <v>155</v>
      </c>
      <c r="O1768" s="173">
        <v>0.02</v>
      </c>
      <c r="P1768" s="173"/>
      <c r="Q1768" s="103">
        <f t="shared" ref="Q1768:Q1773" si="568">SUM(O1768:P1768)</f>
        <v>0.02</v>
      </c>
      <c r="R1768" s="173">
        <v>0.02</v>
      </c>
      <c r="S1768" s="173"/>
      <c r="T1768" s="103">
        <f t="shared" ref="T1768:T1773" si="569">SUM(R1768:S1768)</f>
        <v>0.02</v>
      </c>
    </row>
    <row r="1769" spans="1:20" ht="18.75">
      <c r="A1769" s="25">
        <v>2</v>
      </c>
      <c r="B1769" s="17" t="s">
        <v>1280</v>
      </c>
      <c r="C1769" s="20">
        <v>44</v>
      </c>
      <c r="D1769" s="20"/>
      <c r="E1769" s="88">
        <f>SUM(C1769:D1769)</f>
        <v>44</v>
      </c>
      <c r="F1769" s="14">
        <v>0.01</v>
      </c>
      <c r="G1769" s="14">
        <v>0</v>
      </c>
      <c r="H1769" s="94">
        <f>SUM(F1769:G1769)</f>
        <v>0.01</v>
      </c>
      <c r="I1769" s="22">
        <v>0.01</v>
      </c>
      <c r="J1769" s="22"/>
      <c r="K1769" s="117">
        <f t="shared" si="566"/>
        <v>0.01</v>
      </c>
      <c r="L1769" s="173">
        <v>0.01</v>
      </c>
      <c r="M1769" s="173"/>
      <c r="N1769" s="103">
        <f t="shared" si="567"/>
        <v>0.01</v>
      </c>
      <c r="O1769" s="173">
        <v>0.01</v>
      </c>
      <c r="P1769" s="173"/>
      <c r="Q1769" s="103">
        <f t="shared" si="568"/>
        <v>0.01</v>
      </c>
      <c r="R1769" s="173">
        <v>0.01</v>
      </c>
      <c r="S1769" s="173"/>
      <c r="T1769" s="103">
        <f t="shared" si="569"/>
        <v>0.01</v>
      </c>
    </row>
    <row r="1770" spans="1:20" ht="18.75">
      <c r="A1770" s="25">
        <v>3</v>
      </c>
      <c r="B1770" s="17" t="s">
        <v>1281</v>
      </c>
      <c r="C1770" s="20">
        <v>137.19999999999999</v>
      </c>
      <c r="D1770" s="20"/>
      <c r="E1770" s="88">
        <f>SUM(C1770:D1770)</f>
        <v>137.19999999999999</v>
      </c>
      <c r="F1770" s="14">
        <v>44</v>
      </c>
      <c r="G1770" s="14">
        <v>0</v>
      </c>
      <c r="H1770" s="94">
        <f>SUM(F1770:G1770)</f>
        <v>44</v>
      </c>
      <c r="I1770" s="22">
        <v>44</v>
      </c>
      <c r="J1770" s="22"/>
      <c r="K1770" s="117">
        <f t="shared" si="566"/>
        <v>44</v>
      </c>
      <c r="L1770" s="173">
        <v>60</v>
      </c>
      <c r="M1770" s="173"/>
      <c r="N1770" s="103">
        <f t="shared" si="567"/>
        <v>60</v>
      </c>
      <c r="O1770" s="173">
        <v>60</v>
      </c>
      <c r="P1770" s="173"/>
      <c r="Q1770" s="103">
        <f t="shared" si="568"/>
        <v>60</v>
      </c>
      <c r="R1770" s="173">
        <v>60</v>
      </c>
      <c r="S1770" s="173"/>
      <c r="T1770" s="103">
        <f t="shared" si="569"/>
        <v>60</v>
      </c>
    </row>
    <row r="1771" spans="1:20" s="43" customFormat="1" ht="18.75">
      <c r="A1771" s="25">
        <v>4</v>
      </c>
      <c r="B1771" s="17" t="s">
        <v>1282</v>
      </c>
      <c r="C1771" s="21"/>
      <c r="D1771" s="21"/>
      <c r="E1771" s="88"/>
      <c r="F1771" s="14">
        <v>137.19999999999999</v>
      </c>
      <c r="G1771" s="14">
        <v>0</v>
      </c>
      <c r="H1771" s="94">
        <f>SUM(F1771:G1771)</f>
        <v>137.19999999999999</v>
      </c>
      <c r="I1771" s="22">
        <v>1050</v>
      </c>
      <c r="J1771" s="36"/>
      <c r="K1771" s="117">
        <f t="shared" si="566"/>
        <v>1050</v>
      </c>
      <c r="L1771" s="173">
        <v>1375</v>
      </c>
      <c r="M1771" s="173"/>
      <c r="N1771" s="103">
        <f t="shared" si="567"/>
        <v>1375</v>
      </c>
      <c r="O1771" s="173">
        <v>350</v>
      </c>
      <c r="P1771" s="173"/>
      <c r="Q1771" s="103">
        <f t="shared" si="568"/>
        <v>350</v>
      </c>
      <c r="R1771" s="173">
        <v>1350</v>
      </c>
      <c r="S1771" s="173"/>
      <c r="T1771" s="103">
        <f t="shared" si="569"/>
        <v>1350</v>
      </c>
    </row>
    <row r="1772" spans="1:20" ht="18.75">
      <c r="A1772" s="25">
        <v>5</v>
      </c>
      <c r="B1772" s="17" t="s">
        <v>1283</v>
      </c>
      <c r="C1772" s="20"/>
      <c r="D1772" s="20"/>
      <c r="F1772" s="14">
        <v>0.01</v>
      </c>
      <c r="G1772" s="14">
        <v>0</v>
      </c>
      <c r="H1772" s="94">
        <f>SUM(F1772:G1772)</f>
        <v>0.01</v>
      </c>
      <c r="I1772" s="22">
        <v>0.01</v>
      </c>
      <c r="J1772" s="22"/>
      <c r="K1772" s="117">
        <f t="shared" si="566"/>
        <v>0.01</v>
      </c>
      <c r="L1772" s="173">
        <v>0.01</v>
      </c>
      <c r="M1772" s="173"/>
      <c r="N1772" s="103">
        <f t="shared" si="567"/>
        <v>0.01</v>
      </c>
      <c r="O1772" s="173">
        <v>200</v>
      </c>
      <c r="P1772" s="173"/>
      <c r="Q1772" s="103">
        <f t="shared" si="568"/>
        <v>200</v>
      </c>
      <c r="R1772" s="173">
        <v>200</v>
      </c>
      <c r="S1772" s="173"/>
      <c r="T1772" s="103">
        <f t="shared" si="569"/>
        <v>200</v>
      </c>
    </row>
    <row r="1773" spans="1:20" ht="18.75">
      <c r="A1773" s="25"/>
      <c r="B1773" s="19" t="s">
        <v>15</v>
      </c>
      <c r="C1773" s="21">
        <f t="shared" ref="C1773:H1773" si="570">SUM(C1768:C1772)</f>
        <v>204.2</v>
      </c>
      <c r="D1773" s="21">
        <f t="shared" si="570"/>
        <v>0</v>
      </c>
      <c r="E1773" s="88">
        <f t="shared" si="570"/>
        <v>204.2</v>
      </c>
      <c r="F1773" s="21">
        <f t="shared" si="570"/>
        <v>204.21999999999997</v>
      </c>
      <c r="G1773" s="21">
        <f t="shared" si="570"/>
        <v>0</v>
      </c>
      <c r="H1773" s="96">
        <f t="shared" si="570"/>
        <v>204.21999999999997</v>
      </c>
      <c r="I1773" s="36">
        <f>SUM(I1768:I1772)</f>
        <v>1592.02</v>
      </c>
      <c r="J1773" s="22"/>
      <c r="K1773" s="117">
        <f t="shared" si="566"/>
        <v>1592.02</v>
      </c>
      <c r="L1773" s="91">
        <f>SUM(L1768:L1772)</f>
        <v>1590.02</v>
      </c>
      <c r="M1773" s="91"/>
      <c r="N1773" s="103">
        <f t="shared" si="567"/>
        <v>1590.02</v>
      </c>
      <c r="O1773" s="91">
        <f>SUM(O1768:O1772)</f>
        <v>610.03</v>
      </c>
      <c r="P1773" s="91"/>
      <c r="Q1773" s="103">
        <f t="shared" si="568"/>
        <v>610.03</v>
      </c>
      <c r="R1773" s="91">
        <f>SUM(R1768:R1772)</f>
        <v>1610.03</v>
      </c>
      <c r="S1773" s="91"/>
      <c r="T1773" s="103">
        <f t="shared" si="569"/>
        <v>1610.03</v>
      </c>
    </row>
    <row r="1774" spans="1:20" s="43" customFormat="1" ht="18.75">
      <c r="A1774" s="35">
        <v>19</v>
      </c>
      <c r="B1774" s="19" t="s">
        <v>1284</v>
      </c>
      <c r="C1774" s="21"/>
      <c r="D1774" s="21"/>
      <c r="E1774" s="88"/>
      <c r="F1774" s="18"/>
      <c r="G1774" s="18"/>
      <c r="H1774" s="94"/>
      <c r="I1774" s="36"/>
      <c r="J1774" s="36"/>
      <c r="K1774" s="117"/>
      <c r="L1774" s="91"/>
      <c r="M1774" s="91"/>
      <c r="N1774" s="103"/>
      <c r="O1774" s="91"/>
      <c r="P1774" s="91"/>
      <c r="Q1774" s="103"/>
      <c r="R1774" s="91"/>
      <c r="S1774" s="91"/>
      <c r="T1774" s="103"/>
    </row>
    <row r="1775" spans="1:20" ht="18.75">
      <c r="A1775" s="25">
        <v>1</v>
      </c>
      <c r="B1775" s="17" t="s">
        <v>2021</v>
      </c>
      <c r="C1775" s="20">
        <v>0.01</v>
      </c>
      <c r="D1775" s="20"/>
      <c r="E1775" s="88">
        <f t="shared" ref="E1775:E1812" si="571">SUM(C1775:D1775)</f>
        <v>0.01</v>
      </c>
      <c r="F1775" s="14">
        <v>0.01</v>
      </c>
      <c r="G1775" s="14">
        <v>0</v>
      </c>
      <c r="H1775" s="94">
        <f t="shared" ref="H1775:H1813" si="572">SUM(F1775:G1775)</f>
        <v>0.01</v>
      </c>
      <c r="I1775" s="22">
        <v>0.01</v>
      </c>
      <c r="J1775" s="22"/>
      <c r="K1775" s="117">
        <f t="shared" ref="K1775:K1783" si="573">SUM(I1775:J1775)</f>
        <v>0.01</v>
      </c>
      <c r="L1775" s="173">
        <v>0.01</v>
      </c>
      <c r="M1775" s="173"/>
      <c r="N1775" s="103">
        <f t="shared" ref="N1775:N1813" si="574">SUM(L1775:M1775)</f>
        <v>0.01</v>
      </c>
      <c r="O1775" s="173">
        <v>0.01</v>
      </c>
      <c r="P1775" s="173"/>
      <c r="Q1775" s="103">
        <f t="shared" ref="Q1775:Q1813" si="575">SUM(O1775:P1775)</f>
        <v>0.01</v>
      </c>
      <c r="R1775" s="173">
        <v>0.01</v>
      </c>
      <c r="S1775" s="173"/>
      <c r="T1775" s="103">
        <f t="shared" ref="T1775:T1801" si="576">SUM(R1775:S1775)</f>
        <v>0.01</v>
      </c>
    </row>
    <row r="1776" spans="1:20" ht="18.75">
      <c r="A1776" s="25">
        <v>2</v>
      </c>
      <c r="B1776" s="17" t="s">
        <v>1285</v>
      </c>
      <c r="C1776" s="20"/>
      <c r="D1776" s="20">
        <v>0.03</v>
      </c>
      <c r="E1776" s="88">
        <f t="shared" si="571"/>
        <v>0.03</v>
      </c>
      <c r="F1776" s="14">
        <v>0</v>
      </c>
      <c r="G1776" s="14">
        <v>0.01</v>
      </c>
      <c r="H1776" s="94">
        <f t="shared" si="572"/>
        <v>0.01</v>
      </c>
      <c r="I1776" s="22">
        <v>0</v>
      </c>
      <c r="J1776" s="22">
        <v>0.01</v>
      </c>
      <c r="K1776" s="117">
        <f t="shared" si="573"/>
        <v>0.01</v>
      </c>
      <c r="L1776" s="173"/>
      <c r="M1776" s="173">
        <v>30</v>
      </c>
      <c r="N1776" s="103">
        <f t="shared" si="574"/>
        <v>30</v>
      </c>
      <c r="O1776" s="173">
        <v>0</v>
      </c>
      <c r="P1776" s="173">
        <v>30</v>
      </c>
      <c r="Q1776" s="103">
        <f t="shared" si="575"/>
        <v>30</v>
      </c>
      <c r="R1776" s="173">
        <v>0</v>
      </c>
      <c r="S1776" s="173">
        <v>30</v>
      </c>
      <c r="T1776" s="103">
        <f t="shared" si="576"/>
        <v>30</v>
      </c>
    </row>
    <row r="1777" spans="1:20" ht="18.75">
      <c r="A1777" s="25"/>
      <c r="B1777" s="17" t="s">
        <v>2437</v>
      </c>
      <c r="C1777" s="20"/>
      <c r="D1777" s="20"/>
      <c r="E1777" s="88"/>
      <c r="F1777" s="14"/>
      <c r="G1777" s="14"/>
      <c r="H1777" s="94"/>
      <c r="I1777" s="22"/>
      <c r="J1777" s="22"/>
      <c r="L1777" s="173"/>
      <c r="M1777" s="173"/>
      <c r="O1777" s="173"/>
      <c r="P1777" s="173"/>
      <c r="R1777" s="173">
        <v>7500</v>
      </c>
      <c r="S1777" s="173"/>
    </row>
    <row r="1778" spans="1:20" ht="18.75">
      <c r="A1778" s="25">
        <v>3</v>
      </c>
      <c r="B1778" s="17" t="s">
        <v>2022</v>
      </c>
      <c r="C1778" s="20">
        <v>100</v>
      </c>
      <c r="D1778" s="20"/>
      <c r="E1778" s="88">
        <f t="shared" si="571"/>
        <v>100</v>
      </c>
      <c r="F1778" s="14">
        <v>100</v>
      </c>
      <c r="G1778" s="14">
        <v>0</v>
      </c>
      <c r="H1778" s="94">
        <f t="shared" si="572"/>
        <v>100</v>
      </c>
      <c r="I1778" s="22">
        <v>0.03</v>
      </c>
      <c r="J1778" s="22"/>
      <c r="K1778" s="117">
        <f t="shared" si="573"/>
        <v>0.03</v>
      </c>
      <c r="L1778" s="173">
        <v>0.03</v>
      </c>
      <c r="M1778" s="173"/>
      <c r="N1778" s="103">
        <f t="shared" si="574"/>
        <v>0.03</v>
      </c>
      <c r="O1778" s="173"/>
      <c r="P1778" s="173"/>
      <c r="Q1778" s="103">
        <f t="shared" si="575"/>
        <v>0</v>
      </c>
      <c r="R1778" s="173"/>
      <c r="S1778" s="173"/>
      <c r="T1778" s="103">
        <f t="shared" si="576"/>
        <v>0</v>
      </c>
    </row>
    <row r="1779" spans="1:20" s="43" customFormat="1" ht="18.75">
      <c r="A1779" s="25">
        <v>4</v>
      </c>
      <c r="B1779" s="17" t="s">
        <v>1286</v>
      </c>
      <c r="C1779" s="20">
        <v>0.03</v>
      </c>
      <c r="D1779" s="20"/>
      <c r="E1779" s="88">
        <f t="shared" si="571"/>
        <v>0.03</v>
      </c>
      <c r="F1779" s="14">
        <v>100</v>
      </c>
      <c r="G1779" s="14">
        <v>0</v>
      </c>
      <c r="H1779" s="94">
        <f t="shared" si="572"/>
        <v>100</v>
      </c>
      <c r="I1779" s="22">
        <v>140</v>
      </c>
      <c r="J1779" s="36"/>
      <c r="K1779" s="117">
        <f t="shared" si="573"/>
        <v>140</v>
      </c>
      <c r="L1779" s="173">
        <v>40</v>
      </c>
      <c r="M1779" s="173"/>
      <c r="N1779" s="103">
        <f t="shared" si="574"/>
        <v>40</v>
      </c>
      <c r="O1779" s="173">
        <v>50</v>
      </c>
      <c r="P1779" s="173"/>
      <c r="Q1779" s="103">
        <f t="shared" si="575"/>
        <v>50</v>
      </c>
      <c r="R1779" s="173">
        <v>50</v>
      </c>
      <c r="S1779" s="173"/>
      <c r="T1779" s="103">
        <f t="shared" si="576"/>
        <v>50</v>
      </c>
    </row>
    <row r="1780" spans="1:20" ht="18.75">
      <c r="A1780" s="25">
        <v>5</v>
      </c>
      <c r="B1780" s="17" t="s">
        <v>514</v>
      </c>
      <c r="C1780" s="20">
        <v>50</v>
      </c>
      <c r="D1780" s="20"/>
      <c r="E1780" s="88">
        <f t="shared" si="571"/>
        <v>50</v>
      </c>
      <c r="F1780" s="14">
        <v>0</v>
      </c>
      <c r="G1780" s="14">
        <v>0.01</v>
      </c>
      <c r="H1780" s="94">
        <f t="shared" si="572"/>
        <v>0.01</v>
      </c>
      <c r="I1780" s="22"/>
      <c r="J1780" s="22">
        <v>0.01</v>
      </c>
      <c r="K1780" s="117">
        <f t="shared" si="573"/>
        <v>0.01</v>
      </c>
      <c r="L1780" s="173"/>
      <c r="M1780" s="173">
        <v>0.01</v>
      </c>
      <c r="N1780" s="103">
        <f t="shared" si="574"/>
        <v>0.01</v>
      </c>
      <c r="O1780" s="173">
        <v>0</v>
      </c>
      <c r="P1780" s="173">
        <v>0.01</v>
      </c>
      <c r="Q1780" s="103">
        <f t="shared" si="575"/>
        <v>0.01</v>
      </c>
      <c r="R1780" s="173">
        <v>0</v>
      </c>
      <c r="S1780" s="173">
        <v>0.01</v>
      </c>
      <c r="T1780" s="103">
        <f t="shared" si="576"/>
        <v>0.01</v>
      </c>
    </row>
    <row r="1781" spans="1:20" ht="18.75">
      <c r="A1781" s="25">
        <v>6</v>
      </c>
      <c r="B1781" s="17" t="s">
        <v>1287</v>
      </c>
      <c r="C1781" s="20"/>
      <c r="D1781" s="20">
        <v>65000</v>
      </c>
      <c r="E1781" s="88">
        <f t="shared" si="571"/>
        <v>65000</v>
      </c>
      <c r="F1781" s="14">
        <v>0</v>
      </c>
      <c r="G1781" s="14">
        <v>80000</v>
      </c>
      <c r="H1781" s="94">
        <f t="shared" si="572"/>
        <v>80000</v>
      </c>
      <c r="I1781" s="22"/>
      <c r="J1781" s="22">
        <v>80000</v>
      </c>
      <c r="K1781" s="117">
        <f t="shared" si="573"/>
        <v>80000</v>
      </c>
      <c r="L1781" s="173"/>
      <c r="M1781" s="173">
        <v>65000</v>
      </c>
      <c r="N1781" s="103">
        <f t="shared" si="574"/>
        <v>65000</v>
      </c>
      <c r="O1781" s="173"/>
      <c r="P1781" s="173">
        <v>100000</v>
      </c>
      <c r="Q1781" s="103">
        <f t="shared" si="575"/>
        <v>100000</v>
      </c>
      <c r="R1781" s="173"/>
      <c r="S1781" s="173">
        <v>100000</v>
      </c>
      <c r="T1781" s="103">
        <f t="shared" si="576"/>
        <v>100000</v>
      </c>
    </row>
    <row r="1782" spans="1:20" s="43" customFormat="1" ht="18.75">
      <c r="A1782" s="25">
        <v>7</v>
      </c>
      <c r="B1782" s="17" t="s">
        <v>1288</v>
      </c>
      <c r="C1782" s="20"/>
      <c r="D1782" s="20">
        <v>65000</v>
      </c>
      <c r="E1782" s="88">
        <f t="shared" si="571"/>
        <v>65000</v>
      </c>
      <c r="F1782" s="14">
        <v>0</v>
      </c>
      <c r="G1782" s="14">
        <v>80000</v>
      </c>
      <c r="H1782" s="94">
        <f t="shared" si="572"/>
        <v>80000</v>
      </c>
      <c r="I1782" s="36"/>
      <c r="J1782" s="22">
        <v>80000</v>
      </c>
      <c r="K1782" s="117">
        <f t="shared" si="573"/>
        <v>80000</v>
      </c>
      <c r="L1782" s="173"/>
      <c r="M1782" s="173">
        <v>65000</v>
      </c>
      <c r="N1782" s="103">
        <f t="shared" si="574"/>
        <v>65000</v>
      </c>
      <c r="O1782" s="173"/>
      <c r="P1782" s="173">
        <v>100000</v>
      </c>
      <c r="Q1782" s="103">
        <f t="shared" si="575"/>
        <v>100000</v>
      </c>
      <c r="R1782" s="173"/>
      <c r="S1782" s="173">
        <v>100000</v>
      </c>
      <c r="T1782" s="103">
        <f t="shared" si="576"/>
        <v>100000</v>
      </c>
    </row>
    <row r="1783" spans="1:20" ht="18.75">
      <c r="A1783" s="25">
        <v>8</v>
      </c>
      <c r="B1783" s="17" t="s">
        <v>1289</v>
      </c>
      <c r="C1783" s="20"/>
      <c r="D1783" s="20">
        <v>-65000</v>
      </c>
      <c r="E1783" s="88">
        <f t="shared" si="571"/>
        <v>-65000</v>
      </c>
      <c r="F1783" s="14">
        <v>0</v>
      </c>
      <c r="G1783" s="14">
        <v>-80000</v>
      </c>
      <c r="H1783" s="94">
        <f t="shared" si="572"/>
        <v>-80000</v>
      </c>
      <c r="I1783" s="22"/>
      <c r="J1783" s="22">
        <v>-80000</v>
      </c>
      <c r="K1783" s="117">
        <f t="shared" si="573"/>
        <v>-80000</v>
      </c>
      <c r="L1783" s="173"/>
      <c r="M1783" s="173">
        <v>-65000</v>
      </c>
      <c r="N1783" s="103">
        <f t="shared" si="574"/>
        <v>-65000</v>
      </c>
      <c r="O1783" s="173"/>
      <c r="P1783" s="173">
        <v>-100000</v>
      </c>
      <c r="Q1783" s="103">
        <f t="shared" si="575"/>
        <v>-100000</v>
      </c>
      <c r="R1783" s="173"/>
      <c r="S1783" s="173">
        <v>-100000</v>
      </c>
      <c r="T1783" s="103">
        <f t="shared" si="576"/>
        <v>-100000</v>
      </c>
    </row>
    <row r="1784" spans="1:20" ht="18.75">
      <c r="A1784" s="25">
        <v>9</v>
      </c>
      <c r="B1784" s="17" t="s">
        <v>2140</v>
      </c>
      <c r="C1784" s="20"/>
      <c r="D1784" s="20"/>
      <c r="E1784" s="88"/>
      <c r="F1784" s="14"/>
      <c r="G1784" s="14"/>
      <c r="H1784" s="94"/>
      <c r="I1784" s="22"/>
      <c r="J1784" s="22"/>
      <c r="L1784" s="173">
        <v>4050.12</v>
      </c>
      <c r="M1784" s="173"/>
      <c r="N1784" s="103">
        <f t="shared" si="574"/>
        <v>4050.12</v>
      </c>
      <c r="O1784" s="173">
        <v>4092.02</v>
      </c>
      <c r="P1784" s="173"/>
      <c r="Q1784" s="103">
        <f t="shared" si="575"/>
        <v>4092.02</v>
      </c>
      <c r="R1784" s="173">
        <v>4092.02</v>
      </c>
      <c r="S1784" s="173"/>
      <c r="T1784" s="103">
        <f t="shared" si="576"/>
        <v>4092.02</v>
      </c>
    </row>
    <row r="1785" spans="1:20" ht="18.75">
      <c r="A1785" s="25">
        <v>10</v>
      </c>
      <c r="B1785" s="17" t="s">
        <v>1290</v>
      </c>
      <c r="C1785" s="20">
        <v>121500</v>
      </c>
      <c r="D1785" s="20"/>
      <c r="E1785" s="88">
        <f t="shared" si="571"/>
        <v>121500</v>
      </c>
      <c r="F1785" s="14">
        <v>81063</v>
      </c>
      <c r="G1785" s="14">
        <v>0</v>
      </c>
      <c r="H1785" s="94">
        <f t="shared" si="572"/>
        <v>81063</v>
      </c>
      <c r="I1785" s="22">
        <v>15000</v>
      </c>
      <c r="J1785" s="22"/>
      <c r="K1785" s="117">
        <f>SUM(I1785:J1785)</f>
        <v>15000</v>
      </c>
      <c r="L1785" s="173">
        <v>30000</v>
      </c>
      <c r="M1785" s="173"/>
      <c r="N1785" s="103">
        <f t="shared" si="574"/>
        <v>30000</v>
      </c>
      <c r="O1785" s="173">
        <v>400000</v>
      </c>
      <c r="P1785" s="173"/>
      <c r="Q1785" s="103">
        <f t="shared" si="575"/>
        <v>400000</v>
      </c>
      <c r="R1785" s="173">
        <v>400000.01</v>
      </c>
      <c r="S1785" s="173"/>
      <c r="T1785" s="103">
        <f t="shared" si="576"/>
        <v>400000.01</v>
      </c>
    </row>
    <row r="1786" spans="1:20" s="43" customFormat="1" ht="18.75">
      <c r="A1786" s="25">
        <v>11</v>
      </c>
      <c r="B1786" s="17" t="s">
        <v>2023</v>
      </c>
      <c r="C1786" s="20">
        <v>4000</v>
      </c>
      <c r="D1786" s="20"/>
      <c r="E1786" s="88">
        <f t="shared" si="571"/>
        <v>4000</v>
      </c>
      <c r="F1786" s="14">
        <v>1000</v>
      </c>
      <c r="G1786" s="14">
        <v>0</v>
      </c>
      <c r="H1786" s="94">
        <f t="shared" si="572"/>
        <v>1000</v>
      </c>
      <c r="I1786" s="22">
        <v>999.91</v>
      </c>
      <c r="J1786" s="36"/>
      <c r="K1786" s="117">
        <f t="shared" ref="K1786:K1813" si="577">SUM(I1786:J1786)</f>
        <v>999.91</v>
      </c>
      <c r="L1786" s="173">
        <v>200</v>
      </c>
      <c r="M1786" s="173"/>
      <c r="N1786" s="103">
        <f t="shared" si="574"/>
        <v>200</v>
      </c>
      <c r="O1786" s="173">
        <v>0.03</v>
      </c>
      <c r="P1786" s="173"/>
      <c r="Q1786" s="103">
        <f t="shared" si="575"/>
        <v>0.03</v>
      </c>
      <c r="R1786" s="173">
        <v>0.03</v>
      </c>
      <c r="S1786" s="173"/>
      <c r="T1786" s="103">
        <f t="shared" si="576"/>
        <v>0.03</v>
      </c>
    </row>
    <row r="1787" spans="1:20" ht="18.75">
      <c r="A1787" s="25">
        <v>12</v>
      </c>
      <c r="B1787" s="17" t="s">
        <v>2024</v>
      </c>
      <c r="C1787" s="20">
        <v>31510</v>
      </c>
      <c r="D1787" s="20"/>
      <c r="E1787" s="88">
        <f t="shared" si="571"/>
        <v>31510</v>
      </c>
      <c r="F1787" s="14">
        <v>15000</v>
      </c>
      <c r="G1787" s="14">
        <v>0</v>
      </c>
      <c r="H1787" s="94">
        <f t="shared" si="572"/>
        <v>15000</v>
      </c>
      <c r="I1787" s="22">
        <v>2000</v>
      </c>
      <c r="J1787" s="22"/>
      <c r="K1787" s="117">
        <f t="shared" si="577"/>
        <v>2000</v>
      </c>
      <c r="L1787" s="173">
        <v>1000</v>
      </c>
      <c r="M1787" s="173"/>
      <c r="N1787" s="103">
        <f t="shared" si="574"/>
        <v>1000</v>
      </c>
      <c r="O1787" s="173">
        <v>199.97</v>
      </c>
      <c r="P1787" s="173"/>
      <c r="Q1787" s="103">
        <f t="shared" si="575"/>
        <v>199.97</v>
      </c>
      <c r="R1787" s="173">
        <v>199.97</v>
      </c>
      <c r="S1787" s="173"/>
      <c r="T1787" s="103">
        <f t="shared" si="576"/>
        <v>199.97</v>
      </c>
    </row>
    <row r="1788" spans="1:20" ht="18.75">
      <c r="A1788" s="25">
        <v>13</v>
      </c>
      <c r="B1788" s="17" t="s">
        <v>2341</v>
      </c>
      <c r="C1788" s="20"/>
      <c r="D1788" s="20"/>
      <c r="E1788" s="88"/>
      <c r="F1788" s="14"/>
      <c r="G1788" s="14"/>
      <c r="H1788" s="94"/>
      <c r="I1788" s="22"/>
      <c r="J1788" s="22"/>
      <c r="L1788" s="173">
        <v>10000</v>
      </c>
      <c r="M1788" s="173"/>
      <c r="N1788" s="103">
        <f t="shared" si="574"/>
        <v>10000</v>
      </c>
      <c r="O1788" s="173">
        <v>73800</v>
      </c>
      <c r="P1788" s="173"/>
      <c r="Q1788" s="103">
        <f t="shared" si="575"/>
        <v>73800</v>
      </c>
      <c r="R1788" s="173">
        <v>73800</v>
      </c>
      <c r="S1788" s="173"/>
      <c r="T1788" s="103">
        <f t="shared" si="576"/>
        <v>73800</v>
      </c>
    </row>
    <row r="1789" spans="1:20" ht="18.75">
      <c r="A1789" s="25">
        <v>14</v>
      </c>
      <c r="B1789" s="17" t="s">
        <v>2025</v>
      </c>
      <c r="C1789" s="20"/>
      <c r="D1789" s="20"/>
      <c r="E1789" s="88"/>
      <c r="F1789" s="14"/>
      <c r="G1789" s="14"/>
      <c r="H1789" s="94"/>
      <c r="I1789" s="22">
        <v>10000</v>
      </c>
      <c r="J1789" s="22"/>
      <c r="K1789" s="117">
        <f t="shared" si="577"/>
        <v>10000</v>
      </c>
      <c r="L1789" s="173">
        <v>68000</v>
      </c>
      <c r="M1789" s="173"/>
      <c r="N1789" s="103">
        <f t="shared" si="574"/>
        <v>68000</v>
      </c>
      <c r="O1789" s="173">
        <v>12000</v>
      </c>
      <c r="P1789" s="173"/>
      <c r="Q1789" s="103">
        <f t="shared" si="575"/>
        <v>12000</v>
      </c>
      <c r="R1789" s="173">
        <v>12000</v>
      </c>
      <c r="S1789" s="173"/>
      <c r="T1789" s="103">
        <f t="shared" si="576"/>
        <v>12000</v>
      </c>
    </row>
    <row r="1790" spans="1:20" ht="18.75">
      <c r="A1790" s="25"/>
      <c r="B1790" s="17" t="s">
        <v>2345</v>
      </c>
      <c r="C1790" s="20"/>
      <c r="D1790" s="20"/>
      <c r="E1790" s="88"/>
      <c r="F1790" s="14"/>
      <c r="G1790" s="14"/>
      <c r="H1790" s="94"/>
      <c r="I1790" s="22"/>
      <c r="J1790" s="22"/>
      <c r="L1790" s="173"/>
      <c r="M1790" s="173"/>
      <c r="O1790" s="173">
        <v>30000</v>
      </c>
      <c r="P1790" s="173"/>
      <c r="Q1790" s="103">
        <f t="shared" si="575"/>
        <v>30000</v>
      </c>
      <c r="R1790" s="173">
        <v>30000</v>
      </c>
      <c r="S1790" s="173"/>
      <c r="T1790" s="103">
        <f t="shared" si="576"/>
        <v>30000</v>
      </c>
    </row>
    <row r="1791" spans="1:20" ht="18.75">
      <c r="A1791" s="25">
        <v>15</v>
      </c>
      <c r="B1791" s="17" t="s">
        <v>2026</v>
      </c>
      <c r="C1791" s="20">
        <v>5000</v>
      </c>
      <c r="D1791" s="20"/>
      <c r="E1791" s="88">
        <f t="shared" si="571"/>
        <v>5000</v>
      </c>
      <c r="F1791" s="14">
        <v>15848</v>
      </c>
      <c r="G1791" s="14">
        <v>0</v>
      </c>
      <c r="H1791" s="94">
        <f t="shared" si="572"/>
        <v>15848</v>
      </c>
      <c r="I1791" s="22">
        <v>3000</v>
      </c>
      <c r="J1791" s="22"/>
      <c r="K1791" s="117">
        <f t="shared" si="577"/>
        <v>3000</v>
      </c>
      <c r="L1791" s="173">
        <v>2000</v>
      </c>
      <c r="M1791" s="173"/>
      <c r="N1791" s="103">
        <f t="shared" si="574"/>
        <v>2000</v>
      </c>
      <c r="O1791" s="173">
        <v>1000</v>
      </c>
      <c r="P1791" s="173"/>
      <c r="Q1791" s="103">
        <f t="shared" si="575"/>
        <v>1000</v>
      </c>
      <c r="R1791" s="173">
        <v>1000</v>
      </c>
      <c r="S1791" s="173"/>
      <c r="T1791" s="103">
        <f t="shared" si="576"/>
        <v>1000</v>
      </c>
    </row>
    <row r="1792" spans="1:20" s="43" customFormat="1" ht="18.75">
      <c r="A1792" s="25">
        <v>16</v>
      </c>
      <c r="B1792" s="17" t="s">
        <v>2027</v>
      </c>
      <c r="C1792" s="20">
        <v>100</v>
      </c>
      <c r="D1792" s="20"/>
      <c r="E1792" s="88">
        <f t="shared" si="571"/>
        <v>100</v>
      </c>
      <c r="F1792" s="14">
        <v>0.03</v>
      </c>
      <c r="G1792" s="14">
        <v>0</v>
      </c>
      <c r="H1792" s="94">
        <f t="shared" si="572"/>
        <v>0.03</v>
      </c>
      <c r="I1792" s="22">
        <v>0.03</v>
      </c>
      <c r="J1792" s="36"/>
      <c r="K1792" s="117">
        <f t="shared" si="577"/>
        <v>0.03</v>
      </c>
      <c r="L1792" s="173">
        <v>0.03</v>
      </c>
      <c r="M1792" s="173"/>
      <c r="N1792" s="103">
        <f t="shared" si="574"/>
        <v>0.03</v>
      </c>
      <c r="O1792" s="173"/>
      <c r="P1792" s="173"/>
      <c r="Q1792" s="103">
        <f t="shared" si="575"/>
        <v>0</v>
      </c>
      <c r="R1792" s="173"/>
      <c r="S1792" s="173"/>
      <c r="T1792" s="103">
        <f t="shared" si="576"/>
        <v>0</v>
      </c>
    </row>
    <row r="1793" spans="1:20" ht="18.75">
      <c r="A1793" s="25">
        <v>17</v>
      </c>
      <c r="B1793" s="17" t="s">
        <v>1291</v>
      </c>
      <c r="C1793" s="20">
        <v>1000</v>
      </c>
      <c r="D1793" s="20"/>
      <c r="E1793" s="88">
        <f t="shared" si="571"/>
        <v>1000</v>
      </c>
      <c r="F1793" s="14">
        <v>3385</v>
      </c>
      <c r="G1793" s="14">
        <v>0</v>
      </c>
      <c r="H1793" s="94">
        <f t="shared" si="572"/>
        <v>3385</v>
      </c>
      <c r="I1793" s="22">
        <v>1950</v>
      </c>
      <c r="J1793" s="22"/>
      <c r="K1793" s="117">
        <f t="shared" si="577"/>
        <v>1950</v>
      </c>
      <c r="L1793" s="173">
        <v>800</v>
      </c>
      <c r="M1793" s="173"/>
      <c r="N1793" s="103">
        <f t="shared" si="574"/>
        <v>800</v>
      </c>
      <c r="O1793" s="173">
        <v>180</v>
      </c>
      <c r="P1793" s="173"/>
      <c r="Q1793" s="103">
        <f t="shared" si="575"/>
        <v>180</v>
      </c>
      <c r="R1793" s="173">
        <v>180</v>
      </c>
      <c r="S1793" s="173"/>
      <c r="T1793" s="103">
        <f t="shared" si="576"/>
        <v>180</v>
      </c>
    </row>
    <row r="1794" spans="1:20" ht="18.75">
      <c r="A1794" s="25">
        <v>18</v>
      </c>
      <c r="B1794" s="17" t="s">
        <v>1292</v>
      </c>
      <c r="C1794" s="20">
        <v>50</v>
      </c>
      <c r="D1794" s="20"/>
      <c r="E1794" s="88">
        <f t="shared" si="571"/>
        <v>50</v>
      </c>
      <c r="F1794" s="14">
        <v>80</v>
      </c>
      <c r="G1794" s="14">
        <v>0</v>
      </c>
      <c r="H1794" s="94">
        <f t="shared" si="572"/>
        <v>80</v>
      </c>
      <c r="I1794" s="22">
        <v>0.01</v>
      </c>
      <c r="J1794" s="22"/>
      <c r="K1794" s="117">
        <f t="shared" si="577"/>
        <v>0.01</v>
      </c>
      <c r="L1794" s="173">
        <v>0.01</v>
      </c>
      <c r="M1794" s="173"/>
      <c r="N1794" s="103">
        <f t="shared" si="574"/>
        <v>0.01</v>
      </c>
      <c r="O1794" s="173">
        <v>10</v>
      </c>
      <c r="P1794" s="173"/>
      <c r="Q1794" s="103">
        <f t="shared" si="575"/>
        <v>10</v>
      </c>
      <c r="R1794" s="173">
        <v>10</v>
      </c>
      <c r="S1794" s="173"/>
      <c r="T1794" s="103">
        <f t="shared" si="576"/>
        <v>10</v>
      </c>
    </row>
    <row r="1795" spans="1:20" ht="18.75">
      <c r="A1795" s="25"/>
      <c r="B1795" s="17" t="s">
        <v>2344</v>
      </c>
      <c r="C1795" s="20"/>
      <c r="D1795" s="20"/>
      <c r="E1795" s="88"/>
      <c r="F1795" s="14"/>
      <c r="G1795" s="14"/>
      <c r="H1795" s="94"/>
      <c r="I1795" s="22"/>
      <c r="J1795" s="22"/>
      <c r="L1795" s="173"/>
      <c r="M1795" s="173"/>
      <c r="O1795" s="173">
        <v>0.06</v>
      </c>
      <c r="P1795" s="173"/>
      <c r="Q1795" s="103">
        <f t="shared" si="575"/>
        <v>0.06</v>
      </c>
      <c r="R1795" s="173">
        <v>0.06</v>
      </c>
      <c r="S1795" s="173"/>
      <c r="T1795" s="103">
        <f t="shared" si="576"/>
        <v>0.06</v>
      </c>
    </row>
    <row r="1796" spans="1:20" ht="18.75">
      <c r="A1796" s="25">
        <v>19</v>
      </c>
      <c r="B1796" s="197" t="s">
        <v>1293</v>
      </c>
      <c r="C1796" s="20">
        <v>42000</v>
      </c>
      <c r="D1796" s="20">
        <v>63000</v>
      </c>
      <c r="E1796" s="88">
        <f t="shared" si="571"/>
        <v>105000</v>
      </c>
      <c r="F1796" s="14">
        <v>56000.01</v>
      </c>
      <c r="G1796" s="14">
        <v>84000</v>
      </c>
      <c r="H1796" s="94">
        <f t="shared" si="572"/>
        <v>140000.01</v>
      </c>
      <c r="I1796" s="22">
        <v>58500</v>
      </c>
      <c r="J1796" s="22">
        <v>84000</v>
      </c>
      <c r="K1796" s="117">
        <f t="shared" si="577"/>
        <v>142500</v>
      </c>
      <c r="L1796" s="173">
        <v>40000</v>
      </c>
      <c r="M1796" s="173">
        <v>54000</v>
      </c>
      <c r="N1796" s="103">
        <f t="shared" si="574"/>
        <v>94000</v>
      </c>
      <c r="O1796" s="173">
        <v>40547.4</v>
      </c>
      <c r="P1796" s="173">
        <v>54821.1</v>
      </c>
      <c r="Q1796" s="103">
        <f t="shared" si="575"/>
        <v>95368.5</v>
      </c>
      <c r="R1796" s="173">
        <v>40547.410000000003</v>
      </c>
      <c r="S1796" s="173">
        <v>54821.1</v>
      </c>
      <c r="T1796" s="103">
        <f t="shared" si="576"/>
        <v>95368.510000000009</v>
      </c>
    </row>
    <row r="1797" spans="1:20" ht="18.75">
      <c r="A1797" s="25">
        <v>20</v>
      </c>
      <c r="B1797" s="17" t="s">
        <v>1294</v>
      </c>
      <c r="C1797" s="20">
        <v>500</v>
      </c>
      <c r="D1797" s="20"/>
      <c r="E1797" s="88">
        <f t="shared" si="571"/>
        <v>500</v>
      </c>
      <c r="F1797" s="14">
        <v>300</v>
      </c>
      <c r="G1797" s="14">
        <v>0</v>
      </c>
      <c r="H1797" s="94">
        <f t="shared" si="572"/>
        <v>300</v>
      </c>
      <c r="I1797" s="22">
        <v>300</v>
      </c>
      <c r="J1797" s="22"/>
      <c r="K1797" s="117">
        <f t="shared" si="577"/>
        <v>300</v>
      </c>
      <c r="L1797" s="173">
        <v>600</v>
      </c>
      <c r="M1797" s="173"/>
      <c r="N1797" s="103">
        <f t="shared" si="574"/>
        <v>600</v>
      </c>
      <c r="O1797" s="173">
        <v>1600</v>
      </c>
      <c r="P1797" s="173"/>
      <c r="Q1797" s="103">
        <f t="shared" si="575"/>
        <v>1600</v>
      </c>
      <c r="R1797" s="173">
        <v>1600</v>
      </c>
      <c r="S1797" s="173"/>
      <c r="T1797" s="103">
        <f t="shared" si="576"/>
        <v>1600</v>
      </c>
    </row>
    <row r="1798" spans="1:20" ht="18.75">
      <c r="A1798" s="25">
        <v>21</v>
      </c>
      <c r="B1798" s="17" t="s">
        <v>2343</v>
      </c>
      <c r="C1798" s="20">
        <v>10000</v>
      </c>
      <c r="D1798" s="20"/>
      <c r="E1798" s="88">
        <f t="shared" si="571"/>
        <v>10000</v>
      </c>
      <c r="F1798" s="14">
        <v>4000</v>
      </c>
      <c r="G1798" s="14">
        <v>0</v>
      </c>
      <c r="H1798" s="94">
        <f t="shared" si="572"/>
        <v>4000</v>
      </c>
      <c r="I1798" s="22">
        <v>51000</v>
      </c>
      <c r="J1798" s="22"/>
      <c r="K1798" s="117">
        <f t="shared" si="577"/>
        <v>51000</v>
      </c>
      <c r="L1798" s="173">
        <v>15000</v>
      </c>
      <c r="M1798" s="173"/>
      <c r="N1798" s="103">
        <f t="shared" si="574"/>
        <v>15000</v>
      </c>
      <c r="O1798" s="173">
        <v>50000</v>
      </c>
      <c r="P1798" s="173"/>
      <c r="Q1798" s="103">
        <f t="shared" si="575"/>
        <v>50000</v>
      </c>
      <c r="R1798" s="173">
        <v>50000</v>
      </c>
      <c r="S1798" s="173"/>
      <c r="T1798" s="103">
        <f t="shared" si="576"/>
        <v>50000</v>
      </c>
    </row>
    <row r="1799" spans="1:20" ht="18.75">
      <c r="A1799" s="25">
        <v>22</v>
      </c>
      <c r="B1799" s="17" t="s">
        <v>1295</v>
      </c>
      <c r="C1799" s="20">
        <v>48100</v>
      </c>
      <c r="D1799" s="20"/>
      <c r="E1799" s="88">
        <f t="shared" si="571"/>
        <v>48100</v>
      </c>
      <c r="F1799" s="14">
        <v>126815</v>
      </c>
      <c r="G1799" s="14">
        <v>0</v>
      </c>
      <c r="H1799" s="94">
        <f t="shared" si="572"/>
        <v>126815</v>
      </c>
      <c r="I1799" s="22">
        <v>95332</v>
      </c>
      <c r="J1799" s="22"/>
      <c r="K1799" s="117">
        <f t="shared" si="577"/>
        <v>95332</v>
      </c>
      <c r="L1799" s="173">
        <v>121572.4</v>
      </c>
      <c r="M1799" s="173"/>
      <c r="N1799" s="103">
        <f t="shared" si="574"/>
        <v>121572.4</v>
      </c>
      <c r="O1799" s="173">
        <v>80690</v>
      </c>
      <c r="P1799" s="173"/>
      <c r="Q1799" s="103">
        <f t="shared" si="575"/>
        <v>80690</v>
      </c>
      <c r="R1799" s="173">
        <v>80690</v>
      </c>
      <c r="S1799" s="173"/>
      <c r="T1799" s="103">
        <f t="shared" si="576"/>
        <v>80690</v>
      </c>
    </row>
    <row r="1800" spans="1:20" s="43" customFormat="1" ht="18.75">
      <c r="A1800" s="25">
        <v>23</v>
      </c>
      <c r="B1800" s="17" t="s">
        <v>1296</v>
      </c>
      <c r="C1800" s="20">
        <v>45070</v>
      </c>
      <c r="D1800" s="20"/>
      <c r="E1800" s="88">
        <f t="shared" si="571"/>
        <v>45070</v>
      </c>
      <c r="F1800" s="14">
        <v>57088</v>
      </c>
      <c r="G1800" s="14">
        <v>0</v>
      </c>
      <c r="H1800" s="94">
        <f t="shared" si="572"/>
        <v>57088</v>
      </c>
      <c r="I1800" s="22">
        <v>130739</v>
      </c>
      <c r="J1800" s="36"/>
      <c r="K1800" s="117">
        <f t="shared" si="577"/>
        <v>130739</v>
      </c>
      <c r="L1800" s="173">
        <v>151849.67000000001</v>
      </c>
      <c r="M1800" s="173"/>
      <c r="N1800" s="103">
        <f t="shared" si="574"/>
        <v>151849.67000000001</v>
      </c>
      <c r="O1800" s="173">
        <v>72242</v>
      </c>
      <c r="P1800" s="173"/>
      <c r="Q1800" s="103">
        <f t="shared" si="575"/>
        <v>72242</v>
      </c>
      <c r="R1800" s="173">
        <v>72242</v>
      </c>
      <c r="S1800" s="173"/>
      <c r="T1800" s="103">
        <f t="shared" si="576"/>
        <v>72242</v>
      </c>
    </row>
    <row r="1801" spans="1:20" ht="18.75">
      <c r="A1801" s="25">
        <v>24</v>
      </c>
      <c r="B1801" s="17" t="s">
        <v>1297</v>
      </c>
      <c r="C1801" s="20">
        <v>1376</v>
      </c>
      <c r="D1801" s="20"/>
      <c r="E1801" s="88">
        <f t="shared" si="571"/>
        <v>1376</v>
      </c>
      <c r="F1801" s="14">
        <v>576</v>
      </c>
      <c r="G1801" s="14">
        <v>0</v>
      </c>
      <c r="H1801" s="94">
        <f t="shared" si="572"/>
        <v>576</v>
      </c>
      <c r="I1801" s="22">
        <v>0.16</v>
      </c>
      <c r="J1801" s="22"/>
      <c r="K1801" s="117">
        <f t="shared" si="577"/>
        <v>0.16</v>
      </c>
      <c r="L1801" s="173">
        <v>20000</v>
      </c>
      <c r="M1801" s="173"/>
      <c r="N1801" s="103">
        <f t="shared" si="574"/>
        <v>20000</v>
      </c>
      <c r="O1801" s="173"/>
      <c r="P1801" s="173"/>
      <c r="Q1801" s="103">
        <f t="shared" si="575"/>
        <v>0</v>
      </c>
      <c r="R1801" s="173"/>
      <c r="S1801" s="173"/>
      <c r="T1801" s="103">
        <f t="shared" si="576"/>
        <v>0</v>
      </c>
    </row>
    <row r="1802" spans="1:20" ht="18.75">
      <c r="A1802" s="25"/>
      <c r="B1802" s="17" t="s">
        <v>2342</v>
      </c>
      <c r="C1802" s="20"/>
      <c r="D1802" s="20"/>
      <c r="E1802" s="88"/>
      <c r="F1802" s="14"/>
      <c r="G1802" s="14"/>
      <c r="H1802" s="94"/>
      <c r="I1802" s="22"/>
      <c r="J1802" s="22"/>
      <c r="L1802" s="173"/>
      <c r="M1802" s="173"/>
      <c r="O1802" s="173">
        <v>1000</v>
      </c>
      <c r="P1802" s="173">
        <v>0</v>
      </c>
      <c r="Q1802" s="91">
        <f>SUM(O1802:P1802)</f>
        <v>1000</v>
      </c>
      <c r="R1802" s="173">
        <v>1000</v>
      </c>
      <c r="S1802" s="173">
        <v>0</v>
      </c>
      <c r="T1802" s="91">
        <f>SUM(R1802:S1802)</f>
        <v>1000</v>
      </c>
    </row>
    <row r="1803" spans="1:20" ht="18.75">
      <c r="A1803" s="25">
        <v>25</v>
      </c>
      <c r="B1803" s="17" t="s">
        <v>1298</v>
      </c>
      <c r="C1803" s="20">
        <v>15000</v>
      </c>
      <c r="D1803" s="20"/>
      <c r="E1803" s="88">
        <f t="shared" si="571"/>
        <v>15000</v>
      </c>
      <c r="F1803" s="14">
        <v>4684</v>
      </c>
      <c r="G1803" s="14">
        <v>0</v>
      </c>
      <c r="H1803" s="94">
        <f t="shared" si="572"/>
        <v>4684</v>
      </c>
      <c r="I1803" s="22">
        <v>5000</v>
      </c>
      <c r="J1803" s="22"/>
      <c r="K1803" s="117">
        <f t="shared" si="577"/>
        <v>5000</v>
      </c>
      <c r="L1803" s="173">
        <v>420000</v>
      </c>
      <c r="M1803" s="173"/>
      <c r="N1803" s="103">
        <f t="shared" si="574"/>
        <v>420000</v>
      </c>
      <c r="O1803" s="173">
        <v>40000</v>
      </c>
      <c r="P1803" s="173"/>
      <c r="Q1803" s="103">
        <f t="shared" si="575"/>
        <v>40000</v>
      </c>
      <c r="R1803" s="173">
        <v>40000</v>
      </c>
      <c r="S1803" s="173"/>
      <c r="T1803" s="103">
        <f t="shared" ref="T1803:T1813" si="578">SUM(R1803:S1803)</f>
        <v>40000</v>
      </c>
    </row>
    <row r="1804" spans="1:20" ht="18.75">
      <c r="A1804" s="25">
        <v>26</v>
      </c>
      <c r="B1804" s="17" t="s">
        <v>1299</v>
      </c>
      <c r="C1804" s="20">
        <v>140000</v>
      </c>
      <c r="D1804" s="20"/>
      <c r="E1804" s="88">
        <f t="shared" si="571"/>
        <v>140000</v>
      </c>
      <c r="F1804" s="14">
        <v>130000</v>
      </c>
      <c r="G1804" s="14">
        <v>0</v>
      </c>
      <c r="H1804" s="94">
        <f t="shared" si="572"/>
        <v>130000</v>
      </c>
      <c r="I1804" s="22">
        <v>218500</v>
      </c>
      <c r="J1804" s="22"/>
      <c r="K1804" s="117">
        <f t="shared" si="577"/>
        <v>218500</v>
      </c>
      <c r="L1804" s="173">
        <v>-420000</v>
      </c>
      <c r="M1804" s="173"/>
      <c r="N1804" s="103">
        <f t="shared" si="574"/>
        <v>-420000</v>
      </c>
      <c r="O1804" s="173">
        <v>140000</v>
      </c>
      <c r="P1804" s="173"/>
      <c r="Q1804" s="103">
        <f t="shared" si="575"/>
        <v>140000</v>
      </c>
      <c r="R1804" s="173">
        <v>155000.01999999999</v>
      </c>
      <c r="S1804" s="173"/>
      <c r="T1804" s="103">
        <f t="shared" si="578"/>
        <v>155000.01999999999</v>
      </c>
    </row>
    <row r="1805" spans="1:20" ht="18.75">
      <c r="A1805" s="25">
        <v>27</v>
      </c>
      <c r="B1805" s="17" t="s">
        <v>1300</v>
      </c>
      <c r="C1805" s="20">
        <v>-140000</v>
      </c>
      <c r="D1805" s="20"/>
      <c r="E1805" s="88">
        <f t="shared" si="571"/>
        <v>-140000</v>
      </c>
      <c r="F1805" s="14">
        <v>-130000</v>
      </c>
      <c r="G1805" s="14">
        <v>0</v>
      </c>
      <c r="H1805" s="94">
        <f t="shared" si="572"/>
        <v>-130000</v>
      </c>
      <c r="I1805" s="22">
        <v>-218500</v>
      </c>
      <c r="J1805" s="22"/>
      <c r="K1805" s="117">
        <f t="shared" si="577"/>
        <v>-218500</v>
      </c>
      <c r="L1805" s="173">
        <v>420000</v>
      </c>
      <c r="M1805" s="173"/>
      <c r="N1805" s="103">
        <f t="shared" si="574"/>
        <v>420000</v>
      </c>
      <c r="O1805" s="173">
        <v>-140000</v>
      </c>
      <c r="P1805" s="173"/>
      <c r="Q1805" s="103">
        <f t="shared" si="575"/>
        <v>-140000</v>
      </c>
      <c r="R1805" s="173">
        <v>-155000.01999999999</v>
      </c>
      <c r="S1805" s="173"/>
      <c r="T1805" s="103">
        <f t="shared" si="578"/>
        <v>-155000.01999999999</v>
      </c>
    </row>
    <row r="1806" spans="1:20" ht="18.75">
      <c r="A1806" s="25">
        <v>28</v>
      </c>
      <c r="B1806" s="17" t="s">
        <v>1301</v>
      </c>
      <c r="C1806" s="20">
        <v>140000</v>
      </c>
      <c r="D1806" s="20"/>
      <c r="E1806" s="88">
        <f t="shared" si="571"/>
        <v>140000</v>
      </c>
      <c r="F1806" s="14">
        <v>130000</v>
      </c>
      <c r="G1806" s="14">
        <v>0</v>
      </c>
      <c r="H1806" s="94">
        <f t="shared" si="572"/>
        <v>130000</v>
      </c>
      <c r="I1806" s="22">
        <v>218500</v>
      </c>
      <c r="J1806" s="22"/>
      <c r="K1806" s="117">
        <f t="shared" si="577"/>
        <v>218500</v>
      </c>
      <c r="L1806" s="173">
        <v>1000</v>
      </c>
      <c r="M1806" s="173"/>
      <c r="N1806" s="103">
        <f t="shared" si="574"/>
        <v>1000</v>
      </c>
      <c r="O1806" s="173">
        <v>140000</v>
      </c>
      <c r="P1806" s="173"/>
      <c r="Q1806" s="103">
        <f t="shared" si="575"/>
        <v>140000</v>
      </c>
      <c r="R1806" s="173">
        <v>155000.01999999999</v>
      </c>
      <c r="S1806" s="173"/>
      <c r="T1806" s="103">
        <f t="shared" si="578"/>
        <v>155000.01999999999</v>
      </c>
    </row>
    <row r="1807" spans="1:20" ht="18.75">
      <c r="A1807" s="25">
        <v>29</v>
      </c>
      <c r="B1807" s="17" t="s">
        <v>1302</v>
      </c>
      <c r="C1807" s="20">
        <v>10013.26</v>
      </c>
      <c r="D1807" s="20"/>
      <c r="E1807" s="88">
        <f t="shared" si="571"/>
        <v>10013.26</v>
      </c>
      <c r="F1807" s="14">
        <v>23200</v>
      </c>
      <c r="G1807" s="14">
        <v>0</v>
      </c>
      <c r="H1807" s="94">
        <f t="shared" si="572"/>
        <v>23200</v>
      </c>
      <c r="I1807" s="22">
        <v>3000</v>
      </c>
      <c r="J1807" s="22"/>
      <c r="K1807" s="117">
        <f t="shared" si="577"/>
        <v>3000</v>
      </c>
      <c r="L1807" s="173"/>
      <c r="M1807" s="173"/>
      <c r="N1807" s="103">
        <f t="shared" si="574"/>
        <v>0</v>
      </c>
      <c r="O1807" s="173">
        <v>200</v>
      </c>
      <c r="P1807" s="173"/>
      <c r="Q1807" s="103">
        <f t="shared" si="575"/>
        <v>200</v>
      </c>
      <c r="R1807" s="173">
        <v>200</v>
      </c>
      <c r="S1807" s="173"/>
      <c r="T1807" s="103">
        <f t="shared" si="578"/>
        <v>200</v>
      </c>
    </row>
    <row r="1808" spans="1:20" ht="18.75">
      <c r="A1808" s="25">
        <v>30</v>
      </c>
      <c r="B1808" s="17" t="s">
        <v>1303</v>
      </c>
      <c r="C1808" s="20">
        <v>300</v>
      </c>
      <c r="D1808" s="20"/>
      <c r="E1808" s="88">
        <f t="shared" si="571"/>
        <v>300</v>
      </c>
      <c r="F1808" s="14">
        <v>300</v>
      </c>
      <c r="G1808" s="14">
        <v>0</v>
      </c>
      <c r="H1808" s="94">
        <f t="shared" si="572"/>
        <v>300</v>
      </c>
      <c r="I1808" s="22">
        <v>300</v>
      </c>
      <c r="J1808" s="22"/>
      <c r="K1808" s="117">
        <f t="shared" si="577"/>
        <v>300</v>
      </c>
      <c r="L1808" s="173">
        <v>600</v>
      </c>
      <c r="M1808" s="173"/>
      <c r="N1808" s="103">
        <f t="shared" si="574"/>
        <v>600</v>
      </c>
      <c r="O1808" s="173">
        <v>5000</v>
      </c>
      <c r="P1808" s="173"/>
      <c r="Q1808" s="103">
        <f t="shared" si="575"/>
        <v>5000</v>
      </c>
      <c r="R1808" s="173">
        <v>5000</v>
      </c>
      <c r="S1808" s="173"/>
      <c r="T1808" s="103">
        <f t="shared" si="578"/>
        <v>5000</v>
      </c>
    </row>
    <row r="1809" spans="1:20" ht="18.75">
      <c r="A1809" s="25">
        <v>31</v>
      </c>
      <c r="B1809" s="41" t="s">
        <v>1981</v>
      </c>
      <c r="C1809" s="20">
        <v>500</v>
      </c>
      <c r="D1809" s="20"/>
      <c r="E1809" s="88">
        <f t="shared" si="571"/>
        <v>500</v>
      </c>
      <c r="F1809" s="14">
        <v>478.9</v>
      </c>
      <c r="G1809" s="14">
        <v>0</v>
      </c>
      <c r="H1809" s="94">
        <f t="shared" si="572"/>
        <v>478.9</v>
      </c>
      <c r="I1809" s="22">
        <v>5000</v>
      </c>
      <c r="J1809" s="22"/>
      <c r="K1809" s="117">
        <f t="shared" si="577"/>
        <v>5000</v>
      </c>
      <c r="L1809" s="173">
        <v>8000</v>
      </c>
      <c r="M1809" s="173"/>
      <c r="N1809" s="103">
        <f t="shared" si="574"/>
        <v>8000</v>
      </c>
      <c r="O1809" s="173">
        <v>15000</v>
      </c>
      <c r="P1809" s="173"/>
      <c r="Q1809" s="103">
        <f t="shared" si="575"/>
        <v>15000</v>
      </c>
      <c r="R1809" s="173">
        <v>15000.01</v>
      </c>
      <c r="S1809" s="173"/>
      <c r="T1809" s="103">
        <f t="shared" si="578"/>
        <v>15000.01</v>
      </c>
    </row>
    <row r="1810" spans="1:20" ht="18.75">
      <c r="A1810" s="25">
        <v>32</v>
      </c>
      <c r="B1810" s="17" t="s">
        <v>2028</v>
      </c>
      <c r="C1810" s="20">
        <v>500</v>
      </c>
      <c r="D1810" s="20"/>
      <c r="E1810" s="88">
        <f t="shared" si="571"/>
        <v>500</v>
      </c>
      <c r="F1810" s="14">
        <v>100</v>
      </c>
      <c r="G1810" s="14">
        <v>0</v>
      </c>
      <c r="H1810" s="94">
        <f t="shared" si="572"/>
        <v>100</v>
      </c>
      <c r="I1810" s="22">
        <v>0.03</v>
      </c>
      <c r="J1810" s="22"/>
      <c r="K1810" s="117">
        <f t="shared" si="577"/>
        <v>0.03</v>
      </c>
      <c r="L1810" s="173">
        <v>0.03</v>
      </c>
      <c r="M1810" s="173"/>
      <c r="N1810" s="103">
        <f t="shared" si="574"/>
        <v>0.03</v>
      </c>
      <c r="O1810" s="173"/>
      <c r="P1810" s="173"/>
      <c r="Q1810" s="103">
        <f t="shared" si="575"/>
        <v>0</v>
      </c>
      <c r="R1810" s="173"/>
      <c r="S1810" s="173"/>
      <c r="T1810" s="103">
        <f t="shared" si="578"/>
        <v>0</v>
      </c>
    </row>
    <row r="1811" spans="1:20" ht="18.75">
      <c r="A1811" s="25">
        <v>33</v>
      </c>
      <c r="B1811" s="17" t="s">
        <v>2029</v>
      </c>
      <c r="C1811" s="20">
        <v>1500</v>
      </c>
      <c r="D1811" s="20"/>
      <c r="E1811" s="88">
        <f t="shared" si="571"/>
        <v>1500</v>
      </c>
      <c r="F1811" s="14">
        <v>500</v>
      </c>
      <c r="G1811" s="14">
        <v>0</v>
      </c>
      <c r="H1811" s="94">
        <f t="shared" si="572"/>
        <v>500</v>
      </c>
      <c r="I1811" s="22">
        <v>0.03</v>
      </c>
      <c r="J1811" s="22"/>
      <c r="K1811" s="117">
        <f t="shared" si="577"/>
        <v>0.03</v>
      </c>
      <c r="L1811" s="173">
        <v>0.03</v>
      </c>
      <c r="M1811" s="173"/>
      <c r="N1811" s="103">
        <f t="shared" si="574"/>
        <v>0.03</v>
      </c>
      <c r="O1811" s="173"/>
      <c r="P1811" s="173"/>
      <c r="Q1811" s="103">
        <f t="shared" si="575"/>
        <v>0</v>
      </c>
      <c r="R1811" s="173"/>
      <c r="S1811" s="173"/>
      <c r="T1811" s="103">
        <f t="shared" si="578"/>
        <v>0</v>
      </c>
    </row>
    <row r="1812" spans="1:20" ht="18.75">
      <c r="A1812" s="25">
        <v>34</v>
      </c>
      <c r="B1812" s="17" t="s">
        <v>1304</v>
      </c>
      <c r="C1812" s="20"/>
      <c r="D1812" s="20">
        <v>21549</v>
      </c>
      <c r="E1812" s="88">
        <f t="shared" si="571"/>
        <v>21549</v>
      </c>
      <c r="F1812" s="14">
        <v>50000</v>
      </c>
      <c r="G1812" s="14">
        <v>0</v>
      </c>
      <c r="H1812" s="94">
        <f t="shared" si="572"/>
        <v>50000</v>
      </c>
      <c r="I1812" s="22">
        <v>40000</v>
      </c>
      <c r="J1812" s="22"/>
      <c r="K1812" s="117">
        <f t="shared" si="577"/>
        <v>40000</v>
      </c>
      <c r="L1812" s="173"/>
      <c r="M1812" s="173"/>
      <c r="N1812" s="103">
        <f t="shared" si="574"/>
        <v>0</v>
      </c>
      <c r="O1812" s="173"/>
      <c r="P1812" s="173"/>
      <c r="Q1812" s="103">
        <f t="shared" si="575"/>
        <v>0</v>
      </c>
      <c r="R1812" s="173"/>
      <c r="S1812" s="173"/>
      <c r="T1812" s="103">
        <f t="shared" si="578"/>
        <v>0</v>
      </c>
    </row>
    <row r="1813" spans="1:20" ht="18.75">
      <c r="A1813" s="25">
        <v>35</v>
      </c>
      <c r="B1813" s="17" t="s">
        <v>1305</v>
      </c>
      <c r="C1813" s="20"/>
      <c r="D1813" s="20"/>
      <c r="F1813" s="14">
        <v>0</v>
      </c>
      <c r="G1813" s="14">
        <v>0.02</v>
      </c>
      <c r="H1813" s="94">
        <f t="shared" si="572"/>
        <v>0.02</v>
      </c>
      <c r="I1813" s="22"/>
      <c r="J1813" s="22">
        <v>0.02</v>
      </c>
      <c r="K1813" s="117">
        <f t="shared" si="577"/>
        <v>0.02</v>
      </c>
      <c r="L1813" s="173"/>
      <c r="M1813" s="173">
        <v>0.02</v>
      </c>
      <c r="N1813" s="103">
        <f t="shared" si="574"/>
        <v>0.02</v>
      </c>
      <c r="O1813" s="173"/>
      <c r="P1813" s="173">
        <v>50537.69</v>
      </c>
      <c r="Q1813" s="103">
        <f t="shared" si="575"/>
        <v>50537.69</v>
      </c>
      <c r="R1813" s="173"/>
      <c r="S1813" s="173">
        <v>50537.69</v>
      </c>
      <c r="T1813" s="103">
        <f t="shared" si="578"/>
        <v>50537.69</v>
      </c>
    </row>
    <row r="1814" spans="1:20" ht="18.75">
      <c r="A1814" s="25"/>
      <c r="B1814" s="19" t="s">
        <v>163</v>
      </c>
      <c r="C1814" s="21">
        <f t="shared" ref="C1814:H1814" si="579">SUM(C1775:C1813)</f>
        <v>478169.3</v>
      </c>
      <c r="D1814" s="21">
        <f t="shared" si="579"/>
        <v>149549.03</v>
      </c>
      <c r="E1814" s="88">
        <f t="shared" si="579"/>
        <v>627718.33000000007</v>
      </c>
      <c r="F1814" s="21">
        <f t="shared" si="579"/>
        <v>570617.94999999995</v>
      </c>
      <c r="G1814" s="21">
        <f t="shared" si="579"/>
        <v>164000.04</v>
      </c>
      <c r="H1814" s="96">
        <f t="shared" si="579"/>
        <v>734617.99000000011</v>
      </c>
      <c r="I1814" s="21">
        <f>SUM(I1775:I1813)</f>
        <v>640761.21</v>
      </c>
      <c r="J1814" s="21">
        <f t="shared" ref="J1814:K1814" si="580">SUM(J1775:J1813)</f>
        <v>164000.04</v>
      </c>
      <c r="K1814" s="96">
        <f t="shared" si="580"/>
        <v>804761.25000000012</v>
      </c>
      <c r="L1814" s="91">
        <f>SUM(L1775:L1813)</f>
        <v>894712.33000000007</v>
      </c>
      <c r="M1814" s="91">
        <f t="shared" ref="M1814:N1814" si="581">SUM(M1775:M1813)</f>
        <v>119030.03000000001</v>
      </c>
      <c r="N1814" s="103">
        <f t="shared" si="581"/>
        <v>1013742.3600000001</v>
      </c>
      <c r="O1814" s="91">
        <f>SUM(O1775:O1813)</f>
        <v>967611.49</v>
      </c>
      <c r="P1814" s="91">
        <f t="shared" ref="P1814" si="582">SUM(P1775:P1813)</f>
        <v>205388.80000000002</v>
      </c>
      <c r="Q1814" s="91">
        <f>SUM(Q1775:Q1813)</f>
        <v>1173000.29</v>
      </c>
      <c r="R1814" s="91">
        <f>SUM(R1775:R1813)</f>
        <v>990111.54000000015</v>
      </c>
      <c r="S1814" s="91">
        <f>SUM(S1775:S1813)</f>
        <v>205388.80000000002</v>
      </c>
      <c r="T1814" s="91">
        <f>SUM(R1814:S1814)</f>
        <v>1195500.3400000001</v>
      </c>
    </row>
    <row r="1815" spans="1:20" ht="18.75">
      <c r="A1815" s="25">
        <v>20</v>
      </c>
      <c r="B1815" s="19" t="s">
        <v>1532</v>
      </c>
      <c r="C1815" s="21"/>
      <c r="D1815" s="21"/>
      <c r="E1815" s="88"/>
      <c r="F1815" s="21"/>
      <c r="G1815" s="21"/>
      <c r="I1815" s="21"/>
      <c r="J1815" s="21"/>
      <c r="K1815" s="96"/>
      <c r="L1815" s="173"/>
      <c r="M1815" s="173"/>
      <c r="O1815" s="173"/>
      <c r="P1815" s="173"/>
      <c r="R1815" s="173"/>
      <c r="S1815" s="173"/>
    </row>
    <row r="1816" spans="1:20" ht="18.75">
      <c r="A1816" s="25">
        <v>1</v>
      </c>
      <c r="B1816" s="17" t="s">
        <v>2346</v>
      </c>
      <c r="C1816" s="21"/>
      <c r="D1816" s="21"/>
      <c r="E1816" s="88"/>
      <c r="F1816" s="21"/>
      <c r="G1816" s="21"/>
      <c r="I1816" s="20">
        <v>500</v>
      </c>
      <c r="J1816" s="20"/>
      <c r="K1816" s="96">
        <f>SUM(I1816:J1816)</f>
        <v>500</v>
      </c>
      <c r="L1816" s="173">
        <v>706.06</v>
      </c>
      <c r="M1816" s="173"/>
      <c r="N1816" s="103">
        <f>SUM(L1816:M1816)</f>
        <v>706.06</v>
      </c>
      <c r="O1816" s="173">
        <v>700.03</v>
      </c>
      <c r="P1816" s="173"/>
      <c r="Q1816" s="103">
        <f>SUM(O1816:P1816)</f>
        <v>700.03</v>
      </c>
      <c r="R1816" s="173">
        <v>3785</v>
      </c>
      <c r="S1816" s="173"/>
      <c r="T1816" s="103">
        <f>SUM(R1816:S1816)</f>
        <v>3785</v>
      </c>
    </row>
    <row r="1817" spans="1:20" ht="18.75">
      <c r="A1817" s="25">
        <v>2</v>
      </c>
      <c r="B1817" s="17" t="s">
        <v>1534</v>
      </c>
      <c r="C1817" s="21"/>
      <c r="D1817" s="21"/>
      <c r="E1817" s="88"/>
      <c r="F1817" s="21"/>
      <c r="G1817" s="21"/>
      <c r="I1817" s="20">
        <v>120000</v>
      </c>
      <c r="J1817" s="20"/>
      <c r="K1817" s="96">
        <f>SUM(I1817:J1817)</f>
        <v>120000</v>
      </c>
      <c r="L1817" s="173">
        <v>350000</v>
      </c>
      <c r="M1817" s="173"/>
      <c r="N1817" s="103">
        <f>SUM(L1817:M1817)</f>
        <v>350000</v>
      </c>
      <c r="O1817" s="173">
        <v>0.03</v>
      </c>
      <c r="P1817" s="173"/>
      <c r="Q1817" s="103">
        <f>SUM(O1817:P1817)</f>
        <v>0.03</v>
      </c>
      <c r="R1817" s="173">
        <v>115</v>
      </c>
      <c r="S1817" s="173"/>
      <c r="T1817" s="103">
        <f>SUM(R1817:S1817)</f>
        <v>115</v>
      </c>
    </row>
    <row r="1818" spans="1:20" ht="18.75">
      <c r="A1818" s="25"/>
      <c r="B1818" s="19" t="s">
        <v>1533</v>
      </c>
      <c r="C1818" s="21"/>
      <c r="D1818" s="21"/>
      <c r="E1818" s="88"/>
      <c r="F1818" s="21"/>
      <c r="G1818" s="21"/>
      <c r="I1818" s="21">
        <f>SUM(I1816:I1817)</f>
        <v>120500</v>
      </c>
      <c r="J1818" s="21"/>
      <c r="K1818" s="96">
        <f>SUM(I1818:J1818)</f>
        <v>120500</v>
      </c>
      <c r="L1818" s="91">
        <f>SUM(L1816:L1817)</f>
        <v>350706.06</v>
      </c>
      <c r="M1818" s="91"/>
      <c r="N1818" s="103">
        <f>SUM(L1818:M1818)</f>
        <v>350706.06</v>
      </c>
      <c r="O1818" s="91">
        <f>SUM(O1816:O1817)</f>
        <v>700.06</v>
      </c>
      <c r="P1818" s="91"/>
      <c r="Q1818" s="103">
        <f>SUM(O1818:P1818)</f>
        <v>700.06</v>
      </c>
      <c r="R1818" s="91">
        <f>SUM(R1816:R1817)</f>
        <v>3900</v>
      </c>
      <c r="S1818" s="91"/>
      <c r="T1818" s="103">
        <f>SUM(R1818:S1818)</f>
        <v>3900</v>
      </c>
    </row>
    <row r="1819" spans="1:20" s="43" customFormat="1" ht="18.75">
      <c r="A1819" s="35">
        <v>21</v>
      </c>
      <c r="B1819" s="19" t="s">
        <v>292</v>
      </c>
      <c r="C1819" s="21"/>
      <c r="D1819" s="21"/>
      <c r="E1819" s="88"/>
      <c r="F1819" s="18"/>
      <c r="G1819" s="18"/>
      <c r="H1819" s="94"/>
      <c r="I1819" s="36"/>
      <c r="J1819" s="36"/>
      <c r="K1819" s="117"/>
      <c r="L1819" s="91"/>
      <c r="M1819" s="91"/>
      <c r="N1819" s="103"/>
      <c r="O1819" s="91"/>
      <c r="P1819" s="91"/>
      <c r="Q1819" s="103"/>
      <c r="R1819" s="91"/>
      <c r="S1819" s="91"/>
      <c r="T1819" s="103"/>
    </row>
    <row r="1820" spans="1:20" ht="18.75">
      <c r="A1820" s="25">
        <v>1</v>
      </c>
      <c r="B1820" s="17" t="s">
        <v>1306</v>
      </c>
      <c r="C1820" s="20">
        <v>50</v>
      </c>
      <c r="D1820" s="20"/>
      <c r="E1820" s="88">
        <f>SUM(C1820:D1820)</f>
        <v>50</v>
      </c>
      <c r="F1820" s="14">
        <v>0.01</v>
      </c>
      <c r="G1820" s="14">
        <v>0</v>
      </c>
      <c r="H1820" s="94">
        <f>SUM(F1820:G1820)</f>
        <v>0.01</v>
      </c>
      <c r="I1820" s="22">
        <v>0.01</v>
      </c>
      <c r="J1820" s="22"/>
      <c r="K1820" s="117">
        <f>SUM(I1820:J1820)</f>
        <v>0.01</v>
      </c>
      <c r="L1820" s="173">
        <v>0.01</v>
      </c>
      <c r="M1820" s="173"/>
      <c r="N1820" s="103">
        <f>SUM(L1820:M1820)</f>
        <v>0.01</v>
      </c>
      <c r="O1820" s="173">
        <v>0.01</v>
      </c>
      <c r="P1820" s="173"/>
      <c r="Q1820" s="103">
        <f>SUM(O1820:P1820)</f>
        <v>0.01</v>
      </c>
      <c r="R1820" s="173">
        <v>0.01</v>
      </c>
      <c r="S1820" s="173"/>
      <c r="T1820" s="103">
        <f>SUM(R1820:S1820)</f>
        <v>0.01</v>
      </c>
    </row>
    <row r="1821" spans="1:20" ht="18.75">
      <c r="A1821" s="25"/>
      <c r="B1821" s="19" t="s">
        <v>17</v>
      </c>
      <c r="C1821" s="21">
        <f t="shared" ref="C1821:H1821" si="583">SUM(C1820)</f>
        <v>50</v>
      </c>
      <c r="D1821" s="21">
        <f t="shared" si="583"/>
        <v>0</v>
      </c>
      <c r="E1821" s="88">
        <f t="shared" si="583"/>
        <v>50</v>
      </c>
      <c r="F1821" s="21">
        <f t="shared" si="583"/>
        <v>0.01</v>
      </c>
      <c r="G1821" s="21">
        <f t="shared" si="583"/>
        <v>0</v>
      </c>
      <c r="H1821" s="96">
        <f t="shared" si="583"/>
        <v>0.01</v>
      </c>
      <c r="I1821" s="36">
        <f>SUM(I1820)</f>
        <v>0.01</v>
      </c>
      <c r="J1821" s="22"/>
      <c r="K1821" s="117">
        <f>SUM(I1821:J1821)</f>
        <v>0.01</v>
      </c>
      <c r="L1821" s="91">
        <f>SUM(L1820)</f>
        <v>0.01</v>
      </c>
      <c r="M1821" s="173"/>
      <c r="N1821" s="103">
        <f>SUM(L1821:M1821)</f>
        <v>0.01</v>
      </c>
      <c r="O1821" s="91">
        <f>SUM(O1820)</f>
        <v>0.01</v>
      </c>
      <c r="P1821" s="173"/>
      <c r="Q1821" s="103">
        <f>SUM(O1821:P1821)</f>
        <v>0.01</v>
      </c>
      <c r="R1821" s="91">
        <f>SUM(R1820)</f>
        <v>0.01</v>
      </c>
      <c r="S1821" s="173"/>
      <c r="T1821" s="103">
        <f>SUM(R1821:S1821)</f>
        <v>0.01</v>
      </c>
    </row>
    <row r="1822" spans="1:20" s="68" customFormat="1" ht="37.5">
      <c r="B1822" s="134" t="s">
        <v>164</v>
      </c>
      <c r="C1822" s="150">
        <f t="shared" ref="C1822:H1822" si="584">C1821+C1814+C1773+C1766+C1763+C1755+C1760+C1747+C1743+C1740+C1737+C1734+C1730+C1724+C1721+C1718+C1715+C1707+C1686+C1818</f>
        <v>702353.92000000004</v>
      </c>
      <c r="D1822" s="150">
        <f t="shared" si="584"/>
        <v>160402.06</v>
      </c>
      <c r="E1822" s="150">
        <f t="shared" si="584"/>
        <v>862755.9800000001</v>
      </c>
      <c r="F1822" s="150">
        <f t="shared" si="584"/>
        <v>828784.35</v>
      </c>
      <c r="G1822" s="150">
        <f t="shared" si="584"/>
        <v>173052.71000000002</v>
      </c>
      <c r="H1822" s="150">
        <f t="shared" si="584"/>
        <v>1001837.0600000002</v>
      </c>
      <c r="I1822" s="150">
        <f>I1821+I1814+I1773+I1766+I1763+I1755+I1760+I1747+I1743+I1740+I1737+I1734+I1730+I1724+I1721+I1718+I1715+I1707+I1686+I1818+I1727</f>
        <v>1249073.2700000003</v>
      </c>
      <c r="J1822" s="150">
        <f t="shared" ref="J1822:K1822" si="585">J1821+J1814+J1773+J1766+J1763+J1755+J1760+J1747+J1743+J1740+J1737+J1734+J1730+J1724+J1721+J1718+J1715+J1707+J1686+J1818</f>
        <v>173553.01</v>
      </c>
      <c r="K1822" s="150">
        <f t="shared" si="585"/>
        <v>1422626.2700000005</v>
      </c>
      <c r="L1822" s="157">
        <f>L1821+L1814+L1773+L1766+L1763+L1755+L1760+L1747+L1743+L1740+L1737+L1734+L1730+L1724+L1721+L1718+L1715+L1707+L1686+L1818+L1727</f>
        <v>1664056.5400000005</v>
      </c>
      <c r="M1822" s="157">
        <f t="shared" ref="M1822:Q1822" si="586">M1821+M1814+M1773+M1766+M1763+M1755+M1760+M1747+M1743+M1740+M1737+M1734+M1730+M1724+M1721+M1718+M1715+M1707+M1686+M1818+M1727</f>
        <v>119080.16</v>
      </c>
      <c r="N1822" s="157">
        <f t="shared" si="586"/>
        <v>1783136.6800000006</v>
      </c>
      <c r="O1822" s="157">
        <f t="shared" si="586"/>
        <v>1364402.6400000004</v>
      </c>
      <c r="P1822" s="157">
        <f t="shared" si="586"/>
        <v>205388.91</v>
      </c>
      <c r="Q1822" s="157">
        <f t="shared" si="586"/>
        <v>1569791.5500000003</v>
      </c>
      <c r="R1822" s="157">
        <f t="shared" ref="R1822:T1822" si="587">R1821+R1814+R1773+R1766+R1763+R1755+R1760+R1747+R1743+R1740+R1737+R1734+R1730+R1724+R1721+R1718+R1715+R1707+R1686+R1818+R1727</f>
        <v>1412731.0300000005</v>
      </c>
      <c r="S1822" s="157">
        <f t="shared" si="587"/>
        <v>205388.91</v>
      </c>
      <c r="T1822" s="157">
        <f t="shared" si="587"/>
        <v>1618119.9400000002</v>
      </c>
    </row>
    <row r="1823" spans="1:20" ht="18.75">
      <c r="A1823" s="25"/>
      <c r="B1823" s="17"/>
      <c r="C1823" s="20"/>
      <c r="D1823" s="20"/>
      <c r="F1823" s="20"/>
      <c r="G1823" s="20"/>
      <c r="I1823" s="22"/>
      <c r="J1823" s="22"/>
      <c r="L1823" s="89"/>
      <c r="M1823" s="89"/>
      <c r="O1823" s="89"/>
      <c r="P1823" s="89"/>
      <c r="R1823" s="89"/>
      <c r="S1823" s="89"/>
    </row>
    <row r="1824" spans="1:20" s="69" customFormat="1" ht="18.75">
      <c r="A1824" s="69">
        <v>10</v>
      </c>
      <c r="B1824" s="130" t="s">
        <v>1307</v>
      </c>
      <c r="C1824" s="131"/>
      <c r="D1824" s="131"/>
      <c r="E1824" s="131"/>
      <c r="F1824" s="151"/>
      <c r="G1824" s="151"/>
      <c r="H1824" s="137"/>
      <c r="I1824" s="138"/>
      <c r="J1824" s="138"/>
      <c r="K1824" s="139"/>
      <c r="L1824" s="125"/>
      <c r="M1824" s="125"/>
      <c r="N1824" s="125"/>
      <c r="O1824" s="125"/>
      <c r="P1824" s="125"/>
      <c r="Q1824" s="125"/>
      <c r="R1824" s="125"/>
      <c r="S1824" s="125"/>
      <c r="T1824" s="125"/>
    </row>
    <row r="1825" spans="1:20" s="43" customFormat="1" ht="18.75">
      <c r="A1825" s="35">
        <v>1</v>
      </c>
      <c r="B1825" s="19" t="s">
        <v>250</v>
      </c>
      <c r="C1825" s="21"/>
      <c r="D1825" s="21"/>
      <c r="E1825" s="88"/>
      <c r="F1825" s="21"/>
      <c r="G1825" s="21"/>
      <c r="H1825" s="96"/>
      <c r="I1825" s="36"/>
      <c r="J1825" s="36"/>
      <c r="K1825" s="117"/>
      <c r="L1825" s="91"/>
      <c r="M1825" s="91"/>
      <c r="N1825" s="103"/>
      <c r="O1825" s="91"/>
      <c r="P1825" s="91"/>
      <c r="Q1825" s="103"/>
      <c r="R1825" s="91"/>
      <c r="S1825" s="91"/>
      <c r="T1825" s="103"/>
    </row>
    <row r="1826" spans="1:20" ht="18.75">
      <c r="A1826" s="25">
        <v>1</v>
      </c>
      <c r="B1826" s="17" t="s">
        <v>1982</v>
      </c>
      <c r="C1826" s="20"/>
      <c r="D1826" s="20">
        <v>15.39</v>
      </c>
      <c r="E1826" s="88">
        <f>SUM(C1826:D1826)</f>
        <v>15.39</v>
      </c>
      <c r="F1826" s="14">
        <v>0</v>
      </c>
      <c r="G1826" s="14">
        <v>29.14</v>
      </c>
      <c r="H1826" s="94">
        <f t="shared" ref="H1826:H1832" si="588">SUM(F1826:G1826)</f>
        <v>29.14</v>
      </c>
      <c r="I1826" s="22">
        <v>0.01</v>
      </c>
      <c r="J1826" s="22">
        <v>18.89</v>
      </c>
      <c r="K1826" s="117">
        <f t="shared" ref="K1826:K1832" si="589">SUM(I1826:J1826)</f>
        <v>18.900000000000002</v>
      </c>
      <c r="L1826" s="173"/>
      <c r="M1826" s="173">
        <v>19.010000000000002</v>
      </c>
      <c r="N1826" s="103">
        <f t="shared" ref="N1826:N1832" si="590">SUM(L1826:M1826)</f>
        <v>19.010000000000002</v>
      </c>
      <c r="O1826" s="173"/>
      <c r="P1826" s="173">
        <v>10.039999999999999</v>
      </c>
      <c r="Q1826" s="103">
        <f t="shared" ref="Q1826:Q1832" si="591">SUM(O1826:P1826)</f>
        <v>10.039999999999999</v>
      </c>
      <c r="R1826" s="173"/>
      <c r="S1826" s="173">
        <v>10.039999999999999</v>
      </c>
      <c r="T1826" s="103">
        <f t="shared" ref="T1826:T1832" si="592">SUM(R1826:S1826)</f>
        <v>10.039999999999999</v>
      </c>
    </row>
    <row r="1827" spans="1:20" ht="18.75">
      <c r="A1827" s="25">
        <v>2</v>
      </c>
      <c r="B1827" s="17" t="s">
        <v>1983</v>
      </c>
      <c r="C1827" s="20">
        <v>0.01</v>
      </c>
      <c r="D1827" s="20"/>
      <c r="E1827" s="88">
        <f>SUM(C1827:D1827)</f>
        <v>0.01</v>
      </c>
      <c r="F1827" s="14">
        <v>5</v>
      </c>
      <c r="G1827" s="14">
        <v>0</v>
      </c>
      <c r="H1827" s="94">
        <f t="shared" si="588"/>
        <v>5</v>
      </c>
      <c r="I1827" s="22">
        <v>5</v>
      </c>
      <c r="J1827" s="22"/>
      <c r="K1827" s="117">
        <f t="shared" si="589"/>
        <v>5</v>
      </c>
      <c r="L1827" s="173">
        <v>150</v>
      </c>
      <c r="M1827" s="173"/>
      <c r="N1827" s="103">
        <f t="shared" si="590"/>
        <v>150</v>
      </c>
      <c r="O1827" s="173">
        <v>150</v>
      </c>
      <c r="P1827" s="173"/>
      <c r="Q1827" s="103">
        <f t="shared" si="591"/>
        <v>150</v>
      </c>
      <c r="R1827" s="173">
        <v>150</v>
      </c>
      <c r="S1827" s="173"/>
      <c r="T1827" s="103">
        <f t="shared" si="592"/>
        <v>150</v>
      </c>
    </row>
    <row r="1828" spans="1:20" ht="18.75">
      <c r="A1828" s="25">
        <v>3</v>
      </c>
      <c r="B1828" s="17" t="s">
        <v>1987</v>
      </c>
      <c r="C1828" s="20"/>
      <c r="D1828" s="20"/>
      <c r="F1828" s="14">
        <v>450</v>
      </c>
      <c r="G1828" s="14">
        <v>0</v>
      </c>
      <c r="H1828" s="94">
        <f t="shared" si="588"/>
        <v>450</v>
      </c>
      <c r="I1828" s="22">
        <v>900</v>
      </c>
      <c r="J1828" s="22"/>
      <c r="K1828" s="117">
        <f t="shared" si="589"/>
        <v>900</v>
      </c>
      <c r="L1828" s="173">
        <v>930</v>
      </c>
      <c r="M1828" s="173"/>
      <c r="N1828" s="103">
        <f t="shared" si="590"/>
        <v>930</v>
      </c>
      <c r="O1828" s="173">
        <v>1260.55</v>
      </c>
      <c r="P1828" s="173"/>
      <c r="Q1828" s="103">
        <f t="shared" si="591"/>
        <v>1260.55</v>
      </c>
      <c r="R1828" s="173">
        <v>1260.55</v>
      </c>
      <c r="S1828" s="173"/>
      <c r="T1828" s="103">
        <f t="shared" si="592"/>
        <v>1260.55</v>
      </c>
    </row>
    <row r="1829" spans="1:20" ht="18.75">
      <c r="A1829" s="25">
        <v>4</v>
      </c>
      <c r="B1829" s="17" t="s">
        <v>1984</v>
      </c>
      <c r="C1829" s="20"/>
      <c r="D1829" s="20"/>
      <c r="F1829" s="14">
        <v>100</v>
      </c>
      <c r="G1829" s="14">
        <v>0</v>
      </c>
      <c r="H1829" s="94">
        <f t="shared" si="588"/>
        <v>100</v>
      </c>
      <c r="I1829" s="22">
        <v>70</v>
      </c>
      <c r="J1829" s="22"/>
      <c r="K1829" s="117">
        <f t="shared" si="589"/>
        <v>70</v>
      </c>
      <c r="L1829" s="173">
        <v>30</v>
      </c>
      <c r="M1829" s="173"/>
      <c r="N1829" s="103">
        <f t="shared" si="590"/>
        <v>30</v>
      </c>
      <c r="O1829" s="173">
        <v>45</v>
      </c>
      <c r="P1829" s="173"/>
      <c r="Q1829" s="103">
        <f t="shared" si="591"/>
        <v>45</v>
      </c>
      <c r="R1829" s="173">
        <v>45</v>
      </c>
      <c r="S1829" s="173"/>
      <c r="T1829" s="103">
        <f t="shared" si="592"/>
        <v>45</v>
      </c>
    </row>
    <row r="1830" spans="1:20" ht="18.75">
      <c r="A1830" s="25">
        <v>5</v>
      </c>
      <c r="B1830" s="17" t="s">
        <v>1985</v>
      </c>
      <c r="C1830" s="20">
        <v>110</v>
      </c>
      <c r="D1830" s="20"/>
      <c r="E1830" s="88">
        <f>SUM(C1830:D1830)</f>
        <v>110</v>
      </c>
      <c r="F1830" s="14">
        <v>110</v>
      </c>
      <c r="G1830" s="14">
        <v>0</v>
      </c>
      <c r="H1830" s="94">
        <f t="shared" si="588"/>
        <v>110</v>
      </c>
      <c r="I1830" s="22">
        <v>102</v>
      </c>
      <c r="J1830" s="22"/>
      <c r="K1830" s="117">
        <f t="shared" si="589"/>
        <v>102</v>
      </c>
      <c r="L1830" s="173">
        <v>393</v>
      </c>
      <c r="M1830" s="173"/>
      <c r="N1830" s="103">
        <f t="shared" si="590"/>
        <v>393</v>
      </c>
      <c r="O1830" s="173">
        <v>126</v>
      </c>
      <c r="P1830" s="173"/>
      <c r="Q1830" s="103">
        <f t="shared" si="591"/>
        <v>126</v>
      </c>
      <c r="R1830" s="173">
        <v>126</v>
      </c>
      <c r="S1830" s="173"/>
      <c r="T1830" s="103">
        <f t="shared" si="592"/>
        <v>126</v>
      </c>
    </row>
    <row r="1831" spans="1:20" ht="18.75">
      <c r="A1831" s="25">
        <v>6</v>
      </c>
      <c r="B1831" s="17" t="s">
        <v>1986</v>
      </c>
      <c r="C1831" s="20">
        <v>0.01</v>
      </c>
      <c r="D1831" s="20"/>
      <c r="E1831" s="88">
        <f>SUM(C1831:D1831)</f>
        <v>0.01</v>
      </c>
      <c r="F1831" s="14">
        <v>0.01</v>
      </c>
      <c r="G1831" s="14">
        <v>0</v>
      </c>
      <c r="H1831" s="94">
        <f t="shared" si="588"/>
        <v>0.01</v>
      </c>
      <c r="I1831" s="22">
        <v>200</v>
      </c>
      <c r="J1831" s="22"/>
      <c r="K1831" s="117">
        <f t="shared" si="589"/>
        <v>200</v>
      </c>
      <c r="L1831" s="173">
        <v>10</v>
      </c>
      <c r="M1831" s="173"/>
      <c r="N1831" s="103">
        <f t="shared" si="590"/>
        <v>10</v>
      </c>
      <c r="O1831" s="173">
        <v>20</v>
      </c>
      <c r="P1831" s="173"/>
      <c r="Q1831" s="103">
        <f t="shared" si="591"/>
        <v>20</v>
      </c>
      <c r="R1831" s="173">
        <v>20</v>
      </c>
      <c r="S1831" s="173"/>
      <c r="T1831" s="103">
        <f t="shared" si="592"/>
        <v>20</v>
      </c>
    </row>
    <row r="1832" spans="1:20" s="43" customFormat="1" ht="18.75">
      <c r="A1832" s="35"/>
      <c r="B1832" s="19" t="s">
        <v>4</v>
      </c>
      <c r="C1832" s="21">
        <f>SUM(C1826:C1831)</f>
        <v>110.02000000000001</v>
      </c>
      <c r="D1832" s="21">
        <f>SUM(D1826:D1831)</f>
        <v>15.39</v>
      </c>
      <c r="E1832" s="88">
        <f>SUM(E1826:E1831)</f>
        <v>125.41000000000001</v>
      </c>
      <c r="F1832" s="18">
        <v>665.01</v>
      </c>
      <c r="G1832" s="18">
        <v>29.14</v>
      </c>
      <c r="H1832" s="94">
        <f t="shared" si="588"/>
        <v>694.15</v>
      </c>
      <c r="I1832" s="36">
        <f>SUM(I1826:I1831)</f>
        <v>1277.01</v>
      </c>
      <c r="J1832" s="36">
        <f>SUM(J1826:J1831)</f>
        <v>18.89</v>
      </c>
      <c r="K1832" s="117">
        <f t="shared" si="589"/>
        <v>1295.9000000000001</v>
      </c>
      <c r="L1832" s="91">
        <f>SUM(L1826:L1831)</f>
        <v>1513</v>
      </c>
      <c r="M1832" s="91">
        <f>SUM(M1826:M1831)</f>
        <v>19.010000000000002</v>
      </c>
      <c r="N1832" s="103">
        <f t="shared" si="590"/>
        <v>1532.01</v>
      </c>
      <c r="O1832" s="91">
        <f>SUM(O1827:O1831)</f>
        <v>1601.55</v>
      </c>
      <c r="P1832" s="91">
        <f>SUM(P1826:P1831)</f>
        <v>10.039999999999999</v>
      </c>
      <c r="Q1832" s="103">
        <f t="shared" si="591"/>
        <v>1611.59</v>
      </c>
      <c r="R1832" s="91">
        <f>SUM(R1827:R1831)</f>
        <v>1601.55</v>
      </c>
      <c r="S1832" s="91">
        <f>SUM(S1826:S1831)</f>
        <v>10.039999999999999</v>
      </c>
      <c r="T1832" s="103">
        <f t="shared" si="592"/>
        <v>1611.59</v>
      </c>
    </row>
    <row r="1833" spans="1:20" s="43" customFormat="1" ht="18.75">
      <c r="A1833" s="35">
        <v>2</v>
      </c>
      <c r="B1833" s="19" t="s">
        <v>2141</v>
      </c>
      <c r="C1833" s="21"/>
      <c r="D1833" s="21"/>
      <c r="E1833" s="88"/>
      <c r="F1833" s="18"/>
      <c r="G1833" s="18"/>
      <c r="H1833" s="94"/>
      <c r="I1833" s="36"/>
      <c r="J1833" s="36"/>
      <c r="K1833" s="117"/>
      <c r="L1833" s="91"/>
      <c r="M1833" s="91"/>
      <c r="N1833" s="103"/>
      <c r="O1833" s="91"/>
      <c r="P1833" s="91"/>
      <c r="Q1833" s="103"/>
      <c r="R1833" s="91"/>
      <c r="S1833" s="91"/>
      <c r="T1833" s="103"/>
    </row>
    <row r="1834" spans="1:20" s="43" customFormat="1" ht="18.75">
      <c r="A1834" s="25">
        <v>1</v>
      </c>
      <c r="B1834" s="17" t="s">
        <v>2142</v>
      </c>
      <c r="C1834" s="21"/>
      <c r="D1834" s="21"/>
      <c r="E1834" s="88"/>
      <c r="F1834" s="18"/>
      <c r="G1834" s="18"/>
      <c r="H1834" s="94"/>
      <c r="I1834" s="36"/>
      <c r="J1834" s="36"/>
      <c r="K1834" s="117"/>
      <c r="L1834" s="91">
        <v>7500.01</v>
      </c>
      <c r="M1834" s="91"/>
      <c r="N1834" s="103">
        <f>SUM(L1834:M1834)</f>
        <v>7500.01</v>
      </c>
      <c r="O1834" s="91">
        <v>11000.01</v>
      </c>
      <c r="P1834" s="91"/>
      <c r="Q1834" s="103">
        <f>SUM(O1834:P1834)</f>
        <v>11000.01</v>
      </c>
      <c r="R1834" s="91">
        <v>11000.01</v>
      </c>
      <c r="S1834" s="91"/>
      <c r="T1834" s="103">
        <f>SUM(R1834:S1834)</f>
        <v>11000.01</v>
      </c>
    </row>
    <row r="1835" spans="1:20" s="43" customFormat="1" ht="18.75">
      <c r="A1835" s="35"/>
      <c r="B1835" s="19" t="s">
        <v>2143</v>
      </c>
      <c r="C1835" s="21"/>
      <c r="D1835" s="21"/>
      <c r="E1835" s="88"/>
      <c r="F1835" s="18"/>
      <c r="G1835" s="18"/>
      <c r="H1835" s="94"/>
      <c r="I1835" s="36"/>
      <c r="J1835" s="36"/>
      <c r="K1835" s="117"/>
      <c r="L1835" s="91">
        <f>SUM(L1834)</f>
        <v>7500.01</v>
      </c>
      <c r="M1835" s="91"/>
      <c r="N1835" s="103">
        <f>SUM(L1835:M1835)</f>
        <v>7500.01</v>
      </c>
      <c r="O1835" s="91">
        <f>SUM(O1834)</f>
        <v>11000.01</v>
      </c>
      <c r="P1835" s="91"/>
      <c r="Q1835" s="103">
        <f>SUM(O1835:P1835)</f>
        <v>11000.01</v>
      </c>
      <c r="R1835" s="91">
        <f>SUM(R1834)</f>
        <v>11000.01</v>
      </c>
      <c r="S1835" s="91"/>
      <c r="T1835" s="103">
        <f>SUM(R1835:S1835)</f>
        <v>11000.01</v>
      </c>
    </row>
    <row r="1836" spans="1:20" s="43" customFormat="1" ht="18.75">
      <c r="A1836" s="35">
        <v>3</v>
      </c>
      <c r="B1836" s="19" t="s">
        <v>1258</v>
      </c>
      <c r="C1836" s="21"/>
      <c r="D1836" s="21"/>
      <c r="E1836" s="88"/>
      <c r="F1836" s="18"/>
      <c r="G1836" s="18"/>
      <c r="H1836" s="94"/>
      <c r="I1836" s="36"/>
      <c r="J1836" s="36"/>
      <c r="K1836" s="117"/>
      <c r="L1836" s="91"/>
      <c r="M1836" s="91"/>
      <c r="N1836" s="103"/>
      <c r="O1836" s="91"/>
      <c r="P1836" s="91"/>
      <c r="Q1836" s="103"/>
      <c r="R1836" s="91"/>
      <c r="S1836" s="91"/>
      <c r="T1836" s="103"/>
    </row>
    <row r="1837" spans="1:20" ht="18.75">
      <c r="A1837" s="25">
        <v>1</v>
      </c>
      <c r="B1837" s="17" t="s">
        <v>1308</v>
      </c>
      <c r="C1837" s="20">
        <v>699.99</v>
      </c>
      <c r="D1837" s="20"/>
      <c r="E1837" s="88">
        <f>SUM(C1837:D1837)</f>
        <v>699.99</v>
      </c>
      <c r="F1837" s="14">
        <v>283.01</v>
      </c>
      <c r="G1837" s="14">
        <v>0</v>
      </c>
      <c r="H1837" s="94">
        <f>SUM(F1837:G1837)</f>
        <v>283.01</v>
      </c>
      <c r="I1837" s="22">
        <v>1000.01</v>
      </c>
      <c r="J1837" s="22"/>
      <c r="K1837" s="117">
        <f>SUM(I1837:J1837)</f>
        <v>1000.01</v>
      </c>
      <c r="L1837" s="173">
        <v>3000.02</v>
      </c>
      <c r="M1837" s="173"/>
      <c r="N1837" s="103">
        <f>SUM(L1837:M1837)</f>
        <v>3000.02</v>
      </c>
      <c r="O1837" s="173">
        <v>3996</v>
      </c>
      <c r="P1837" s="173"/>
      <c r="Q1837" s="103">
        <f>SUM(O1837:P1837)</f>
        <v>3996</v>
      </c>
      <c r="R1837" s="173">
        <v>3996</v>
      </c>
      <c r="S1837" s="173"/>
      <c r="T1837" s="103">
        <f>SUM(R1837:S1837)</f>
        <v>3996</v>
      </c>
    </row>
    <row r="1838" spans="1:20" ht="18.75">
      <c r="A1838" s="25">
        <v>2</v>
      </c>
      <c r="B1838" s="17" t="s">
        <v>1309</v>
      </c>
      <c r="C1838" s="20">
        <v>500</v>
      </c>
      <c r="D1838" s="20"/>
      <c r="E1838" s="88">
        <f>SUM(C1838:D1838)</f>
        <v>500</v>
      </c>
      <c r="F1838" s="14">
        <v>207.32</v>
      </c>
      <c r="G1838" s="14">
        <v>0</v>
      </c>
      <c r="H1838" s="94">
        <f>SUM(F1838:G1838)</f>
        <v>207.32</v>
      </c>
      <c r="I1838" s="22">
        <v>1000.01</v>
      </c>
      <c r="J1838" s="22"/>
      <c r="K1838" s="117">
        <f>SUM(I1838:J1838)</f>
        <v>1000.01</v>
      </c>
      <c r="L1838" s="173">
        <v>3000.03</v>
      </c>
      <c r="M1838" s="173"/>
      <c r="N1838" s="103">
        <f>SUM(L1838:M1838)</f>
        <v>3000.03</v>
      </c>
      <c r="O1838" s="173">
        <v>3992</v>
      </c>
      <c r="P1838" s="173"/>
      <c r="Q1838" s="103">
        <f>SUM(O1838:P1838)</f>
        <v>3992</v>
      </c>
      <c r="R1838" s="173">
        <v>3992</v>
      </c>
      <c r="S1838" s="173"/>
      <c r="T1838" s="103">
        <f>SUM(R1838:S1838)</f>
        <v>3992</v>
      </c>
    </row>
    <row r="1839" spans="1:20" ht="18.75">
      <c r="A1839" s="25">
        <v>3</v>
      </c>
      <c r="B1839" s="17" t="s">
        <v>1310</v>
      </c>
      <c r="C1839" s="20">
        <v>699</v>
      </c>
      <c r="D1839" s="20"/>
      <c r="E1839" s="88">
        <f>SUM(C1839:D1839)</f>
        <v>699</v>
      </c>
      <c r="F1839" s="14">
        <v>247.11</v>
      </c>
      <c r="G1839" s="14">
        <v>0</v>
      </c>
      <c r="H1839" s="94">
        <f>SUM(F1839:G1839)</f>
        <v>247.11</v>
      </c>
      <c r="I1839" s="22">
        <v>1000</v>
      </c>
      <c r="J1839" s="22"/>
      <c r="K1839" s="117">
        <f>SUM(I1839:J1839)</f>
        <v>1000</v>
      </c>
      <c r="L1839" s="173">
        <v>3000.03</v>
      </c>
      <c r="M1839" s="173"/>
      <c r="N1839" s="103">
        <f>SUM(L1839:M1839)</f>
        <v>3000.03</v>
      </c>
      <c r="O1839" s="173">
        <v>3996</v>
      </c>
      <c r="P1839" s="173"/>
      <c r="Q1839" s="103">
        <f>SUM(O1839:P1839)</f>
        <v>3996</v>
      </c>
      <c r="R1839" s="173">
        <v>3996</v>
      </c>
      <c r="S1839" s="173"/>
      <c r="T1839" s="103">
        <f>SUM(R1839:S1839)</f>
        <v>3996</v>
      </c>
    </row>
    <row r="1840" spans="1:20" ht="18.75">
      <c r="A1840" s="25"/>
      <c r="B1840" s="19" t="s">
        <v>153</v>
      </c>
      <c r="C1840" s="21">
        <f t="shared" ref="C1840:H1840" si="593">SUM(C1837:C1839)</f>
        <v>1898.99</v>
      </c>
      <c r="D1840" s="21">
        <f t="shared" si="593"/>
        <v>0</v>
      </c>
      <c r="E1840" s="88">
        <f t="shared" si="593"/>
        <v>1898.99</v>
      </c>
      <c r="F1840" s="21">
        <f t="shared" si="593"/>
        <v>737.44</v>
      </c>
      <c r="G1840" s="21">
        <f t="shared" si="593"/>
        <v>0</v>
      </c>
      <c r="H1840" s="96">
        <f t="shared" si="593"/>
        <v>737.44</v>
      </c>
      <c r="I1840" s="36">
        <f>SUM(I1837:I1839)</f>
        <v>3000.02</v>
      </c>
      <c r="J1840" s="22"/>
      <c r="K1840" s="117">
        <f>SUM(I1840:J1840)</f>
        <v>3000.02</v>
      </c>
      <c r="L1840" s="91">
        <f>SUM(L1837:L1839)</f>
        <v>9000.08</v>
      </c>
      <c r="M1840" s="91"/>
      <c r="N1840" s="103">
        <f>SUM(L1840:M1840)</f>
        <v>9000.08</v>
      </c>
      <c r="O1840" s="91">
        <f>SUM(O1837:O1839)</f>
        <v>11984</v>
      </c>
      <c r="P1840" s="91"/>
      <c r="Q1840" s="103">
        <f>SUM(O1840:P1840)</f>
        <v>11984</v>
      </c>
      <c r="R1840" s="91">
        <f>SUM(R1837:R1839)</f>
        <v>11984</v>
      </c>
      <c r="S1840" s="91"/>
      <c r="T1840" s="103">
        <f>SUM(R1840:S1840)</f>
        <v>11984</v>
      </c>
    </row>
    <row r="1841" spans="1:20" s="43" customFormat="1" ht="18.75">
      <c r="A1841" s="35">
        <v>4</v>
      </c>
      <c r="B1841" s="19" t="s">
        <v>1311</v>
      </c>
      <c r="C1841" s="21"/>
      <c r="D1841" s="21"/>
      <c r="E1841" s="88"/>
      <c r="F1841" s="18"/>
      <c r="G1841" s="18"/>
      <c r="H1841" s="94"/>
      <c r="I1841" s="36"/>
      <c r="J1841" s="36"/>
      <c r="K1841" s="117"/>
      <c r="L1841" s="91"/>
      <c r="M1841" s="91"/>
      <c r="N1841" s="103"/>
      <c r="O1841" s="91"/>
      <c r="P1841" s="91"/>
      <c r="Q1841" s="103"/>
      <c r="R1841" s="91"/>
      <c r="S1841" s="91"/>
      <c r="T1841" s="103"/>
    </row>
    <row r="1842" spans="1:20" s="43" customFormat="1" ht="18.75">
      <c r="A1842" s="25">
        <v>1</v>
      </c>
      <c r="B1842" s="17" t="s">
        <v>1312</v>
      </c>
      <c r="C1842" s="20">
        <v>0</v>
      </c>
      <c r="D1842" s="20"/>
      <c r="E1842" s="107">
        <f>SUM(C1842:D1842)</f>
        <v>0</v>
      </c>
      <c r="F1842" s="14">
        <v>95</v>
      </c>
      <c r="G1842" s="14">
        <v>0</v>
      </c>
      <c r="H1842" s="94">
        <f>SUM(F1842:G1842)</f>
        <v>95</v>
      </c>
      <c r="I1842" s="22">
        <v>95</v>
      </c>
      <c r="J1842" s="36"/>
      <c r="K1842" s="117">
        <f>SUM(I1842:J1842)</f>
        <v>95</v>
      </c>
      <c r="L1842" s="91">
        <v>95</v>
      </c>
      <c r="M1842" s="91"/>
      <c r="N1842" s="103">
        <f>SUM(L1842:M1842)</f>
        <v>95</v>
      </c>
      <c r="O1842" s="91">
        <v>95</v>
      </c>
      <c r="P1842" s="91"/>
      <c r="Q1842" s="103">
        <f>SUM(O1842:P1842)</f>
        <v>95</v>
      </c>
      <c r="R1842" s="91">
        <v>95</v>
      </c>
      <c r="S1842" s="91"/>
      <c r="T1842" s="103">
        <f>SUM(R1842:S1842)</f>
        <v>95</v>
      </c>
    </row>
    <row r="1843" spans="1:20" ht="18.75">
      <c r="A1843" s="25"/>
      <c r="B1843" s="19" t="s">
        <v>165</v>
      </c>
      <c r="C1843" s="21">
        <f>SUM(C1842)</f>
        <v>0</v>
      </c>
      <c r="D1843" s="21"/>
      <c r="E1843" s="88">
        <f>SUM(C1843:D1843)</f>
        <v>0</v>
      </c>
      <c r="F1843" s="18">
        <v>95</v>
      </c>
      <c r="G1843" s="18">
        <v>0</v>
      </c>
      <c r="H1843" s="94">
        <f>SUM(F1843:G1843)</f>
        <v>95</v>
      </c>
      <c r="I1843" s="22">
        <f>SUM(I1842)</f>
        <v>95</v>
      </c>
      <c r="J1843" s="22"/>
      <c r="K1843" s="117">
        <f>SUM(I1843:J1843)</f>
        <v>95</v>
      </c>
      <c r="L1843" s="91">
        <f>SUM(L1842)</f>
        <v>95</v>
      </c>
      <c r="M1843" s="91"/>
      <c r="N1843" s="103">
        <f>SUM(L1843:M1843)</f>
        <v>95</v>
      </c>
      <c r="O1843" s="91">
        <f>SUM(O1842)</f>
        <v>95</v>
      </c>
      <c r="P1843" s="91"/>
      <c r="Q1843" s="103">
        <f>SUM(O1843:P1843)</f>
        <v>95</v>
      </c>
      <c r="R1843" s="91">
        <f>SUM(R1842)</f>
        <v>95</v>
      </c>
      <c r="S1843" s="91"/>
      <c r="T1843" s="103">
        <f>SUM(R1843:S1843)</f>
        <v>95</v>
      </c>
    </row>
    <row r="1844" spans="1:20" s="43" customFormat="1" ht="18.75">
      <c r="A1844" s="35">
        <v>5</v>
      </c>
      <c r="B1844" s="19" t="s">
        <v>1313</v>
      </c>
      <c r="C1844" s="21"/>
      <c r="D1844" s="21"/>
      <c r="E1844" s="88"/>
      <c r="F1844" s="18"/>
      <c r="G1844" s="18"/>
      <c r="H1844" s="94"/>
      <c r="I1844" s="36"/>
      <c r="J1844" s="36"/>
      <c r="K1844" s="117"/>
      <c r="L1844" s="91"/>
      <c r="M1844" s="91"/>
      <c r="N1844" s="103"/>
      <c r="O1844" s="91"/>
      <c r="P1844" s="91"/>
      <c r="Q1844" s="103"/>
      <c r="R1844" s="91"/>
      <c r="S1844" s="91"/>
      <c r="T1844" s="103"/>
    </row>
    <row r="1845" spans="1:20" s="43" customFormat="1" ht="18.75">
      <c r="A1845" s="25">
        <v>1</v>
      </c>
      <c r="B1845" s="17" t="s">
        <v>1314</v>
      </c>
      <c r="C1845" s="20">
        <v>0</v>
      </c>
      <c r="D1845" s="20"/>
      <c r="E1845" s="107">
        <f>SUM(C1845:D1845)</f>
        <v>0</v>
      </c>
      <c r="F1845" s="14">
        <v>0.01</v>
      </c>
      <c r="G1845" s="14">
        <v>0</v>
      </c>
      <c r="H1845" s="94">
        <f>SUM(F1845:G1845)</f>
        <v>0.01</v>
      </c>
      <c r="I1845" s="22">
        <v>0.01</v>
      </c>
      <c r="J1845" s="36"/>
      <c r="K1845" s="117">
        <f>SUM(I1845:J1845)</f>
        <v>0.01</v>
      </c>
      <c r="L1845" s="173">
        <v>0.01</v>
      </c>
      <c r="M1845" s="91"/>
      <c r="N1845" s="103">
        <f>SUM(L1845:M1845)</f>
        <v>0.01</v>
      </c>
      <c r="O1845" s="173"/>
      <c r="P1845" s="91"/>
      <c r="Q1845" s="103">
        <f>SUM(O1845:P1845)</f>
        <v>0</v>
      </c>
      <c r="R1845" s="173"/>
      <c r="S1845" s="91"/>
      <c r="T1845" s="103">
        <f>SUM(R1845:S1845)</f>
        <v>0</v>
      </c>
    </row>
    <row r="1846" spans="1:20" s="43" customFormat="1" ht="18.75">
      <c r="A1846" s="35"/>
      <c r="B1846" s="19" t="s">
        <v>166</v>
      </c>
      <c r="C1846" s="21">
        <f>SUM(C1845)</f>
        <v>0</v>
      </c>
      <c r="D1846" s="21"/>
      <c r="E1846" s="88">
        <f>SUM(C1846:D1846)</f>
        <v>0</v>
      </c>
      <c r="F1846" s="18">
        <v>0.01</v>
      </c>
      <c r="G1846" s="18">
        <v>0</v>
      </c>
      <c r="H1846" s="94">
        <f>SUM(F1846:G1846)</f>
        <v>0.01</v>
      </c>
      <c r="I1846" s="36">
        <f>SUM(I1845)</f>
        <v>0.01</v>
      </c>
      <c r="J1846" s="36"/>
      <c r="K1846" s="117">
        <f>SUM(I1846:J1846)</f>
        <v>0.01</v>
      </c>
      <c r="L1846" s="91">
        <f>SUM(L1845)</f>
        <v>0.01</v>
      </c>
      <c r="M1846" s="91"/>
      <c r="N1846" s="103">
        <f>SUM(L1846:M1846)</f>
        <v>0.01</v>
      </c>
      <c r="O1846" s="91"/>
      <c r="P1846" s="91"/>
      <c r="Q1846" s="103">
        <f>SUM(O1846:P1846)</f>
        <v>0</v>
      </c>
      <c r="R1846" s="91"/>
      <c r="S1846" s="91"/>
      <c r="T1846" s="103">
        <f>SUM(R1846:S1846)</f>
        <v>0</v>
      </c>
    </row>
    <row r="1847" spans="1:20" s="43" customFormat="1" ht="18.75">
      <c r="A1847" s="35">
        <v>6</v>
      </c>
      <c r="B1847" s="19" t="s">
        <v>2144</v>
      </c>
      <c r="C1847" s="21"/>
      <c r="D1847" s="21"/>
      <c r="E1847" s="88"/>
      <c r="F1847" s="18"/>
      <c r="G1847" s="18"/>
      <c r="H1847" s="94"/>
      <c r="I1847" s="36"/>
      <c r="J1847" s="36"/>
      <c r="K1847" s="117"/>
      <c r="L1847" s="91"/>
      <c r="M1847" s="91"/>
      <c r="N1847" s="103"/>
      <c r="O1847" s="91"/>
      <c r="P1847" s="91"/>
      <c r="Q1847" s="103"/>
      <c r="R1847" s="91"/>
      <c r="S1847" s="91"/>
      <c r="T1847" s="103"/>
    </row>
    <row r="1848" spans="1:20" s="43" customFormat="1" ht="18.75">
      <c r="A1848" s="25">
        <v>1</v>
      </c>
      <c r="B1848" s="17" t="s">
        <v>2145</v>
      </c>
      <c r="C1848" s="21"/>
      <c r="D1848" s="21"/>
      <c r="E1848" s="88"/>
      <c r="F1848" s="18"/>
      <c r="G1848" s="18"/>
      <c r="H1848" s="94"/>
      <c r="I1848" s="36"/>
      <c r="J1848" s="36"/>
      <c r="K1848" s="117"/>
      <c r="L1848" s="173">
        <v>1276.79</v>
      </c>
      <c r="M1848" s="173">
        <v>0</v>
      </c>
      <c r="N1848" s="103">
        <f>SUM(L1848:M1848)</f>
        <v>1276.79</v>
      </c>
      <c r="O1848" s="173">
        <v>3360.36</v>
      </c>
      <c r="P1848" s="173"/>
      <c r="Q1848" s="103">
        <f>SUM(O1848:P1848)</f>
        <v>3360.36</v>
      </c>
      <c r="R1848" s="173">
        <v>3360.36</v>
      </c>
      <c r="S1848" s="173"/>
      <c r="T1848" s="103">
        <f>SUM(R1848:S1848)</f>
        <v>3360.36</v>
      </c>
    </row>
    <row r="1849" spans="1:20" s="43" customFormat="1" ht="18.75">
      <c r="A1849" s="25">
        <v>2</v>
      </c>
      <c r="B1849" s="17" t="s">
        <v>2146</v>
      </c>
      <c r="C1849" s="21"/>
      <c r="D1849" s="21"/>
      <c r="E1849" s="88"/>
      <c r="F1849" s="18"/>
      <c r="G1849" s="18"/>
      <c r="H1849" s="94"/>
      <c r="I1849" s="36"/>
      <c r="J1849" s="36"/>
      <c r="K1849" s="117"/>
      <c r="L1849" s="173">
        <v>5780</v>
      </c>
      <c r="M1849" s="173"/>
      <c r="N1849" s="103"/>
      <c r="O1849" s="173">
        <v>16488.88</v>
      </c>
      <c r="P1849" s="173"/>
      <c r="Q1849" s="103"/>
      <c r="R1849" s="173">
        <v>16488.88</v>
      </c>
      <c r="S1849" s="173"/>
      <c r="T1849" s="103"/>
    </row>
    <row r="1850" spans="1:20" s="43" customFormat="1" ht="18.75">
      <c r="A1850" s="25">
        <v>3</v>
      </c>
      <c r="B1850" s="17" t="s">
        <v>2147</v>
      </c>
      <c r="C1850" s="21"/>
      <c r="D1850" s="21"/>
      <c r="E1850" s="88"/>
      <c r="F1850" s="18"/>
      <c r="G1850" s="18"/>
      <c r="H1850" s="94"/>
      <c r="I1850" s="36"/>
      <c r="J1850" s="36"/>
      <c r="K1850" s="117"/>
      <c r="L1850" s="173">
        <v>2000</v>
      </c>
      <c r="M1850" s="173"/>
      <c r="N1850" s="103"/>
      <c r="O1850" s="173">
        <v>2000</v>
      </c>
      <c r="P1850" s="173"/>
      <c r="Q1850" s="103"/>
      <c r="R1850" s="173">
        <v>2000</v>
      </c>
      <c r="S1850" s="173"/>
      <c r="T1850" s="103"/>
    </row>
    <row r="1851" spans="1:20" s="43" customFormat="1" ht="18.75">
      <c r="A1851" s="25">
        <v>4</v>
      </c>
      <c r="B1851" s="17" t="s">
        <v>2148</v>
      </c>
      <c r="C1851" s="21"/>
      <c r="D1851" s="21"/>
      <c r="E1851" s="88"/>
      <c r="F1851" s="18"/>
      <c r="G1851" s="18"/>
      <c r="H1851" s="94"/>
      <c r="I1851" s="36"/>
      <c r="J1851" s="36"/>
      <c r="K1851" s="117"/>
      <c r="L1851" s="173">
        <v>87.5</v>
      </c>
      <c r="M1851" s="173"/>
      <c r="N1851" s="103"/>
      <c r="O1851" s="173">
        <v>87.5</v>
      </c>
      <c r="P1851" s="173"/>
      <c r="Q1851" s="103"/>
      <c r="R1851" s="173">
        <v>87.5</v>
      </c>
      <c r="S1851" s="173"/>
      <c r="T1851" s="103"/>
    </row>
    <row r="1852" spans="1:20" s="43" customFormat="1" ht="18.75">
      <c r="A1852" s="25">
        <v>5</v>
      </c>
      <c r="B1852" s="17" t="s">
        <v>2149</v>
      </c>
      <c r="C1852" s="21"/>
      <c r="D1852" s="21"/>
      <c r="E1852" s="88"/>
      <c r="F1852" s="18"/>
      <c r="G1852" s="18"/>
      <c r="H1852" s="94"/>
      <c r="I1852" s="36"/>
      <c r="J1852" s="36"/>
      <c r="K1852" s="117"/>
      <c r="L1852" s="173">
        <v>12</v>
      </c>
      <c r="M1852" s="173"/>
      <c r="N1852" s="103"/>
      <c r="O1852" s="173">
        <v>24</v>
      </c>
      <c r="P1852" s="173"/>
      <c r="Q1852" s="103"/>
      <c r="R1852" s="173">
        <v>24</v>
      </c>
      <c r="S1852" s="173"/>
      <c r="T1852" s="103"/>
    </row>
    <row r="1853" spans="1:20" s="43" customFormat="1" ht="18.75">
      <c r="A1853" s="25">
        <v>6</v>
      </c>
      <c r="B1853" s="17" t="s">
        <v>2150</v>
      </c>
      <c r="C1853" s="21"/>
      <c r="D1853" s="21"/>
      <c r="E1853" s="88"/>
      <c r="F1853" s="18"/>
      <c r="G1853" s="18"/>
      <c r="H1853" s="94"/>
      <c r="I1853" s="36"/>
      <c r="J1853" s="36"/>
      <c r="K1853" s="117"/>
      <c r="L1853" s="173">
        <v>340</v>
      </c>
      <c r="M1853" s="173"/>
      <c r="N1853" s="103"/>
      <c r="O1853" s="173">
        <v>340</v>
      </c>
      <c r="P1853" s="173"/>
      <c r="Q1853" s="103"/>
      <c r="R1853" s="173">
        <v>340</v>
      </c>
      <c r="S1853" s="173"/>
      <c r="T1853" s="103"/>
    </row>
    <row r="1854" spans="1:20" s="43" customFormat="1" ht="18.75">
      <c r="A1854" s="35"/>
      <c r="B1854" s="19" t="s">
        <v>2151</v>
      </c>
      <c r="C1854" s="21"/>
      <c r="D1854" s="21"/>
      <c r="E1854" s="88"/>
      <c r="F1854" s="18"/>
      <c r="G1854" s="18"/>
      <c r="H1854" s="94"/>
      <c r="I1854" s="36"/>
      <c r="J1854" s="36"/>
      <c r="K1854" s="117"/>
      <c r="L1854" s="91">
        <f>SUM(L1848:L1853)</f>
        <v>9496.2900000000009</v>
      </c>
      <c r="M1854" s="91">
        <f>SUM(M1848:M1853)</f>
        <v>0</v>
      </c>
      <c r="N1854" s="103">
        <f>SUM(L1854:M1854)</f>
        <v>9496.2900000000009</v>
      </c>
      <c r="O1854" s="91">
        <f>SUM(O1848:O1853)</f>
        <v>22300.74</v>
      </c>
      <c r="P1854" s="91"/>
      <c r="Q1854" s="103">
        <f>SUM(O1854:P1854)</f>
        <v>22300.74</v>
      </c>
      <c r="R1854" s="91">
        <f>SUM(R1848:R1853)</f>
        <v>22300.74</v>
      </c>
      <c r="S1854" s="91"/>
      <c r="T1854" s="103">
        <f>SUM(R1854:S1854)</f>
        <v>22300.74</v>
      </c>
    </row>
    <row r="1855" spans="1:20" s="43" customFormat="1" ht="18.75">
      <c r="A1855" s="35">
        <v>6</v>
      </c>
      <c r="B1855" s="19" t="s">
        <v>1317</v>
      </c>
      <c r="C1855" s="21"/>
      <c r="D1855" s="21"/>
      <c r="E1855" s="88"/>
      <c r="F1855" s="18"/>
      <c r="G1855" s="18"/>
      <c r="H1855" s="94"/>
      <c r="I1855" s="22"/>
      <c r="J1855" s="36"/>
      <c r="K1855" s="117"/>
      <c r="L1855" s="91"/>
      <c r="M1855" s="91"/>
      <c r="N1855" s="103"/>
      <c r="O1855" s="91"/>
      <c r="P1855" s="91"/>
      <c r="Q1855" s="103"/>
      <c r="R1855" s="91"/>
      <c r="S1855" s="91"/>
      <c r="T1855" s="103"/>
    </row>
    <row r="1856" spans="1:20" ht="18.75">
      <c r="A1856" s="25">
        <v>1</v>
      </c>
      <c r="B1856" s="17" t="s">
        <v>1315</v>
      </c>
      <c r="C1856" s="20">
        <v>0</v>
      </c>
      <c r="D1856" s="20">
        <v>0</v>
      </c>
      <c r="E1856" s="107">
        <f>SUM(C1856:D1856)</f>
        <v>0</v>
      </c>
      <c r="F1856" s="14">
        <v>25.02</v>
      </c>
      <c r="G1856" s="14">
        <v>0</v>
      </c>
      <c r="H1856" s="94">
        <f>SUM(F1856:G1856)</f>
        <v>25.02</v>
      </c>
      <c r="I1856" s="22">
        <v>25.02</v>
      </c>
      <c r="J1856" s="22"/>
      <c r="K1856" s="117">
        <f>SUM(I1856:J1856)</f>
        <v>25.02</v>
      </c>
      <c r="L1856" s="173">
        <v>25.02</v>
      </c>
      <c r="M1856" s="173"/>
      <c r="N1856" s="103">
        <f>SUM(L1856:M1856)</f>
        <v>25.02</v>
      </c>
      <c r="O1856" s="173">
        <v>25.02</v>
      </c>
      <c r="P1856" s="173"/>
      <c r="Q1856" s="103">
        <f>SUM(O1856:P1856)</f>
        <v>25.02</v>
      </c>
      <c r="R1856" s="173">
        <v>25.02</v>
      </c>
      <c r="S1856" s="173"/>
      <c r="T1856" s="103">
        <f>SUM(R1856:S1856)</f>
        <v>25.02</v>
      </c>
    </row>
    <row r="1857" spans="1:20" ht="18.75">
      <c r="A1857" s="25">
        <v>2</v>
      </c>
      <c r="B1857" s="17" t="s">
        <v>1316</v>
      </c>
      <c r="C1857" s="20">
        <v>0</v>
      </c>
      <c r="D1857" s="20">
        <v>0</v>
      </c>
      <c r="E1857" s="107">
        <f>SUM(C1857:D1857)</f>
        <v>0</v>
      </c>
      <c r="F1857" s="14">
        <v>50.02</v>
      </c>
      <c r="G1857" s="14">
        <v>0</v>
      </c>
      <c r="H1857" s="94">
        <f>SUM(F1857:G1857)</f>
        <v>50.02</v>
      </c>
      <c r="I1857" s="22">
        <v>75.02</v>
      </c>
      <c r="J1857" s="22"/>
      <c r="K1857" s="117">
        <f>SUM(I1857:J1857)</f>
        <v>75.02</v>
      </c>
      <c r="L1857" s="173">
        <v>75.02</v>
      </c>
      <c r="M1857" s="173"/>
      <c r="N1857" s="103">
        <f>SUM(L1857:M1857)</f>
        <v>75.02</v>
      </c>
      <c r="O1857" s="173">
        <v>75.02</v>
      </c>
      <c r="P1857" s="173"/>
      <c r="Q1857" s="103">
        <f>SUM(O1857:P1857)</f>
        <v>75.02</v>
      </c>
      <c r="R1857" s="173">
        <v>75.02</v>
      </c>
      <c r="S1857" s="173"/>
      <c r="T1857" s="103">
        <f>SUM(R1857:S1857)</f>
        <v>75.02</v>
      </c>
    </row>
    <row r="1858" spans="1:20" ht="18.75">
      <c r="A1858" s="25"/>
      <c r="B1858" s="19" t="s">
        <v>167</v>
      </c>
      <c r="C1858" s="21">
        <f>SUM(C1856:C1857)</f>
        <v>0</v>
      </c>
      <c r="D1858" s="21">
        <f>SUM(D1856:D1857)</f>
        <v>0</v>
      </c>
      <c r="E1858" s="88">
        <f>SUM(C1858:D1858)</f>
        <v>0</v>
      </c>
      <c r="F1858" s="18">
        <v>75.040000000000006</v>
      </c>
      <c r="G1858" s="18">
        <v>0</v>
      </c>
      <c r="H1858" s="94">
        <f>SUM(F1858:G1858)</f>
        <v>75.040000000000006</v>
      </c>
      <c r="I1858" s="36">
        <f>SUM(I1856:I1857)</f>
        <v>100.03999999999999</v>
      </c>
      <c r="J1858" s="22"/>
      <c r="K1858" s="117">
        <f>SUM(I1858:J1858)</f>
        <v>100.03999999999999</v>
      </c>
      <c r="L1858" s="91">
        <f>SUM(L1856:L1857)</f>
        <v>100.03999999999999</v>
      </c>
      <c r="M1858" s="91"/>
      <c r="N1858" s="103">
        <f>SUM(L1858:M1858)</f>
        <v>100.03999999999999</v>
      </c>
      <c r="O1858" s="91">
        <f>SUM(O1856:O1857)</f>
        <v>100.03999999999999</v>
      </c>
      <c r="P1858" s="91"/>
      <c r="Q1858" s="103">
        <f>SUM(O1858:P1858)</f>
        <v>100.03999999999999</v>
      </c>
      <c r="R1858" s="91">
        <f>SUM(R1856:R1857)</f>
        <v>100.03999999999999</v>
      </c>
      <c r="S1858" s="91"/>
      <c r="T1858" s="103">
        <f>SUM(R1858:S1858)</f>
        <v>100.03999999999999</v>
      </c>
    </row>
    <row r="1859" spans="1:20" s="43" customFormat="1" ht="18.75">
      <c r="A1859" s="35">
        <v>7</v>
      </c>
      <c r="B1859" s="19" t="s">
        <v>1318</v>
      </c>
      <c r="C1859" s="21"/>
      <c r="D1859" s="21"/>
      <c r="E1859" s="88"/>
      <c r="F1859" s="18"/>
      <c r="G1859" s="18"/>
      <c r="H1859" s="94"/>
      <c r="I1859" s="36"/>
      <c r="J1859" s="36"/>
      <c r="K1859" s="117"/>
      <c r="L1859" s="91"/>
      <c r="M1859" s="91"/>
      <c r="N1859" s="103"/>
      <c r="O1859" s="91"/>
      <c r="P1859" s="91"/>
      <c r="Q1859" s="103"/>
      <c r="R1859" s="91"/>
      <c r="S1859" s="91"/>
      <c r="T1859" s="103"/>
    </row>
    <row r="1860" spans="1:20" s="230" customFormat="1" ht="18.75">
      <c r="A1860" s="231">
        <v>1</v>
      </c>
      <c r="B1860" s="197" t="s">
        <v>1319</v>
      </c>
      <c r="C1860" s="223">
        <v>8.92</v>
      </c>
      <c r="D1860" s="223"/>
      <c r="E1860" s="224">
        <f t="shared" ref="E1860:E1944" si="594">SUM(C1860:D1860)</f>
        <v>8.92</v>
      </c>
      <c r="F1860" s="225">
        <v>12.55</v>
      </c>
      <c r="G1860" s="225">
        <v>0</v>
      </c>
      <c r="H1860" s="226">
        <f>SUM(F1860:G1860)</f>
        <v>12.55</v>
      </c>
      <c r="I1860" s="227">
        <v>15.38</v>
      </c>
      <c r="J1860" s="227"/>
      <c r="K1860" s="228">
        <f t="shared" ref="K1860:K1933" si="595">SUM(I1860:J1860)</f>
        <v>15.38</v>
      </c>
      <c r="L1860" s="229">
        <v>31.53</v>
      </c>
      <c r="M1860" s="229"/>
      <c r="N1860" s="210">
        <f t="shared" ref="N1860:N1933" si="596">SUM(L1860:M1860)</f>
        <v>31.53</v>
      </c>
      <c r="O1860" s="229">
        <v>42.53</v>
      </c>
      <c r="P1860" s="229"/>
      <c r="Q1860" s="210">
        <f t="shared" ref="Q1860:Q1934" si="597">SUM(O1860:P1860)</f>
        <v>42.53</v>
      </c>
      <c r="R1860" s="229">
        <v>42.53</v>
      </c>
      <c r="S1860" s="229"/>
      <c r="T1860" s="210">
        <f t="shared" ref="T1860:T1927" si="598">SUM(R1860:S1860)</f>
        <v>42.53</v>
      </c>
    </row>
    <row r="1861" spans="1:20" ht="18.75">
      <c r="A1861" s="25">
        <v>2</v>
      </c>
      <c r="B1861" s="17" t="s">
        <v>1320</v>
      </c>
      <c r="C1861" s="20">
        <v>200</v>
      </c>
      <c r="D1861" s="20"/>
      <c r="E1861" s="88">
        <f t="shared" si="594"/>
        <v>200</v>
      </c>
      <c r="F1861" s="14">
        <v>200</v>
      </c>
      <c r="G1861" s="14">
        <v>0</v>
      </c>
      <c r="H1861" s="94">
        <f t="shared" ref="H1861:H1945" si="599">SUM(F1861:G1861)</f>
        <v>200</v>
      </c>
      <c r="I1861" s="22">
        <v>200</v>
      </c>
      <c r="J1861" s="22"/>
      <c r="K1861" s="117">
        <f t="shared" si="595"/>
        <v>200</v>
      </c>
      <c r="L1861" s="173">
        <v>300</v>
      </c>
      <c r="M1861" s="173"/>
      <c r="N1861" s="103">
        <f t="shared" si="596"/>
        <v>300</v>
      </c>
      <c r="O1861" s="173">
        <v>300</v>
      </c>
      <c r="P1861" s="173"/>
      <c r="Q1861" s="103">
        <f t="shared" si="597"/>
        <v>300</v>
      </c>
      <c r="R1861" s="173">
        <v>300</v>
      </c>
      <c r="S1861" s="173"/>
      <c r="T1861" s="103">
        <f t="shared" si="598"/>
        <v>300</v>
      </c>
    </row>
    <row r="1862" spans="1:20" ht="18.75">
      <c r="A1862" s="25"/>
      <c r="B1862" s="17" t="s">
        <v>2438</v>
      </c>
      <c r="C1862" s="20"/>
      <c r="D1862" s="20"/>
      <c r="E1862" s="88"/>
      <c r="F1862" s="14"/>
      <c r="G1862" s="14"/>
      <c r="H1862" s="94"/>
      <c r="I1862" s="22"/>
      <c r="J1862" s="22"/>
      <c r="L1862" s="173"/>
      <c r="M1862" s="173"/>
      <c r="O1862" s="173"/>
      <c r="P1862" s="173"/>
      <c r="R1862" s="173">
        <v>2500</v>
      </c>
      <c r="S1862" s="173"/>
      <c r="T1862" s="103">
        <f t="shared" si="598"/>
        <v>2500</v>
      </c>
    </row>
    <row r="1863" spans="1:20" ht="18.75">
      <c r="A1863" s="25"/>
      <c r="B1863" s="17" t="s">
        <v>2439</v>
      </c>
      <c r="C1863" s="20"/>
      <c r="D1863" s="20"/>
      <c r="E1863" s="88"/>
      <c r="F1863" s="14"/>
      <c r="G1863" s="14"/>
      <c r="H1863" s="94"/>
      <c r="I1863" s="22"/>
      <c r="J1863" s="22"/>
      <c r="L1863" s="173"/>
      <c r="M1863" s="173"/>
      <c r="O1863" s="173"/>
      <c r="P1863" s="173"/>
      <c r="R1863" s="173">
        <v>0.02</v>
      </c>
      <c r="S1863" s="173">
        <v>0</v>
      </c>
      <c r="T1863" s="103">
        <f>SUM(R1863:S1863)</f>
        <v>0.02</v>
      </c>
    </row>
    <row r="1864" spans="1:20" ht="18.75">
      <c r="A1864" s="25">
        <v>3</v>
      </c>
      <c r="B1864" s="17" t="s">
        <v>1535</v>
      </c>
      <c r="C1864" s="20"/>
      <c r="D1864" s="20"/>
      <c r="E1864" s="88"/>
      <c r="F1864" s="14"/>
      <c r="G1864" s="14"/>
      <c r="H1864" s="94"/>
      <c r="I1864" s="22"/>
      <c r="J1864" s="22">
        <v>9000</v>
      </c>
      <c r="K1864" s="117">
        <f t="shared" si="595"/>
        <v>9000</v>
      </c>
      <c r="L1864" s="173"/>
      <c r="M1864" s="173">
        <v>17526.8</v>
      </c>
      <c r="N1864" s="103">
        <f t="shared" si="596"/>
        <v>17526.8</v>
      </c>
      <c r="O1864" s="173"/>
      <c r="P1864" s="173">
        <v>17526.8</v>
      </c>
      <c r="Q1864" s="103">
        <f t="shared" si="597"/>
        <v>17526.8</v>
      </c>
      <c r="R1864" s="173"/>
      <c r="S1864" s="173">
        <v>17526.8</v>
      </c>
      <c r="T1864" s="103">
        <f t="shared" si="598"/>
        <v>17526.8</v>
      </c>
    </row>
    <row r="1865" spans="1:20" ht="18.75">
      <c r="A1865" s="25">
        <v>4</v>
      </c>
      <c r="B1865" s="17" t="s">
        <v>1536</v>
      </c>
      <c r="C1865" s="20"/>
      <c r="D1865" s="20"/>
      <c r="E1865" s="88"/>
      <c r="F1865" s="14"/>
      <c r="G1865" s="14"/>
      <c r="H1865" s="94"/>
      <c r="I1865" s="22">
        <v>350</v>
      </c>
      <c r="J1865" s="22"/>
      <c r="K1865" s="117">
        <f t="shared" si="595"/>
        <v>350</v>
      </c>
      <c r="L1865" s="173">
        <v>2326</v>
      </c>
      <c r="M1865" s="173"/>
      <c r="N1865" s="103">
        <f t="shared" si="596"/>
        <v>2326</v>
      </c>
      <c r="O1865" s="173">
        <v>1215.8</v>
      </c>
      <c r="P1865" s="173"/>
      <c r="Q1865" s="103">
        <f t="shared" si="597"/>
        <v>1215.8</v>
      </c>
      <c r="R1865" s="173">
        <v>900.8</v>
      </c>
      <c r="S1865" s="173"/>
      <c r="T1865" s="103">
        <f t="shared" si="598"/>
        <v>900.8</v>
      </c>
    </row>
    <row r="1866" spans="1:20" ht="18.75">
      <c r="A1866" s="25">
        <v>5</v>
      </c>
      <c r="B1866" s="17" t="s">
        <v>1321</v>
      </c>
      <c r="C1866" s="20">
        <v>41.91</v>
      </c>
      <c r="D1866" s="20"/>
      <c r="E1866" s="88">
        <f t="shared" si="594"/>
        <v>41.91</v>
      </c>
      <c r="F1866" s="14">
        <v>17.5</v>
      </c>
      <c r="G1866" s="14">
        <v>0</v>
      </c>
      <c r="H1866" s="94">
        <f t="shared" si="599"/>
        <v>17.5</v>
      </c>
      <c r="I1866" s="22">
        <v>2.81</v>
      </c>
      <c r="J1866" s="22"/>
      <c r="K1866" s="117">
        <f t="shared" si="595"/>
        <v>2.81</v>
      </c>
      <c r="L1866" s="173">
        <v>2.81</v>
      </c>
      <c r="M1866" s="173"/>
      <c r="N1866" s="103">
        <f t="shared" si="596"/>
        <v>2.81</v>
      </c>
      <c r="O1866" s="173">
        <v>2.91</v>
      </c>
      <c r="P1866" s="173"/>
      <c r="Q1866" s="103">
        <f t="shared" si="597"/>
        <v>2.91</v>
      </c>
      <c r="R1866" s="173">
        <v>2.91</v>
      </c>
      <c r="S1866" s="173"/>
      <c r="T1866" s="103">
        <f t="shared" si="598"/>
        <v>2.91</v>
      </c>
    </row>
    <row r="1867" spans="1:20" ht="18.75">
      <c r="A1867" s="25">
        <v>6</v>
      </c>
      <c r="B1867" s="17" t="s">
        <v>1322</v>
      </c>
      <c r="C1867" s="20">
        <v>167.4</v>
      </c>
      <c r="D1867" s="20"/>
      <c r="E1867" s="88">
        <f t="shared" si="594"/>
        <v>167.4</v>
      </c>
      <c r="F1867" s="14">
        <v>300</v>
      </c>
      <c r="G1867" s="14">
        <v>0</v>
      </c>
      <c r="H1867" s="94">
        <f t="shared" si="599"/>
        <v>300</v>
      </c>
      <c r="I1867" s="22">
        <v>315.67</v>
      </c>
      <c r="J1867" s="22"/>
      <c r="K1867" s="117">
        <f t="shared" si="595"/>
        <v>315.67</v>
      </c>
      <c r="L1867" s="173">
        <v>484.48</v>
      </c>
      <c r="M1867" s="173"/>
      <c r="N1867" s="103">
        <f t="shared" si="596"/>
        <v>484.48</v>
      </c>
      <c r="O1867" s="173">
        <v>584.13</v>
      </c>
      <c r="P1867" s="173"/>
      <c r="Q1867" s="103">
        <f t="shared" si="597"/>
        <v>584.13</v>
      </c>
      <c r="R1867" s="173">
        <v>584.13</v>
      </c>
      <c r="S1867" s="173"/>
      <c r="T1867" s="103">
        <f t="shared" si="598"/>
        <v>584.13</v>
      </c>
    </row>
    <row r="1868" spans="1:20" s="43" customFormat="1" ht="18.75">
      <c r="A1868" s="25">
        <v>7</v>
      </c>
      <c r="B1868" s="17" t="s">
        <v>1537</v>
      </c>
      <c r="C1868" s="20">
        <v>22</v>
      </c>
      <c r="D1868" s="20"/>
      <c r="E1868" s="88">
        <f t="shared" si="594"/>
        <v>22</v>
      </c>
      <c r="F1868" s="14">
        <v>22</v>
      </c>
      <c r="G1868" s="14">
        <v>0</v>
      </c>
      <c r="H1868" s="94">
        <f t="shared" si="599"/>
        <v>22</v>
      </c>
      <c r="I1868" s="22">
        <v>64</v>
      </c>
      <c r="J1868" s="22"/>
      <c r="K1868" s="117">
        <f t="shared" si="595"/>
        <v>64</v>
      </c>
      <c r="L1868" s="173">
        <v>64</v>
      </c>
      <c r="M1868" s="173"/>
      <c r="N1868" s="103">
        <f t="shared" si="596"/>
        <v>64</v>
      </c>
      <c r="O1868" s="173">
        <v>64</v>
      </c>
      <c r="P1868" s="173"/>
      <c r="Q1868" s="103">
        <f t="shared" si="597"/>
        <v>64</v>
      </c>
      <c r="R1868" s="173">
        <v>64</v>
      </c>
      <c r="S1868" s="173"/>
      <c r="T1868" s="103">
        <f t="shared" si="598"/>
        <v>64</v>
      </c>
    </row>
    <row r="1869" spans="1:20" ht="18.75">
      <c r="A1869" s="25">
        <v>8</v>
      </c>
      <c r="B1869" s="17" t="s">
        <v>1538</v>
      </c>
      <c r="C1869" s="20">
        <v>40</v>
      </c>
      <c r="D1869" s="20"/>
      <c r="E1869" s="88">
        <f t="shared" si="594"/>
        <v>40</v>
      </c>
      <c r="F1869" s="14">
        <v>40</v>
      </c>
      <c r="G1869" s="14">
        <v>0</v>
      </c>
      <c r="H1869" s="94">
        <f t="shared" si="599"/>
        <v>40</v>
      </c>
      <c r="I1869" s="22">
        <v>40</v>
      </c>
      <c r="J1869" s="22"/>
      <c r="K1869" s="117">
        <f t="shared" si="595"/>
        <v>40</v>
      </c>
      <c r="L1869" s="173">
        <v>90</v>
      </c>
      <c r="M1869" s="173"/>
      <c r="N1869" s="103">
        <f t="shared" si="596"/>
        <v>90</v>
      </c>
      <c r="O1869" s="173">
        <v>90</v>
      </c>
      <c r="P1869" s="173"/>
      <c r="Q1869" s="103">
        <f t="shared" si="597"/>
        <v>90</v>
      </c>
      <c r="R1869" s="173">
        <v>90</v>
      </c>
      <c r="S1869" s="173"/>
      <c r="T1869" s="103">
        <f t="shared" si="598"/>
        <v>90</v>
      </c>
    </row>
    <row r="1870" spans="1:20" ht="18.75">
      <c r="A1870" s="25">
        <v>9</v>
      </c>
      <c r="B1870" s="17" t="s">
        <v>1323</v>
      </c>
      <c r="C1870" s="20">
        <v>2000</v>
      </c>
      <c r="D1870" s="20"/>
      <c r="E1870" s="88">
        <f t="shared" si="594"/>
        <v>2000</v>
      </c>
      <c r="F1870" s="14">
        <v>1930</v>
      </c>
      <c r="G1870" s="14">
        <v>0</v>
      </c>
      <c r="H1870" s="94">
        <f t="shared" si="599"/>
        <v>1930</v>
      </c>
      <c r="I1870" s="22">
        <v>0.01</v>
      </c>
      <c r="J1870" s="22"/>
      <c r="K1870" s="117">
        <f t="shared" si="595"/>
        <v>0.01</v>
      </c>
      <c r="L1870" s="173">
        <v>20.010000000000002</v>
      </c>
      <c r="M1870" s="173"/>
      <c r="N1870" s="103">
        <f t="shared" si="596"/>
        <v>20.010000000000002</v>
      </c>
      <c r="O1870" s="173">
        <v>20</v>
      </c>
      <c r="P1870" s="173"/>
      <c r="Q1870" s="103">
        <f t="shared" si="597"/>
        <v>20</v>
      </c>
      <c r="R1870" s="173">
        <v>20</v>
      </c>
      <c r="S1870" s="173"/>
      <c r="T1870" s="103">
        <f t="shared" si="598"/>
        <v>20</v>
      </c>
    </row>
    <row r="1871" spans="1:20" ht="18.75">
      <c r="A1871" s="25">
        <v>10</v>
      </c>
      <c r="B1871" s="17" t="s">
        <v>1324</v>
      </c>
      <c r="C1871" s="20">
        <v>2145</v>
      </c>
      <c r="D1871" s="20"/>
      <c r="E1871" s="88">
        <f t="shared" si="594"/>
        <v>2145</v>
      </c>
      <c r="F1871" s="14">
        <v>2889.3</v>
      </c>
      <c r="G1871" s="14">
        <v>0</v>
      </c>
      <c r="H1871" s="94">
        <f t="shared" si="599"/>
        <v>2889.3</v>
      </c>
      <c r="I1871" s="22">
        <v>3600.01</v>
      </c>
      <c r="J1871" s="22"/>
      <c r="K1871" s="117">
        <f t="shared" si="595"/>
        <v>3600.01</v>
      </c>
      <c r="L1871" s="173">
        <v>100.01</v>
      </c>
      <c r="M1871" s="173"/>
      <c r="N1871" s="103">
        <f t="shared" si="596"/>
        <v>100.01</v>
      </c>
      <c r="O1871" s="173">
        <v>100.01</v>
      </c>
      <c r="P1871" s="173"/>
      <c r="Q1871" s="103">
        <f t="shared" si="597"/>
        <v>100.01</v>
      </c>
      <c r="R1871" s="173">
        <v>100.01</v>
      </c>
      <c r="S1871" s="173"/>
      <c r="T1871" s="103">
        <f t="shared" si="598"/>
        <v>100.01</v>
      </c>
    </row>
    <row r="1872" spans="1:20" ht="18.75">
      <c r="A1872" s="25">
        <v>11</v>
      </c>
      <c r="B1872" s="17" t="s">
        <v>1325</v>
      </c>
      <c r="C1872" s="20">
        <v>0.01</v>
      </c>
      <c r="D1872" s="20"/>
      <c r="E1872" s="88">
        <f t="shared" si="594"/>
        <v>0.01</v>
      </c>
      <c r="F1872" s="14">
        <v>0.01</v>
      </c>
      <c r="G1872" s="14">
        <v>0</v>
      </c>
      <c r="H1872" s="94">
        <f t="shared" si="599"/>
        <v>0.01</v>
      </c>
      <c r="I1872" s="22">
        <v>100</v>
      </c>
      <c r="J1872" s="22"/>
      <c r="K1872" s="117">
        <f t="shared" si="595"/>
        <v>100</v>
      </c>
      <c r="L1872" s="173">
        <v>1600</v>
      </c>
      <c r="M1872" s="173"/>
      <c r="N1872" s="103">
        <f t="shared" si="596"/>
        <v>1600</v>
      </c>
      <c r="O1872" s="173"/>
      <c r="P1872" s="173"/>
      <c r="Q1872" s="103">
        <f t="shared" si="597"/>
        <v>0</v>
      </c>
      <c r="R1872" s="173">
        <v>250</v>
      </c>
      <c r="S1872" s="173"/>
      <c r="T1872" s="103">
        <f t="shared" si="598"/>
        <v>250</v>
      </c>
    </row>
    <row r="1873" spans="1:20" s="43" customFormat="1" ht="18.75">
      <c r="A1873" s="25">
        <v>12</v>
      </c>
      <c r="B1873" s="17" t="s">
        <v>1326</v>
      </c>
      <c r="C1873" s="20">
        <v>777.6</v>
      </c>
      <c r="D1873" s="20"/>
      <c r="E1873" s="88">
        <f t="shared" si="594"/>
        <v>777.6</v>
      </c>
      <c r="F1873" s="14">
        <v>931</v>
      </c>
      <c r="G1873" s="14">
        <v>0</v>
      </c>
      <c r="H1873" s="94">
        <f t="shared" si="599"/>
        <v>931</v>
      </c>
      <c r="I1873" s="22">
        <v>986.93</v>
      </c>
      <c r="J1873" s="22"/>
      <c r="K1873" s="117">
        <f t="shared" si="595"/>
        <v>986.93</v>
      </c>
      <c r="L1873" s="173">
        <v>1134.23</v>
      </c>
      <c r="M1873" s="173"/>
      <c r="N1873" s="103">
        <f t="shared" si="596"/>
        <v>1134.23</v>
      </c>
      <c r="O1873" s="173">
        <v>1510.08</v>
      </c>
      <c r="P1873" s="173"/>
      <c r="Q1873" s="103">
        <f t="shared" si="597"/>
        <v>1510.08</v>
      </c>
      <c r="R1873" s="173">
        <v>1510.08</v>
      </c>
      <c r="S1873" s="173"/>
      <c r="T1873" s="103">
        <f t="shared" si="598"/>
        <v>1510.08</v>
      </c>
    </row>
    <row r="1874" spans="1:20" ht="18.75">
      <c r="A1874" s="25">
        <v>13</v>
      </c>
      <c r="B1874" s="17" t="s">
        <v>1327</v>
      </c>
      <c r="C1874" s="20">
        <v>90.01</v>
      </c>
      <c r="D1874" s="20"/>
      <c r="E1874" s="88">
        <f t="shared" si="594"/>
        <v>90.01</v>
      </c>
      <c r="F1874" s="14">
        <v>50</v>
      </c>
      <c r="G1874" s="14">
        <v>0</v>
      </c>
      <c r="H1874" s="94">
        <f t="shared" si="599"/>
        <v>50</v>
      </c>
      <c r="I1874" s="22">
        <v>50</v>
      </c>
      <c r="J1874" s="22"/>
      <c r="K1874" s="117">
        <f t="shared" si="595"/>
        <v>50</v>
      </c>
      <c r="L1874" s="173">
        <v>100</v>
      </c>
      <c r="M1874" s="173"/>
      <c r="N1874" s="103">
        <f t="shared" si="596"/>
        <v>100</v>
      </c>
      <c r="O1874" s="173">
        <v>100</v>
      </c>
      <c r="P1874" s="173"/>
      <c r="Q1874" s="103">
        <f t="shared" si="597"/>
        <v>100</v>
      </c>
      <c r="R1874" s="173">
        <v>100</v>
      </c>
      <c r="S1874" s="173"/>
      <c r="T1874" s="103">
        <f t="shared" si="598"/>
        <v>100</v>
      </c>
    </row>
    <row r="1875" spans="1:20" ht="18.75">
      <c r="A1875" s="25">
        <v>14</v>
      </c>
      <c r="B1875" s="17" t="s">
        <v>1328</v>
      </c>
      <c r="C1875" s="20">
        <v>497.5</v>
      </c>
      <c r="D1875" s="20"/>
      <c r="E1875" s="88">
        <f t="shared" si="594"/>
        <v>497.5</v>
      </c>
      <c r="F1875" s="14">
        <v>529.41</v>
      </c>
      <c r="G1875" s="14">
        <v>0</v>
      </c>
      <c r="H1875" s="94">
        <f t="shared" si="599"/>
        <v>529.41</v>
      </c>
      <c r="I1875" s="22">
        <v>618.96</v>
      </c>
      <c r="J1875" s="22"/>
      <c r="K1875" s="117">
        <f t="shared" si="595"/>
        <v>618.96</v>
      </c>
      <c r="L1875" s="173">
        <v>715.24</v>
      </c>
      <c r="M1875" s="173"/>
      <c r="N1875" s="103">
        <f t="shared" si="596"/>
        <v>715.24</v>
      </c>
      <c r="O1875" s="173">
        <v>781.11</v>
      </c>
      <c r="P1875" s="173"/>
      <c r="Q1875" s="103">
        <f t="shared" si="597"/>
        <v>781.11</v>
      </c>
      <c r="R1875" s="173">
        <v>781.11</v>
      </c>
      <c r="S1875" s="173"/>
      <c r="T1875" s="103">
        <f t="shared" si="598"/>
        <v>781.11</v>
      </c>
    </row>
    <row r="1876" spans="1:20" s="43" customFormat="1" ht="18.75">
      <c r="A1876" s="25">
        <v>15</v>
      </c>
      <c r="B1876" s="17" t="s">
        <v>1329</v>
      </c>
      <c r="C1876" s="20">
        <v>0.01</v>
      </c>
      <c r="D1876" s="20"/>
      <c r="E1876" s="88">
        <f t="shared" si="594"/>
        <v>0.01</v>
      </c>
      <c r="F1876" s="14">
        <v>300</v>
      </c>
      <c r="G1876" s="14">
        <v>0</v>
      </c>
      <c r="H1876" s="94">
        <f t="shared" si="599"/>
        <v>300</v>
      </c>
      <c r="I1876" s="22">
        <v>200</v>
      </c>
      <c r="J1876" s="22"/>
      <c r="K1876" s="117">
        <f t="shared" si="595"/>
        <v>200</v>
      </c>
      <c r="L1876" s="173">
        <v>2100</v>
      </c>
      <c r="M1876" s="173"/>
      <c r="N1876" s="103">
        <f t="shared" si="596"/>
        <v>2100</v>
      </c>
      <c r="O1876" s="173">
        <v>2200</v>
      </c>
      <c r="P1876" s="173"/>
      <c r="Q1876" s="103">
        <f t="shared" si="597"/>
        <v>2200</v>
      </c>
      <c r="R1876" s="173">
        <v>2663.52</v>
      </c>
      <c r="S1876" s="173"/>
      <c r="T1876" s="103">
        <f t="shared" si="598"/>
        <v>2663.52</v>
      </c>
    </row>
    <row r="1877" spans="1:20" ht="18.75">
      <c r="A1877" s="25">
        <v>16</v>
      </c>
      <c r="B1877" s="17" t="s">
        <v>1330</v>
      </c>
      <c r="C1877" s="20">
        <v>10</v>
      </c>
      <c r="D1877" s="20"/>
      <c r="E1877" s="88">
        <f t="shared" si="594"/>
        <v>10</v>
      </c>
      <c r="F1877" s="14">
        <v>10</v>
      </c>
      <c r="G1877" s="14">
        <v>0</v>
      </c>
      <c r="H1877" s="94">
        <f t="shared" si="599"/>
        <v>10</v>
      </c>
      <c r="I1877" s="22">
        <v>10</v>
      </c>
      <c r="J1877" s="22"/>
      <c r="K1877" s="117">
        <f t="shared" si="595"/>
        <v>10</v>
      </c>
      <c r="L1877" s="173">
        <v>14.6</v>
      </c>
      <c r="M1877" s="173"/>
      <c r="N1877" s="103">
        <f t="shared" si="596"/>
        <v>14.6</v>
      </c>
      <c r="O1877" s="173">
        <v>15.95</v>
      </c>
      <c r="P1877" s="173"/>
      <c r="Q1877" s="103">
        <f t="shared" si="597"/>
        <v>15.95</v>
      </c>
      <c r="R1877" s="173">
        <v>15.95</v>
      </c>
      <c r="S1877" s="173"/>
      <c r="T1877" s="103">
        <f t="shared" si="598"/>
        <v>15.95</v>
      </c>
    </row>
    <row r="1878" spans="1:20" ht="18.75">
      <c r="A1878" s="25">
        <v>17</v>
      </c>
      <c r="B1878" s="17" t="s">
        <v>1331</v>
      </c>
      <c r="C1878" s="20">
        <v>0.25</v>
      </c>
      <c r="D1878" s="20"/>
      <c r="E1878" s="88">
        <f t="shared" si="594"/>
        <v>0.25</v>
      </c>
      <c r="F1878" s="14">
        <v>110</v>
      </c>
      <c r="G1878" s="14">
        <v>0</v>
      </c>
      <c r="H1878" s="94">
        <f t="shared" si="599"/>
        <v>110</v>
      </c>
      <c r="I1878" s="22">
        <v>520</v>
      </c>
      <c r="J1878" s="22"/>
      <c r="K1878" s="117">
        <f t="shared" si="595"/>
        <v>520</v>
      </c>
      <c r="L1878" s="173">
        <v>55</v>
      </c>
      <c r="M1878" s="173"/>
      <c r="N1878" s="103">
        <f t="shared" si="596"/>
        <v>55</v>
      </c>
      <c r="O1878" s="173">
        <v>75</v>
      </c>
      <c r="P1878" s="173"/>
      <c r="Q1878" s="103">
        <f t="shared" si="597"/>
        <v>75</v>
      </c>
      <c r="R1878" s="173">
        <v>75</v>
      </c>
      <c r="S1878" s="173"/>
      <c r="T1878" s="103">
        <f t="shared" si="598"/>
        <v>75</v>
      </c>
    </row>
    <row r="1879" spans="1:20" s="43" customFormat="1" ht="18.75">
      <c r="A1879" s="25">
        <v>18</v>
      </c>
      <c r="B1879" s="17" t="s">
        <v>1332</v>
      </c>
      <c r="C1879" s="20">
        <v>110</v>
      </c>
      <c r="D1879" s="20"/>
      <c r="E1879" s="88">
        <f t="shared" si="594"/>
        <v>110</v>
      </c>
      <c r="F1879" s="14">
        <v>550</v>
      </c>
      <c r="G1879" s="14">
        <v>0</v>
      </c>
      <c r="H1879" s="94">
        <f t="shared" si="599"/>
        <v>550</v>
      </c>
      <c r="I1879" s="22">
        <v>569.57000000000005</v>
      </c>
      <c r="J1879" s="22"/>
      <c r="K1879" s="117">
        <f t="shared" si="595"/>
        <v>569.57000000000005</v>
      </c>
      <c r="L1879" s="173">
        <v>648.54999999999995</v>
      </c>
      <c r="M1879" s="173"/>
      <c r="N1879" s="103">
        <f t="shared" si="596"/>
        <v>648.54999999999995</v>
      </c>
      <c r="O1879" s="173">
        <v>696.36</v>
      </c>
      <c r="P1879" s="173"/>
      <c r="Q1879" s="103">
        <f t="shared" si="597"/>
        <v>696.36</v>
      </c>
      <c r="R1879" s="173">
        <v>696.36</v>
      </c>
      <c r="S1879" s="173"/>
      <c r="T1879" s="103">
        <f t="shared" si="598"/>
        <v>696.36</v>
      </c>
    </row>
    <row r="1880" spans="1:20" ht="18.75">
      <c r="A1880" s="25">
        <v>19</v>
      </c>
      <c r="B1880" s="17" t="s">
        <v>1333</v>
      </c>
      <c r="C1880" s="20">
        <v>500.5</v>
      </c>
      <c r="D1880" s="20"/>
      <c r="E1880" s="88">
        <f t="shared" si="594"/>
        <v>500.5</v>
      </c>
      <c r="F1880" s="14">
        <v>9000</v>
      </c>
      <c r="G1880" s="14">
        <v>0</v>
      </c>
      <c r="H1880" s="94">
        <f t="shared" si="599"/>
        <v>9000</v>
      </c>
      <c r="I1880" s="22">
        <v>9600</v>
      </c>
      <c r="J1880" s="22"/>
      <c r="K1880" s="117">
        <f t="shared" si="595"/>
        <v>9600</v>
      </c>
      <c r="L1880" s="173">
        <v>11500</v>
      </c>
      <c r="M1880" s="173"/>
      <c r="N1880" s="103">
        <f t="shared" si="596"/>
        <v>11500</v>
      </c>
      <c r="O1880" s="173">
        <v>12600</v>
      </c>
      <c r="P1880" s="173"/>
      <c r="Q1880" s="103">
        <f t="shared" si="597"/>
        <v>12600</v>
      </c>
      <c r="R1880" s="173">
        <v>12600</v>
      </c>
      <c r="S1880" s="173"/>
      <c r="T1880" s="103">
        <f t="shared" si="598"/>
        <v>12600</v>
      </c>
    </row>
    <row r="1881" spans="1:20" ht="18.75">
      <c r="A1881" s="25">
        <v>20</v>
      </c>
      <c r="B1881" s="17" t="s">
        <v>1539</v>
      </c>
      <c r="C1881" s="20">
        <v>9200</v>
      </c>
      <c r="D1881" s="20"/>
      <c r="E1881" s="88">
        <f t="shared" si="594"/>
        <v>9200</v>
      </c>
      <c r="F1881" s="14">
        <v>9076.35</v>
      </c>
      <c r="G1881" s="14">
        <v>0</v>
      </c>
      <c r="H1881" s="94">
        <f t="shared" si="599"/>
        <v>9076.35</v>
      </c>
      <c r="I1881" s="22">
        <v>10398.370000000001</v>
      </c>
      <c r="J1881" s="22"/>
      <c r="K1881" s="117">
        <f t="shared" si="595"/>
        <v>10398.370000000001</v>
      </c>
      <c r="L1881" s="173">
        <v>13003.63</v>
      </c>
      <c r="M1881" s="173"/>
      <c r="N1881" s="103">
        <f t="shared" si="596"/>
        <v>13003.63</v>
      </c>
      <c r="O1881" s="173">
        <v>14769.29</v>
      </c>
      <c r="P1881" s="173"/>
      <c r="Q1881" s="103">
        <f t="shared" si="597"/>
        <v>14769.29</v>
      </c>
      <c r="R1881" s="173">
        <v>14769.29</v>
      </c>
      <c r="S1881" s="173"/>
      <c r="T1881" s="103">
        <f t="shared" si="598"/>
        <v>14769.29</v>
      </c>
    </row>
    <row r="1882" spans="1:20" ht="18.75">
      <c r="A1882" s="25">
        <v>21</v>
      </c>
      <c r="B1882" s="17" t="s">
        <v>1334</v>
      </c>
      <c r="C1882" s="20">
        <v>7794.64</v>
      </c>
      <c r="D1882" s="20"/>
      <c r="E1882" s="88">
        <f t="shared" si="594"/>
        <v>7794.64</v>
      </c>
      <c r="F1882" s="14">
        <v>60</v>
      </c>
      <c r="G1882" s="14">
        <v>0</v>
      </c>
      <c r="H1882" s="94">
        <f t="shared" si="599"/>
        <v>60</v>
      </c>
      <c r="I1882" s="22">
        <v>0.01</v>
      </c>
      <c r="J1882" s="22"/>
      <c r="K1882" s="117">
        <f t="shared" si="595"/>
        <v>0.01</v>
      </c>
      <c r="L1882" s="173">
        <v>0.01</v>
      </c>
      <c r="M1882" s="173"/>
      <c r="N1882" s="103">
        <f t="shared" si="596"/>
        <v>0.01</v>
      </c>
      <c r="O1882" s="173"/>
      <c r="P1882" s="173"/>
      <c r="Q1882" s="103">
        <f t="shared" si="597"/>
        <v>0</v>
      </c>
      <c r="R1882" s="173"/>
      <c r="S1882" s="173"/>
      <c r="T1882" s="103">
        <f t="shared" si="598"/>
        <v>0</v>
      </c>
    </row>
    <row r="1883" spans="1:20" s="43" customFormat="1" ht="18.75">
      <c r="A1883" s="25">
        <v>22</v>
      </c>
      <c r="B1883" s="17" t="s">
        <v>1335</v>
      </c>
      <c r="C1883" s="20">
        <v>60</v>
      </c>
      <c r="D1883" s="20"/>
      <c r="E1883" s="88">
        <f t="shared" si="594"/>
        <v>60</v>
      </c>
      <c r="F1883" s="14">
        <v>54</v>
      </c>
      <c r="G1883" s="14">
        <v>0</v>
      </c>
      <c r="H1883" s="94">
        <f t="shared" si="599"/>
        <v>54</v>
      </c>
      <c r="I1883" s="22">
        <v>25.01</v>
      </c>
      <c r="J1883" s="22"/>
      <c r="K1883" s="117">
        <f t="shared" si="595"/>
        <v>25.01</v>
      </c>
      <c r="L1883" s="173">
        <v>25.02</v>
      </c>
      <c r="M1883" s="173"/>
      <c r="N1883" s="103">
        <f t="shared" si="596"/>
        <v>25.02</v>
      </c>
      <c r="O1883" s="173">
        <v>75.010000000000005</v>
      </c>
      <c r="P1883" s="173"/>
      <c r="Q1883" s="103">
        <f t="shared" si="597"/>
        <v>75.010000000000005</v>
      </c>
      <c r="R1883" s="173">
        <v>75.010000000000005</v>
      </c>
      <c r="S1883" s="173"/>
      <c r="T1883" s="103">
        <f t="shared" si="598"/>
        <v>75.010000000000005</v>
      </c>
    </row>
    <row r="1884" spans="1:20" ht="18.75">
      <c r="A1884" s="25">
        <v>23</v>
      </c>
      <c r="B1884" s="17" t="s">
        <v>1336</v>
      </c>
      <c r="C1884" s="20">
        <v>51.1</v>
      </c>
      <c r="D1884" s="20"/>
      <c r="E1884" s="88">
        <f t="shared" si="594"/>
        <v>51.1</v>
      </c>
      <c r="F1884" s="14">
        <v>30.53</v>
      </c>
      <c r="G1884" s="14">
        <v>0</v>
      </c>
      <c r="H1884" s="94">
        <f t="shared" si="599"/>
        <v>30.53</v>
      </c>
      <c r="I1884" s="70">
        <v>0.1</v>
      </c>
      <c r="J1884" s="70"/>
      <c r="K1884" s="117">
        <f t="shared" si="595"/>
        <v>0.1</v>
      </c>
      <c r="L1884" s="173">
        <v>39.71</v>
      </c>
      <c r="M1884" s="173"/>
      <c r="N1884" s="103">
        <f t="shared" si="596"/>
        <v>39.71</v>
      </c>
      <c r="O1884" s="173">
        <v>0.21</v>
      </c>
      <c r="P1884" s="173"/>
      <c r="Q1884" s="103">
        <f t="shared" si="597"/>
        <v>0.21</v>
      </c>
      <c r="R1884" s="173">
        <v>0.21</v>
      </c>
      <c r="S1884" s="173"/>
      <c r="T1884" s="103">
        <f t="shared" si="598"/>
        <v>0.21</v>
      </c>
    </row>
    <row r="1885" spans="1:20" ht="18.75">
      <c r="A1885" s="25">
        <v>24</v>
      </c>
      <c r="B1885" s="17" t="s">
        <v>1337</v>
      </c>
      <c r="C1885" s="20">
        <v>32.21</v>
      </c>
      <c r="D1885" s="20"/>
      <c r="E1885" s="88">
        <f t="shared" si="594"/>
        <v>32.21</v>
      </c>
      <c r="F1885" s="14">
        <v>0.01</v>
      </c>
      <c r="G1885" s="14">
        <v>0</v>
      </c>
      <c r="H1885" s="94">
        <f t="shared" si="599"/>
        <v>0.01</v>
      </c>
      <c r="I1885" s="22">
        <v>250</v>
      </c>
      <c r="J1885" s="22"/>
      <c r="K1885" s="117">
        <f t="shared" si="595"/>
        <v>250</v>
      </c>
      <c r="L1885" s="173">
        <v>250</v>
      </c>
      <c r="M1885" s="173"/>
      <c r="N1885" s="103">
        <f t="shared" si="596"/>
        <v>250</v>
      </c>
      <c r="O1885" s="173">
        <v>240</v>
      </c>
      <c r="P1885" s="173"/>
      <c r="Q1885" s="103">
        <f t="shared" si="597"/>
        <v>240</v>
      </c>
      <c r="R1885" s="173">
        <v>240</v>
      </c>
      <c r="S1885" s="173"/>
      <c r="T1885" s="103">
        <f t="shared" si="598"/>
        <v>240</v>
      </c>
    </row>
    <row r="1886" spans="1:20" s="62" customFormat="1" ht="37.5">
      <c r="A1886" s="25">
        <v>25</v>
      </c>
      <c r="B1886" s="54" t="s">
        <v>1540</v>
      </c>
      <c r="C1886" s="71">
        <v>10</v>
      </c>
      <c r="D1886" s="71"/>
      <c r="E1886" s="110">
        <f t="shared" si="594"/>
        <v>10</v>
      </c>
      <c r="F1886" s="24">
        <v>1800</v>
      </c>
      <c r="G1886" s="24">
        <v>0</v>
      </c>
      <c r="H1886" s="98">
        <f t="shared" si="599"/>
        <v>1800</v>
      </c>
      <c r="I1886" s="22">
        <v>1915</v>
      </c>
      <c r="J1886" s="22"/>
      <c r="K1886" s="118">
        <f t="shared" si="595"/>
        <v>1915</v>
      </c>
      <c r="L1886" s="188">
        <v>3085</v>
      </c>
      <c r="M1886" s="188"/>
      <c r="N1886" s="121">
        <f t="shared" si="596"/>
        <v>3085</v>
      </c>
      <c r="O1886" s="188">
        <v>3180</v>
      </c>
      <c r="P1886" s="188"/>
      <c r="Q1886" s="121">
        <f t="shared" si="597"/>
        <v>3180</v>
      </c>
      <c r="R1886" s="188">
        <v>3180</v>
      </c>
      <c r="S1886" s="188"/>
      <c r="T1886" s="121">
        <f t="shared" si="598"/>
        <v>3180</v>
      </c>
    </row>
    <row r="1887" spans="1:20" ht="37.5">
      <c r="A1887" s="25">
        <v>26</v>
      </c>
      <c r="B1887" s="47" t="s">
        <v>168</v>
      </c>
      <c r="C1887" s="20">
        <v>1800</v>
      </c>
      <c r="D1887" s="20"/>
      <c r="E1887" s="88">
        <f t="shared" si="594"/>
        <v>1800</v>
      </c>
      <c r="F1887" s="14">
        <v>30</v>
      </c>
      <c r="G1887" s="14">
        <v>0</v>
      </c>
      <c r="H1887" s="94">
        <f t="shared" si="599"/>
        <v>30</v>
      </c>
      <c r="I1887" s="22">
        <v>0.01</v>
      </c>
      <c r="J1887" s="22"/>
      <c r="K1887" s="117">
        <f t="shared" si="595"/>
        <v>0.01</v>
      </c>
      <c r="L1887" s="173"/>
      <c r="M1887" s="173"/>
      <c r="N1887" s="103">
        <f t="shared" si="596"/>
        <v>0</v>
      </c>
      <c r="O1887" s="173">
        <v>0.01</v>
      </c>
      <c r="P1887" s="173"/>
      <c r="Q1887" s="103">
        <f t="shared" si="597"/>
        <v>0.01</v>
      </c>
      <c r="R1887" s="173">
        <v>0.01</v>
      </c>
      <c r="S1887" s="173"/>
      <c r="T1887" s="103">
        <f t="shared" si="598"/>
        <v>0.01</v>
      </c>
    </row>
    <row r="1888" spans="1:20" ht="18.75">
      <c r="A1888" s="25">
        <v>27</v>
      </c>
      <c r="B1888" s="17" t="s">
        <v>1338</v>
      </c>
      <c r="C1888" s="20">
        <v>30</v>
      </c>
      <c r="D1888" s="20"/>
      <c r="E1888" s="88">
        <f t="shared" si="594"/>
        <v>30</v>
      </c>
      <c r="F1888" s="14">
        <v>300</v>
      </c>
      <c r="G1888" s="14">
        <v>0</v>
      </c>
      <c r="H1888" s="94">
        <f t="shared" si="599"/>
        <v>300</v>
      </c>
      <c r="I1888" s="22">
        <v>500</v>
      </c>
      <c r="J1888" s="22"/>
      <c r="K1888" s="117">
        <f t="shared" si="595"/>
        <v>500</v>
      </c>
      <c r="L1888" s="173">
        <v>600</v>
      </c>
      <c r="M1888" s="173"/>
      <c r="N1888" s="103">
        <f t="shared" si="596"/>
        <v>600</v>
      </c>
      <c r="O1888" s="173">
        <v>2331</v>
      </c>
      <c r="P1888" s="173"/>
      <c r="Q1888" s="103">
        <f t="shared" si="597"/>
        <v>2331</v>
      </c>
      <c r="R1888" s="173">
        <v>2331</v>
      </c>
      <c r="S1888" s="173"/>
      <c r="T1888" s="103">
        <f t="shared" si="598"/>
        <v>2331</v>
      </c>
    </row>
    <row r="1889" spans="1:20" ht="18.75">
      <c r="A1889" s="25">
        <v>28</v>
      </c>
      <c r="B1889" s="17" t="s">
        <v>1339</v>
      </c>
      <c r="C1889" s="20">
        <v>0.01</v>
      </c>
      <c r="D1889" s="20"/>
      <c r="E1889" s="88">
        <f t="shared" si="594"/>
        <v>0.01</v>
      </c>
      <c r="F1889" s="14">
        <v>475</v>
      </c>
      <c r="G1889" s="14">
        <v>0</v>
      </c>
      <c r="H1889" s="94">
        <f t="shared" si="599"/>
        <v>475</v>
      </c>
      <c r="I1889" s="22">
        <v>1741</v>
      </c>
      <c r="J1889" s="22"/>
      <c r="K1889" s="117">
        <f t="shared" si="595"/>
        <v>1741</v>
      </c>
      <c r="L1889" s="173">
        <v>0.01</v>
      </c>
      <c r="M1889" s="173"/>
      <c r="N1889" s="103">
        <f t="shared" si="596"/>
        <v>0.01</v>
      </c>
      <c r="O1889" s="173"/>
      <c r="P1889" s="173"/>
      <c r="Q1889" s="103">
        <f t="shared" si="597"/>
        <v>0</v>
      </c>
      <c r="R1889" s="173"/>
      <c r="S1889" s="173"/>
      <c r="T1889" s="103">
        <f t="shared" si="598"/>
        <v>0</v>
      </c>
    </row>
    <row r="1890" spans="1:20" ht="18.75">
      <c r="A1890" s="25">
        <v>29</v>
      </c>
      <c r="B1890" s="17" t="s">
        <v>1340</v>
      </c>
      <c r="C1890" s="20">
        <v>295</v>
      </c>
      <c r="D1890" s="20"/>
      <c r="E1890" s="88">
        <f t="shared" si="594"/>
        <v>295</v>
      </c>
      <c r="F1890" s="14">
        <v>531.04999999999995</v>
      </c>
      <c r="G1890" s="14">
        <v>0</v>
      </c>
      <c r="H1890" s="94">
        <f t="shared" si="599"/>
        <v>531.04999999999995</v>
      </c>
      <c r="I1890" s="22">
        <v>582.11</v>
      </c>
      <c r="J1890" s="22"/>
      <c r="K1890" s="117">
        <f t="shared" si="595"/>
        <v>582.11</v>
      </c>
      <c r="L1890" s="173">
        <v>994.02</v>
      </c>
      <c r="M1890" s="173"/>
      <c r="N1890" s="103">
        <f t="shared" si="596"/>
        <v>994.02</v>
      </c>
      <c r="O1890" s="173">
        <v>1598.37</v>
      </c>
      <c r="P1890" s="173"/>
      <c r="Q1890" s="103">
        <f t="shared" si="597"/>
        <v>1598.37</v>
      </c>
      <c r="R1890" s="173">
        <v>1598.37</v>
      </c>
      <c r="S1890" s="173"/>
      <c r="T1890" s="103">
        <f t="shared" si="598"/>
        <v>1598.37</v>
      </c>
    </row>
    <row r="1891" spans="1:20" ht="18.75">
      <c r="A1891" s="25">
        <v>30</v>
      </c>
      <c r="B1891" s="17" t="s">
        <v>1541</v>
      </c>
      <c r="C1891" s="20">
        <v>456.1</v>
      </c>
      <c r="D1891" s="20"/>
      <c r="E1891" s="88">
        <f t="shared" si="594"/>
        <v>456.1</v>
      </c>
      <c r="F1891" s="14">
        <v>70</v>
      </c>
      <c r="G1891" s="14">
        <v>0</v>
      </c>
      <c r="H1891" s="94">
        <f t="shared" si="599"/>
        <v>70</v>
      </c>
      <c r="I1891" s="22">
        <v>0.01</v>
      </c>
      <c r="J1891" s="22"/>
      <c r="K1891" s="117">
        <f t="shared" si="595"/>
        <v>0.01</v>
      </c>
      <c r="L1891" s="173">
        <v>0.01</v>
      </c>
      <c r="M1891" s="173"/>
      <c r="N1891" s="103">
        <f t="shared" si="596"/>
        <v>0.01</v>
      </c>
      <c r="O1891" s="173"/>
      <c r="P1891" s="173"/>
      <c r="Q1891" s="103">
        <f t="shared" si="597"/>
        <v>0</v>
      </c>
      <c r="R1891" s="173"/>
      <c r="S1891" s="173"/>
      <c r="T1891" s="103">
        <f t="shared" si="598"/>
        <v>0</v>
      </c>
    </row>
    <row r="1892" spans="1:20" ht="18.75">
      <c r="A1892" s="25">
        <v>31</v>
      </c>
      <c r="B1892" s="72" t="s">
        <v>1341</v>
      </c>
      <c r="C1892" s="20">
        <v>60</v>
      </c>
      <c r="D1892" s="20"/>
      <c r="E1892" s="88">
        <f t="shared" si="594"/>
        <v>60</v>
      </c>
      <c r="F1892" s="14">
        <v>100</v>
      </c>
      <c r="G1892" s="14">
        <v>0</v>
      </c>
      <c r="H1892" s="94">
        <f t="shared" si="599"/>
        <v>100</v>
      </c>
      <c r="I1892" s="22">
        <v>0.01</v>
      </c>
      <c r="J1892" s="22"/>
      <c r="K1892" s="117">
        <f t="shared" si="595"/>
        <v>0.01</v>
      </c>
      <c r="L1892" s="173"/>
      <c r="M1892" s="173"/>
      <c r="N1892" s="103">
        <f t="shared" si="596"/>
        <v>0</v>
      </c>
      <c r="O1892" s="173"/>
      <c r="P1892" s="173"/>
      <c r="Q1892" s="103">
        <f t="shared" si="597"/>
        <v>0</v>
      </c>
      <c r="R1892" s="173"/>
      <c r="S1892" s="173"/>
      <c r="T1892" s="103">
        <f t="shared" si="598"/>
        <v>0</v>
      </c>
    </row>
    <row r="1893" spans="1:20" ht="18.75">
      <c r="A1893" s="25">
        <v>32</v>
      </c>
      <c r="B1893" s="17" t="s">
        <v>1342</v>
      </c>
      <c r="C1893" s="20">
        <v>100</v>
      </c>
      <c r="D1893" s="20"/>
      <c r="E1893" s="88">
        <f t="shared" si="594"/>
        <v>100</v>
      </c>
      <c r="F1893" s="14">
        <v>1666.4</v>
      </c>
      <c r="G1893" s="14">
        <v>0</v>
      </c>
      <c r="H1893" s="94">
        <f t="shared" si="599"/>
        <v>1666.4</v>
      </c>
      <c r="I1893" s="22">
        <v>1644.99</v>
      </c>
      <c r="J1893" s="22"/>
      <c r="K1893" s="117">
        <f t="shared" si="595"/>
        <v>1644.99</v>
      </c>
      <c r="L1893" s="173">
        <v>2097.5100000000002</v>
      </c>
      <c r="M1893" s="173"/>
      <c r="N1893" s="103">
        <f t="shared" si="596"/>
        <v>2097.5100000000002</v>
      </c>
      <c r="O1893" s="173">
        <v>2194.19</v>
      </c>
      <c r="P1893" s="173"/>
      <c r="Q1893" s="103">
        <f t="shared" si="597"/>
        <v>2194.19</v>
      </c>
      <c r="R1893" s="173">
        <v>2194.19</v>
      </c>
      <c r="S1893" s="173"/>
      <c r="T1893" s="103">
        <f t="shared" si="598"/>
        <v>2194.19</v>
      </c>
    </row>
    <row r="1894" spans="1:20" ht="18.75">
      <c r="A1894" s="25">
        <v>33</v>
      </c>
      <c r="B1894" s="17" t="s">
        <v>1343</v>
      </c>
      <c r="C1894" s="20">
        <v>1567.5</v>
      </c>
      <c r="D1894" s="20"/>
      <c r="E1894" s="88">
        <f t="shared" si="594"/>
        <v>1567.5</v>
      </c>
      <c r="F1894" s="14">
        <v>80</v>
      </c>
      <c r="G1894" s="14">
        <v>0</v>
      </c>
      <c r="H1894" s="94">
        <f t="shared" si="599"/>
        <v>80</v>
      </c>
      <c r="I1894" s="22">
        <v>0.01</v>
      </c>
      <c r="J1894" s="22"/>
      <c r="K1894" s="117">
        <f t="shared" si="595"/>
        <v>0.01</v>
      </c>
      <c r="L1894" s="173">
        <v>0.01</v>
      </c>
      <c r="M1894" s="173"/>
      <c r="N1894" s="103">
        <f t="shared" si="596"/>
        <v>0.01</v>
      </c>
      <c r="O1894" s="173"/>
      <c r="P1894" s="173"/>
      <c r="Q1894" s="103">
        <f t="shared" si="597"/>
        <v>0</v>
      </c>
      <c r="R1894" s="173"/>
      <c r="S1894" s="173"/>
      <c r="T1894" s="103">
        <f t="shared" si="598"/>
        <v>0</v>
      </c>
    </row>
    <row r="1895" spans="1:20" ht="18.75">
      <c r="A1895" s="25">
        <v>34</v>
      </c>
      <c r="B1895" s="17" t="s">
        <v>1344</v>
      </c>
      <c r="C1895" s="20">
        <v>70</v>
      </c>
      <c r="D1895" s="20"/>
      <c r="E1895" s="88">
        <f t="shared" si="594"/>
        <v>70</v>
      </c>
      <c r="F1895" s="14">
        <v>710</v>
      </c>
      <c r="G1895" s="14">
        <v>0</v>
      </c>
      <c r="H1895" s="94">
        <f t="shared" si="599"/>
        <v>710</v>
      </c>
      <c r="I1895" s="22">
        <v>1801</v>
      </c>
      <c r="J1895" s="22"/>
      <c r="K1895" s="117">
        <f t="shared" si="595"/>
        <v>1801</v>
      </c>
      <c r="L1895" s="173">
        <v>0.01</v>
      </c>
      <c r="M1895" s="173"/>
      <c r="N1895" s="103">
        <f t="shared" si="596"/>
        <v>0.01</v>
      </c>
      <c r="O1895" s="173"/>
      <c r="P1895" s="173"/>
      <c r="Q1895" s="103">
        <f t="shared" si="597"/>
        <v>0</v>
      </c>
      <c r="R1895" s="173"/>
      <c r="S1895" s="173"/>
      <c r="T1895" s="103">
        <f t="shared" si="598"/>
        <v>0</v>
      </c>
    </row>
    <row r="1896" spans="1:20" ht="18.75">
      <c r="A1896" s="25">
        <v>35</v>
      </c>
      <c r="B1896" s="17" t="s">
        <v>1345</v>
      </c>
      <c r="C1896" s="20">
        <v>294</v>
      </c>
      <c r="D1896" s="20"/>
      <c r="E1896" s="88">
        <f t="shared" si="594"/>
        <v>294</v>
      </c>
      <c r="F1896" s="14">
        <v>15.3</v>
      </c>
      <c r="G1896" s="14">
        <v>0</v>
      </c>
      <c r="H1896" s="94">
        <f t="shared" si="599"/>
        <v>15.3</v>
      </c>
      <c r="I1896" s="22">
        <v>18.899999999999999</v>
      </c>
      <c r="J1896" s="22"/>
      <c r="K1896" s="117">
        <f t="shared" si="595"/>
        <v>18.899999999999999</v>
      </c>
      <c r="L1896" s="173">
        <v>29.3</v>
      </c>
      <c r="M1896" s="173"/>
      <c r="N1896" s="103">
        <f t="shared" si="596"/>
        <v>29.3</v>
      </c>
      <c r="O1896" s="173">
        <v>32.58</v>
      </c>
      <c r="P1896" s="173"/>
      <c r="Q1896" s="103">
        <f t="shared" si="597"/>
        <v>32.58</v>
      </c>
      <c r="R1896" s="173">
        <v>32.58</v>
      </c>
      <c r="S1896" s="173"/>
      <c r="T1896" s="103">
        <f t="shared" si="598"/>
        <v>32.58</v>
      </c>
    </row>
    <row r="1897" spans="1:20" ht="18.75">
      <c r="A1897" s="25">
        <v>36</v>
      </c>
      <c r="B1897" s="17" t="s">
        <v>2347</v>
      </c>
      <c r="C1897" s="20">
        <v>15.3</v>
      </c>
      <c r="D1897" s="20"/>
      <c r="E1897" s="88">
        <f t="shared" si="594"/>
        <v>15.3</v>
      </c>
      <c r="F1897" s="14">
        <v>5</v>
      </c>
      <c r="G1897" s="14">
        <v>0</v>
      </c>
      <c r="H1897" s="94">
        <f t="shared" si="599"/>
        <v>5</v>
      </c>
      <c r="I1897" s="22">
        <v>5</v>
      </c>
      <c r="J1897" s="22"/>
      <c r="K1897" s="117">
        <f t="shared" si="595"/>
        <v>5</v>
      </c>
      <c r="L1897" s="173">
        <v>5</v>
      </c>
      <c r="M1897" s="173"/>
      <c r="N1897" s="103">
        <f t="shared" si="596"/>
        <v>5</v>
      </c>
      <c r="O1897" s="173">
        <v>5</v>
      </c>
      <c r="P1897" s="173"/>
      <c r="Q1897" s="103">
        <f t="shared" si="597"/>
        <v>5</v>
      </c>
      <c r="R1897" s="173">
        <v>5</v>
      </c>
      <c r="S1897" s="173"/>
      <c r="T1897" s="103">
        <f t="shared" si="598"/>
        <v>5</v>
      </c>
    </row>
    <row r="1898" spans="1:20" ht="18.75">
      <c r="A1898" s="25">
        <v>37</v>
      </c>
      <c r="B1898" s="17" t="s">
        <v>1346</v>
      </c>
      <c r="C1898" s="20">
        <v>10</v>
      </c>
      <c r="D1898" s="20"/>
      <c r="E1898" s="88">
        <f t="shared" si="594"/>
        <v>10</v>
      </c>
      <c r="F1898" s="14">
        <v>527.5</v>
      </c>
      <c r="G1898" s="14">
        <v>0</v>
      </c>
      <c r="H1898" s="94">
        <f t="shared" si="599"/>
        <v>527.5</v>
      </c>
      <c r="I1898" s="22">
        <v>556.07000000000005</v>
      </c>
      <c r="J1898" s="22"/>
      <c r="K1898" s="117">
        <f t="shared" si="595"/>
        <v>556.07000000000005</v>
      </c>
      <c r="L1898" s="173">
        <v>785.67</v>
      </c>
      <c r="M1898" s="173"/>
      <c r="N1898" s="103">
        <f t="shared" si="596"/>
        <v>785.67</v>
      </c>
      <c r="O1898" s="173">
        <v>1132.3699999999999</v>
      </c>
      <c r="P1898" s="173"/>
      <c r="Q1898" s="103">
        <f t="shared" si="597"/>
        <v>1132.3699999999999</v>
      </c>
      <c r="R1898" s="173">
        <v>1132.3699999999999</v>
      </c>
      <c r="S1898" s="173"/>
      <c r="T1898" s="103">
        <f t="shared" si="598"/>
        <v>1132.3699999999999</v>
      </c>
    </row>
    <row r="1899" spans="1:20" ht="18.75">
      <c r="A1899" s="25">
        <v>38</v>
      </c>
      <c r="B1899" s="17" t="s">
        <v>1347</v>
      </c>
      <c r="C1899" s="20">
        <v>450.3</v>
      </c>
      <c r="D1899" s="20"/>
      <c r="E1899" s="88">
        <f t="shared" si="594"/>
        <v>450.3</v>
      </c>
      <c r="F1899" s="14">
        <v>600</v>
      </c>
      <c r="G1899" s="14">
        <v>1237696.28</v>
      </c>
      <c r="H1899" s="94">
        <f t="shared" si="599"/>
        <v>1238296.28</v>
      </c>
      <c r="I1899" s="22">
        <v>600</v>
      </c>
      <c r="J1899" s="22"/>
      <c r="K1899" s="117">
        <f t="shared" si="595"/>
        <v>600</v>
      </c>
      <c r="L1899" s="173">
        <v>1000</v>
      </c>
      <c r="M1899" s="173"/>
      <c r="N1899" s="103">
        <f t="shared" si="596"/>
        <v>1000</v>
      </c>
      <c r="O1899" s="173">
        <v>1100</v>
      </c>
      <c r="P1899" s="173"/>
      <c r="Q1899" s="103">
        <f t="shared" si="597"/>
        <v>1100</v>
      </c>
      <c r="R1899" s="173">
        <v>1100</v>
      </c>
      <c r="S1899" s="173"/>
      <c r="T1899" s="103">
        <f t="shared" si="598"/>
        <v>1100</v>
      </c>
    </row>
    <row r="1900" spans="1:20" ht="18.75">
      <c r="A1900" s="25">
        <v>39</v>
      </c>
      <c r="B1900" s="17" t="s">
        <v>1349</v>
      </c>
      <c r="C1900" s="20">
        <v>550</v>
      </c>
      <c r="D1900" s="20"/>
      <c r="E1900" s="88">
        <f t="shared" si="594"/>
        <v>550</v>
      </c>
      <c r="F1900" s="14">
        <v>10.7</v>
      </c>
      <c r="G1900" s="14">
        <v>0</v>
      </c>
      <c r="H1900" s="94">
        <f t="shared" si="599"/>
        <v>10.7</v>
      </c>
      <c r="I1900" s="22">
        <v>30.01</v>
      </c>
      <c r="J1900" s="22"/>
      <c r="K1900" s="117">
        <f t="shared" si="595"/>
        <v>30.01</v>
      </c>
      <c r="L1900" s="173">
        <v>0.01</v>
      </c>
      <c r="M1900" s="173"/>
      <c r="N1900" s="103">
        <f t="shared" si="596"/>
        <v>0.01</v>
      </c>
      <c r="O1900" s="173"/>
      <c r="P1900" s="173"/>
      <c r="Q1900" s="103">
        <f t="shared" si="597"/>
        <v>0</v>
      </c>
      <c r="R1900" s="173"/>
      <c r="S1900" s="173"/>
      <c r="T1900" s="103">
        <f t="shared" si="598"/>
        <v>0</v>
      </c>
    </row>
    <row r="1901" spans="1:20" ht="18.75">
      <c r="A1901" s="25">
        <v>40</v>
      </c>
      <c r="B1901" s="17" t="s">
        <v>1348</v>
      </c>
      <c r="C1901" s="20">
        <v>12.24</v>
      </c>
      <c r="D1901" s="20"/>
      <c r="E1901" s="88">
        <f t="shared" si="594"/>
        <v>12.24</v>
      </c>
      <c r="F1901" s="14">
        <v>1.2</v>
      </c>
      <c r="G1901" s="14">
        <v>0</v>
      </c>
      <c r="H1901" s="94">
        <f t="shared" si="599"/>
        <v>1.2</v>
      </c>
      <c r="I1901" s="22">
        <v>0.01</v>
      </c>
      <c r="J1901" s="22"/>
      <c r="K1901" s="117">
        <f t="shared" si="595"/>
        <v>0.01</v>
      </c>
      <c r="L1901" s="173">
        <v>0.01</v>
      </c>
      <c r="M1901" s="173"/>
      <c r="N1901" s="103">
        <f t="shared" si="596"/>
        <v>0.01</v>
      </c>
      <c r="O1901" s="173"/>
      <c r="P1901" s="173"/>
      <c r="Q1901" s="103">
        <f t="shared" si="597"/>
        <v>0</v>
      </c>
      <c r="R1901" s="173"/>
      <c r="S1901" s="173"/>
      <c r="T1901" s="103">
        <f t="shared" si="598"/>
        <v>0</v>
      </c>
    </row>
    <row r="1902" spans="1:20" ht="18.75">
      <c r="A1902" s="25">
        <v>41</v>
      </c>
      <c r="B1902" s="72" t="s">
        <v>1350</v>
      </c>
      <c r="C1902" s="20">
        <v>1.2</v>
      </c>
      <c r="D1902" s="20"/>
      <c r="E1902" s="88">
        <f t="shared" si="594"/>
        <v>1.2</v>
      </c>
      <c r="F1902" s="14">
        <v>10</v>
      </c>
      <c r="G1902" s="14">
        <v>0</v>
      </c>
      <c r="H1902" s="94">
        <f t="shared" si="599"/>
        <v>10</v>
      </c>
      <c r="I1902" s="22">
        <v>0.01</v>
      </c>
      <c r="J1902" s="22"/>
      <c r="K1902" s="117">
        <f t="shared" si="595"/>
        <v>0.01</v>
      </c>
      <c r="L1902" s="173"/>
      <c r="M1902" s="173"/>
      <c r="N1902" s="103">
        <f t="shared" si="596"/>
        <v>0</v>
      </c>
      <c r="O1902" s="173"/>
      <c r="P1902" s="173"/>
      <c r="Q1902" s="103">
        <f t="shared" si="597"/>
        <v>0</v>
      </c>
      <c r="R1902" s="173"/>
      <c r="S1902" s="173"/>
      <c r="T1902" s="103">
        <f t="shared" si="598"/>
        <v>0</v>
      </c>
    </row>
    <row r="1903" spans="1:20" ht="18.75">
      <c r="A1903" s="25">
        <v>42</v>
      </c>
      <c r="B1903" s="17" t="s">
        <v>1352</v>
      </c>
      <c r="C1903" s="20">
        <v>10</v>
      </c>
      <c r="D1903" s="20"/>
      <c r="E1903" s="88">
        <f t="shared" si="594"/>
        <v>10</v>
      </c>
      <c r="F1903" s="14">
        <v>115</v>
      </c>
      <c r="G1903" s="14">
        <v>0</v>
      </c>
      <c r="H1903" s="94">
        <f t="shared" si="599"/>
        <v>115</v>
      </c>
      <c r="I1903" s="22">
        <v>31</v>
      </c>
      <c r="J1903" s="22"/>
      <c r="K1903" s="117">
        <f t="shared" si="595"/>
        <v>31</v>
      </c>
      <c r="L1903" s="173">
        <v>0.02</v>
      </c>
      <c r="M1903" s="173"/>
      <c r="N1903" s="103">
        <f t="shared" si="596"/>
        <v>0.02</v>
      </c>
      <c r="O1903" s="173"/>
      <c r="P1903" s="173"/>
      <c r="Q1903" s="103">
        <f t="shared" si="597"/>
        <v>0</v>
      </c>
      <c r="R1903" s="173"/>
      <c r="S1903" s="173"/>
      <c r="T1903" s="103">
        <f t="shared" si="598"/>
        <v>0</v>
      </c>
    </row>
    <row r="1904" spans="1:20" ht="18.75">
      <c r="A1904" s="25">
        <v>43</v>
      </c>
      <c r="B1904" s="17" t="s">
        <v>1351</v>
      </c>
      <c r="C1904" s="20">
        <v>115</v>
      </c>
      <c r="D1904" s="20"/>
      <c r="E1904" s="88">
        <f t="shared" si="594"/>
        <v>115</v>
      </c>
      <c r="F1904" s="14">
        <v>10</v>
      </c>
      <c r="G1904" s="14">
        <v>0</v>
      </c>
      <c r="H1904" s="94">
        <f t="shared" si="599"/>
        <v>10</v>
      </c>
      <c r="I1904" s="22">
        <v>10</v>
      </c>
      <c r="J1904" s="22"/>
      <c r="K1904" s="117">
        <f t="shared" si="595"/>
        <v>10</v>
      </c>
      <c r="L1904" s="173">
        <v>10</v>
      </c>
      <c r="M1904" s="173"/>
      <c r="N1904" s="103">
        <f t="shared" si="596"/>
        <v>10</v>
      </c>
      <c r="O1904" s="173">
        <v>10</v>
      </c>
      <c r="P1904" s="173"/>
      <c r="Q1904" s="103">
        <f t="shared" si="597"/>
        <v>10</v>
      </c>
      <c r="R1904" s="173">
        <v>10</v>
      </c>
      <c r="S1904" s="173"/>
      <c r="T1904" s="103">
        <f t="shared" si="598"/>
        <v>10</v>
      </c>
    </row>
    <row r="1905" spans="1:20" ht="18.75">
      <c r="A1905" s="25">
        <v>44</v>
      </c>
      <c r="B1905" s="17" t="s">
        <v>1353</v>
      </c>
      <c r="C1905" s="20">
        <v>10</v>
      </c>
      <c r="D1905" s="20"/>
      <c r="E1905" s="88">
        <f t="shared" si="594"/>
        <v>10</v>
      </c>
      <c r="F1905" s="14">
        <v>20</v>
      </c>
      <c r="G1905" s="14">
        <v>0</v>
      </c>
      <c r="H1905" s="94">
        <f t="shared" si="599"/>
        <v>20</v>
      </c>
      <c r="I1905" s="22">
        <v>20</v>
      </c>
      <c r="J1905" s="22"/>
      <c r="K1905" s="117">
        <f t="shared" si="595"/>
        <v>20</v>
      </c>
      <c r="L1905" s="173">
        <v>0.01</v>
      </c>
      <c r="M1905" s="173"/>
      <c r="N1905" s="103">
        <f t="shared" si="596"/>
        <v>0.01</v>
      </c>
      <c r="O1905" s="173"/>
      <c r="P1905" s="173"/>
      <c r="Q1905" s="103">
        <f t="shared" si="597"/>
        <v>0</v>
      </c>
      <c r="R1905" s="173"/>
      <c r="S1905" s="173"/>
      <c r="T1905" s="103">
        <f t="shared" si="598"/>
        <v>0</v>
      </c>
    </row>
    <row r="1906" spans="1:20" ht="18.75">
      <c r="A1906" s="25">
        <v>45</v>
      </c>
      <c r="B1906" s="17" t="s">
        <v>1354</v>
      </c>
      <c r="C1906" s="20">
        <v>10</v>
      </c>
      <c r="D1906" s="20"/>
      <c r="E1906" s="88">
        <f t="shared" si="594"/>
        <v>10</v>
      </c>
      <c r="F1906" s="14">
        <v>1041.5</v>
      </c>
      <c r="G1906" s="14">
        <v>0</v>
      </c>
      <c r="H1906" s="94">
        <f t="shared" si="599"/>
        <v>1041.5</v>
      </c>
      <c r="I1906" s="22">
        <v>1156.42</v>
      </c>
      <c r="J1906" s="22"/>
      <c r="K1906" s="117">
        <f t="shared" si="595"/>
        <v>1156.42</v>
      </c>
      <c r="L1906" s="173">
        <v>1470.42</v>
      </c>
      <c r="M1906" s="173"/>
      <c r="N1906" s="103">
        <f t="shared" si="596"/>
        <v>1470.42</v>
      </c>
      <c r="O1906" s="173">
        <v>1646.42</v>
      </c>
      <c r="P1906" s="173"/>
      <c r="Q1906" s="103">
        <f t="shared" si="597"/>
        <v>1646.42</v>
      </c>
      <c r="R1906" s="173">
        <v>1646.42</v>
      </c>
      <c r="S1906" s="173"/>
      <c r="T1906" s="103">
        <f t="shared" si="598"/>
        <v>1646.42</v>
      </c>
    </row>
    <row r="1907" spans="1:20" ht="18.75">
      <c r="A1907" s="25">
        <v>46</v>
      </c>
      <c r="B1907" s="17" t="s">
        <v>1355</v>
      </c>
      <c r="C1907" s="20">
        <v>832.5</v>
      </c>
      <c r="D1907" s="20"/>
      <c r="E1907" s="88">
        <f t="shared" si="594"/>
        <v>832.5</v>
      </c>
      <c r="F1907" s="14">
        <v>85</v>
      </c>
      <c r="G1907" s="14">
        <v>0</v>
      </c>
      <c r="H1907" s="94">
        <f t="shared" si="599"/>
        <v>85</v>
      </c>
      <c r="I1907" s="22">
        <v>85</v>
      </c>
      <c r="J1907" s="22"/>
      <c r="K1907" s="117">
        <f t="shared" si="595"/>
        <v>85</v>
      </c>
      <c r="L1907" s="173">
        <v>85</v>
      </c>
      <c r="M1907" s="173"/>
      <c r="N1907" s="103">
        <f t="shared" si="596"/>
        <v>85</v>
      </c>
      <c r="O1907" s="173">
        <v>220</v>
      </c>
      <c r="P1907" s="173"/>
      <c r="Q1907" s="103">
        <f t="shared" si="597"/>
        <v>220</v>
      </c>
      <c r="R1907" s="173">
        <v>220</v>
      </c>
      <c r="S1907" s="173"/>
      <c r="T1907" s="103">
        <f t="shared" si="598"/>
        <v>220</v>
      </c>
    </row>
    <row r="1908" spans="1:20" ht="18.75">
      <c r="A1908" s="25">
        <v>47</v>
      </c>
      <c r="B1908" s="17" t="s">
        <v>1359</v>
      </c>
      <c r="C1908" s="20">
        <v>85</v>
      </c>
      <c r="D1908" s="20"/>
      <c r="E1908" s="88">
        <f t="shared" si="594"/>
        <v>85</v>
      </c>
      <c r="F1908" s="14">
        <v>726.2</v>
      </c>
      <c r="G1908" s="14">
        <v>0</v>
      </c>
      <c r="H1908" s="94">
        <f t="shared" si="599"/>
        <v>726.2</v>
      </c>
      <c r="I1908" s="22">
        <v>786.61</v>
      </c>
      <c r="J1908" s="22"/>
      <c r="K1908" s="117">
        <f t="shared" si="595"/>
        <v>786.61</v>
      </c>
      <c r="L1908" s="173">
        <v>937.34</v>
      </c>
      <c r="M1908" s="173"/>
      <c r="N1908" s="103">
        <f t="shared" si="596"/>
        <v>937.34</v>
      </c>
      <c r="O1908" s="173">
        <v>1128.55</v>
      </c>
      <c r="P1908" s="173"/>
      <c r="Q1908" s="103">
        <f t="shared" si="597"/>
        <v>1128.55</v>
      </c>
      <c r="R1908" s="173">
        <v>1128.55</v>
      </c>
      <c r="S1908" s="173"/>
      <c r="T1908" s="103">
        <f t="shared" si="598"/>
        <v>1128.55</v>
      </c>
    </row>
    <row r="1909" spans="1:20" ht="18.75">
      <c r="A1909" s="25">
        <v>48</v>
      </c>
      <c r="B1909" s="17" t="s">
        <v>1356</v>
      </c>
      <c r="C1909" s="20">
        <v>634.58000000000004</v>
      </c>
      <c r="D1909" s="20"/>
      <c r="E1909" s="88">
        <f t="shared" si="594"/>
        <v>634.58000000000004</v>
      </c>
      <c r="F1909" s="14">
        <v>118.8</v>
      </c>
      <c r="G1909" s="14">
        <v>0</v>
      </c>
      <c r="H1909" s="94">
        <f t="shared" si="599"/>
        <v>118.8</v>
      </c>
      <c r="I1909" s="22">
        <v>0.01</v>
      </c>
      <c r="J1909" s="22"/>
      <c r="K1909" s="117">
        <f t="shared" si="595"/>
        <v>0.01</v>
      </c>
      <c r="L1909" s="173">
        <v>0.01</v>
      </c>
      <c r="M1909" s="173"/>
      <c r="N1909" s="103">
        <f t="shared" si="596"/>
        <v>0.01</v>
      </c>
      <c r="O1909" s="173"/>
      <c r="P1909" s="173"/>
      <c r="Q1909" s="103">
        <f t="shared" si="597"/>
        <v>0</v>
      </c>
      <c r="R1909" s="173"/>
      <c r="S1909" s="173"/>
      <c r="T1909" s="103">
        <f t="shared" si="598"/>
        <v>0</v>
      </c>
    </row>
    <row r="1910" spans="1:20" ht="18.75">
      <c r="A1910" s="25">
        <v>49</v>
      </c>
      <c r="B1910" s="17" t="s">
        <v>1360</v>
      </c>
      <c r="C1910" s="20">
        <v>100</v>
      </c>
      <c r="D1910" s="20"/>
      <c r="E1910" s="88">
        <f t="shared" si="594"/>
        <v>100</v>
      </c>
      <c r="F1910" s="14">
        <v>1000</v>
      </c>
      <c r="G1910" s="14">
        <v>0</v>
      </c>
      <c r="H1910" s="94">
        <f t="shared" si="599"/>
        <v>1000</v>
      </c>
      <c r="I1910" s="22">
        <v>1000</v>
      </c>
      <c r="J1910" s="22"/>
      <c r="K1910" s="117">
        <f t="shared" si="595"/>
        <v>1000</v>
      </c>
      <c r="L1910" s="173">
        <v>1500</v>
      </c>
      <c r="M1910" s="173"/>
      <c r="N1910" s="103">
        <f t="shared" si="596"/>
        <v>1500</v>
      </c>
      <c r="O1910" s="173">
        <v>2300</v>
      </c>
      <c r="P1910" s="173"/>
      <c r="Q1910" s="103">
        <f t="shared" si="597"/>
        <v>2300</v>
      </c>
      <c r="R1910" s="173">
        <v>2300</v>
      </c>
      <c r="S1910" s="173"/>
      <c r="T1910" s="103">
        <f t="shared" si="598"/>
        <v>2300</v>
      </c>
    </row>
    <row r="1911" spans="1:20" ht="18.75">
      <c r="A1911" s="25">
        <v>50</v>
      </c>
      <c r="B1911" s="17" t="s">
        <v>1357</v>
      </c>
      <c r="C1911" s="20">
        <v>1100</v>
      </c>
      <c r="D1911" s="20"/>
      <c r="E1911" s="88">
        <f t="shared" si="594"/>
        <v>1100</v>
      </c>
      <c r="F1911" s="14">
        <v>2</v>
      </c>
      <c r="G1911" s="14">
        <v>0</v>
      </c>
      <c r="H1911" s="94">
        <f t="shared" si="599"/>
        <v>2</v>
      </c>
      <c r="I1911" s="22">
        <v>2</v>
      </c>
      <c r="J1911" s="22"/>
      <c r="K1911" s="117">
        <f t="shared" si="595"/>
        <v>2</v>
      </c>
      <c r="L1911" s="173">
        <v>0.01</v>
      </c>
      <c r="M1911" s="173"/>
      <c r="N1911" s="103">
        <f t="shared" si="596"/>
        <v>0.01</v>
      </c>
      <c r="O1911" s="173"/>
      <c r="P1911" s="173"/>
      <c r="Q1911" s="103">
        <f t="shared" si="597"/>
        <v>0</v>
      </c>
      <c r="R1911" s="173"/>
      <c r="S1911" s="173"/>
      <c r="T1911" s="103">
        <f t="shared" si="598"/>
        <v>0</v>
      </c>
    </row>
    <row r="1912" spans="1:20" ht="18.75">
      <c r="A1912" s="25">
        <v>51</v>
      </c>
      <c r="B1912" s="17" t="s">
        <v>1361</v>
      </c>
      <c r="C1912" s="20">
        <v>0.5</v>
      </c>
      <c r="D1912" s="20"/>
      <c r="E1912" s="88">
        <f t="shared" si="594"/>
        <v>0.5</v>
      </c>
      <c r="F1912" s="14">
        <v>2700</v>
      </c>
      <c r="G1912" s="14">
        <v>0</v>
      </c>
      <c r="H1912" s="94">
        <f t="shared" si="599"/>
        <v>2700</v>
      </c>
      <c r="I1912" s="22">
        <v>3450</v>
      </c>
      <c r="J1912" s="22"/>
      <c r="K1912" s="117">
        <f t="shared" si="595"/>
        <v>3450</v>
      </c>
      <c r="L1912" s="173">
        <v>3600</v>
      </c>
      <c r="M1912" s="173"/>
      <c r="N1912" s="103">
        <f t="shared" si="596"/>
        <v>3600</v>
      </c>
      <c r="O1912" s="173">
        <v>4000</v>
      </c>
      <c r="P1912" s="173"/>
      <c r="Q1912" s="103">
        <f t="shared" si="597"/>
        <v>4000</v>
      </c>
      <c r="R1912" s="173">
        <v>4000</v>
      </c>
      <c r="S1912" s="173"/>
      <c r="T1912" s="103">
        <f t="shared" si="598"/>
        <v>4000</v>
      </c>
    </row>
    <row r="1913" spans="1:20" ht="18.75">
      <c r="A1913" s="25">
        <v>52</v>
      </c>
      <c r="B1913" s="17" t="s">
        <v>1542</v>
      </c>
      <c r="C1913" s="20"/>
      <c r="D1913" s="20"/>
      <c r="E1913" s="88"/>
      <c r="F1913" s="14"/>
      <c r="G1913" s="14"/>
      <c r="H1913" s="94"/>
      <c r="I1913" s="22">
        <v>0.01</v>
      </c>
      <c r="J1913" s="22"/>
      <c r="K1913" s="117">
        <f t="shared" si="595"/>
        <v>0.01</v>
      </c>
      <c r="L1913" s="173">
        <v>5682</v>
      </c>
      <c r="M1913" s="173"/>
      <c r="N1913" s="103">
        <f t="shared" si="596"/>
        <v>5682</v>
      </c>
      <c r="O1913" s="173">
        <v>6716.21</v>
      </c>
      <c r="P1913" s="173"/>
      <c r="Q1913" s="103">
        <f t="shared" si="597"/>
        <v>6716.21</v>
      </c>
      <c r="R1913" s="173">
        <v>6716.21</v>
      </c>
      <c r="S1913" s="173"/>
      <c r="T1913" s="103">
        <f t="shared" si="598"/>
        <v>6716.21</v>
      </c>
    </row>
    <row r="1914" spans="1:20" ht="18.75">
      <c r="A1914" s="25">
        <v>53</v>
      </c>
      <c r="B1914" s="17" t="s">
        <v>1358</v>
      </c>
      <c r="C1914" s="20">
        <v>2200</v>
      </c>
      <c r="D1914" s="20"/>
      <c r="E1914" s="88">
        <f t="shared" si="594"/>
        <v>2200</v>
      </c>
      <c r="F1914" s="14">
        <v>0.01</v>
      </c>
      <c r="G1914" s="14">
        <v>0</v>
      </c>
      <c r="H1914" s="94">
        <f t="shared" si="599"/>
        <v>0.01</v>
      </c>
      <c r="I1914" s="22">
        <v>0.01</v>
      </c>
      <c r="J1914" s="22"/>
      <c r="K1914" s="117">
        <f t="shared" si="595"/>
        <v>0.01</v>
      </c>
      <c r="L1914" s="173">
        <v>383</v>
      </c>
      <c r="M1914" s="173"/>
      <c r="N1914" s="103">
        <f t="shared" si="596"/>
        <v>383</v>
      </c>
      <c r="O1914" s="173">
        <v>1000</v>
      </c>
      <c r="P1914" s="173"/>
      <c r="Q1914" s="103">
        <f t="shared" si="597"/>
        <v>1000</v>
      </c>
      <c r="R1914" s="173">
        <v>1000</v>
      </c>
      <c r="S1914" s="173"/>
      <c r="T1914" s="103">
        <f t="shared" si="598"/>
        <v>1000</v>
      </c>
    </row>
    <row r="1915" spans="1:20" ht="18.75">
      <c r="A1915" s="25">
        <v>54</v>
      </c>
      <c r="B1915" s="17" t="s">
        <v>1362</v>
      </c>
      <c r="C1915" s="20">
        <v>0.01</v>
      </c>
      <c r="D1915" s="20"/>
      <c r="E1915" s="88">
        <f t="shared" si="594"/>
        <v>0.01</v>
      </c>
      <c r="F1915" s="14">
        <v>70</v>
      </c>
      <c r="G1915" s="14">
        <v>0</v>
      </c>
      <c r="H1915" s="94">
        <f t="shared" si="599"/>
        <v>70</v>
      </c>
      <c r="I1915" s="22">
        <v>78.63</v>
      </c>
      <c r="J1915" s="22"/>
      <c r="K1915" s="117">
        <f t="shared" si="595"/>
        <v>78.63</v>
      </c>
      <c r="L1915" s="173">
        <v>192.57</v>
      </c>
      <c r="M1915" s="173"/>
      <c r="N1915" s="103">
        <f t="shared" si="596"/>
        <v>192.57</v>
      </c>
      <c r="O1915" s="173">
        <v>185.16</v>
      </c>
      <c r="P1915" s="173"/>
      <c r="Q1915" s="103">
        <f t="shared" si="597"/>
        <v>185.16</v>
      </c>
      <c r="R1915" s="173">
        <v>185.16</v>
      </c>
      <c r="S1915" s="173"/>
      <c r="T1915" s="103">
        <f t="shared" si="598"/>
        <v>185.16</v>
      </c>
    </row>
    <row r="1916" spans="1:20" ht="18.75">
      <c r="A1916" s="25"/>
      <c r="B1916" s="17" t="s">
        <v>2451</v>
      </c>
      <c r="C1916" s="20"/>
      <c r="D1916" s="20"/>
      <c r="E1916" s="88"/>
      <c r="F1916" s="14"/>
      <c r="G1916" s="14"/>
      <c r="H1916" s="94"/>
      <c r="I1916" s="22"/>
      <c r="J1916" s="22"/>
      <c r="L1916" s="173"/>
      <c r="M1916" s="173"/>
      <c r="O1916" s="173"/>
      <c r="P1916" s="173"/>
      <c r="R1916" s="173">
        <v>0.01</v>
      </c>
      <c r="S1916" s="173"/>
      <c r="T1916" s="103">
        <f t="shared" si="598"/>
        <v>0.01</v>
      </c>
    </row>
    <row r="1917" spans="1:20" ht="18.75">
      <c r="A1917" s="25"/>
      <c r="B1917" s="17" t="s">
        <v>2450</v>
      </c>
      <c r="C1917" s="20"/>
      <c r="D1917" s="20"/>
      <c r="E1917" s="88"/>
      <c r="F1917" s="14"/>
      <c r="G1917" s="14"/>
      <c r="H1917" s="94"/>
      <c r="I1917" s="22"/>
      <c r="J1917" s="22"/>
      <c r="L1917" s="173"/>
      <c r="M1917" s="173"/>
      <c r="O1917" s="173"/>
      <c r="P1917" s="173"/>
      <c r="R1917" s="173">
        <v>0.01</v>
      </c>
      <c r="S1917" s="173"/>
      <c r="T1917" s="103">
        <f t="shared" si="598"/>
        <v>0.01</v>
      </c>
    </row>
    <row r="1918" spans="1:20" ht="18.75">
      <c r="A1918" s="25"/>
      <c r="B1918" s="17" t="s">
        <v>2441</v>
      </c>
      <c r="C1918" s="20"/>
      <c r="D1918" s="20"/>
      <c r="E1918" s="88"/>
      <c r="F1918" s="14"/>
      <c r="G1918" s="14"/>
      <c r="H1918" s="94"/>
      <c r="I1918" s="22"/>
      <c r="J1918" s="22"/>
      <c r="L1918" s="173"/>
      <c r="M1918" s="173"/>
      <c r="O1918" s="173"/>
      <c r="P1918" s="173"/>
      <c r="R1918" s="173">
        <v>0.01</v>
      </c>
      <c r="S1918" s="173"/>
      <c r="T1918" s="103">
        <f t="shared" si="598"/>
        <v>0.01</v>
      </c>
    </row>
    <row r="1919" spans="1:20" ht="18.75">
      <c r="A1919" s="25"/>
      <c r="B1919" s="17" t="s">
        <v>2440</v>
      </c>
      <c r="C1919" s="20"/>
      <c r="D1919" s="20"/>
      <c r="E1919" s="88"/>
      <c r="F1919" s="14"/>
      <c r="G1919" s="14"/>
      <c r="H1919" s="94"/>
      <c r="I1919" s="22"/>
      <c r="J1919" s="22"/>
      <c r="L1919" s="173"/>
      <c r="M1919" s="173"/>
      <c r="O1919" s="173"/>
      <c r="P1919" s="173"/>
      <c r="R1919" s="173">
        <v>0.01</v>
      </c>
      <c r="S1919" s="173"/>
      <c r="T1919" s="103">
        <f t="shared" si="598"/>
        <v>0.01</v>
      </c>
    </row>
    <row r="1920" spans="1:20" ht="18.75">
      <c r="A1920" s="25"/>
      <c r="B1920" s="17" t="s">
        <v>2442</v>
      </c>
      <c r="C1920" s="20"/>
      <c r="D1920" s="20"/>
      <c r="E1920" s="88"/>
      <c r="F1920" s="14"/>
      <c r="G1920" s="14"/>
      <c r="H1920" s="94"/>
      <c r="I1920" s="22"/>
      <c r="J1920" s="22"/>
      <c r="L1920" s="173"/>
      <c r="M1920" s="173"/>
      <c r="O1920" s="173"/>
      <c r="P1920" s="173"/>
      <c r="R1920" s="173">
        <v>0.01</v>
      </c>
      <c r="S1920" s="173"/>
      <c r="T1920" s="103">
        <f t="shared" si="598"/>
        <v>0.01</v>
      </c>
    </row>
    <row r="1921" spans="1:20" ht="18.75">
      <c r="A1921" s="25"/>
      <c r="B1921" s="17" t="s">
        <v>2443</v>
      </c>
      <c r="C1921" s="20"/>
      <c r="D1921" s="20"/>
      <c r="E1921" s="88"/>
      <c r="F1921" s="14"/>
      <c r="G1921" s="14"/>
      <c r="H1921" s="94"/>
      <c r="I1921" s="22"/>
      <c r="J1921" s="22"/>
      <c r="L1921" s="173"/>
      <c r="M1921" s="173"/>
      <c r="O1921" s="173"/>
      <c r="P1921" s="173"/>
      <c r="R1921" s="173">
        <v>0.01</v>
      </c>
      <c r="S1921" s="173"/>
      <c r="T1921" s="103">
        <f t="shared" si="598"/>
        <v>0.01</v>
      </c>
    </row>
    <row r="1922" spans="1:20" ht="18.75">
      <c r="A1922" s="25"/>
      <c r="B1922" s="17" t="s">
        <v>2444</v>
      </c>
      <c r="C1922" s="20"/>
      <c r="D1922" s="20"/>
      <c r="E1922" s="88"/>
      <c r="F1922" s="14"/>
      <c r="G1922" s="14"/>
      <c r="H1922" s="94"/>
      <c r="I1922" s="22"/>
      <c r="J1922" s="22"/>
      <c r="L1922" s="173"/>
      <c r="M1922" s="173"/>
      <c r="O1922" s="173"/>
      <c r="P1922" s="173"/>
      <c r="R1922" s="173">
        <v>0.01</v>
      </c>
      <c r="S1922" s="173"/>
      <c r="T1922" s="103">
        <f t="shared" si="598"/>
        <v>0.01</v>
      </c>
    </row>
    <row r="1923" spans="1:20" ht="18.75">
      <c r="A1923" s="25">
        <v>55</v>
      </c>
      <c r="B1923" s="17" t="s">
        <v>1365</v>
      </c>
      <c r="C1923" s="20">
        <v>73.2</v>
      </c>
      <c r="D1923" s="20"/>
      <c r="E1923" s="88">
        <f t="shared" si="594"/>
        <v>73.2</v>
      </c>
      <c r="F1923" s="14">
        <v>0</v>
      </c>
      <c r="G1923" s="14">
        <v>1000</v>
      </c>
      <c r="H1923" s="94">
        <f t="shared" si="599"/>
        <v>1000</v>
      </c>
      <c r="I1923" s="22"/>
      <c r="J1923" s="22">
        <v>0.01</v>
      </c>
      <c r="K1923" s="117">
        <f t="shared" si="595"/>
        <v>0.01</v>
      </c>
      <c r="L1923" s="173"/>
      <c r="M1923" s="173">
        <v>0.01</v>
      </c>
      <c r="N1923" s="103">
        <f t="shared" si="596"/>
        <v>0.01</v>
      </c>
      <c r="O1923" s="173"/>
      <c r="P1923" s="173">
        <v>0.01</v>
      </c>
      <c r="Q1923" s="103">
        <f t="shared" si="597"/>
        <v>0.01</v>
      </c>
      <c r="R1923" s="173"/>
      <c r="S1923" s="173">
        <v>0.01</v>
      </c>
      <c r="T1923" s="103">
        <f t="shared" si="598"/>
        <v>0.01</v>
      </c>
    </row>
    <row r="1924" spans="1:20" ht="18.75">
      <c r="A1924" s="25">
        <v>56</v>
      </c>
      <c r="B1924" s="17" t="s">
        <v>1543</v>
      </c>
      <c r="C1924" s="20"/>
      <c r="D1924" s="20"/>
      <c r="E1924" s="88"/>
      <c r="F1924" s="14"/>
      <c r="G1924" s="14"/>
      <c r="H1924" s="94"/>
      <c r="I1924" s="22">
        <v>1800</v>
      </c>
      <c r="J1924" s="22"/>
      <c r="K1924" s="117">
        <f t="shared" si="595"/>
        <v>1800</v>
      </c>
      <c r="L1924" s="173">
        <v>10650</v>
      </c>
      <c r="M1924" s="173"/>
      <c r="N1924" s="103">
        <f t="shared" si="596"/>
        <v>10650</v>
      </c>
      <c r="O1924" s="173">
        <v>13100</v>
      </c>
      <c r="P1924" s="173"/>
      <c r="Q1924" s="103">
        <f t="shared" si="597"/>
        <v>13100</v>
      </c>
      <c r="R1924" s="173">
        <v>13100</v>
      </c>
      <c r="S1924" s="173"/>
      <c r="T1924" s="103">
        <f t="shared" si="598"/>
        <v>13100</v>
      </c>
    </row>
    <row r="1925" spans="1:20" ht="18.75">
      <c r="A1925" s="25">
        <v>57</v>
      </c>
      <c r="B1925" s="17" t="s">
        <v>1544</v>
      </c>
      <c r="C1925" s="20"/>
      <c r="D1925" s="20"/>
      <c r="E1925" s="88"/>
      <c r="F1925" s="14"/>
      <c r="G1925" s="14"/>
      <c r="H1925" s="94"/>
      <c r="I1925" s="22">
        <v>1000</v>
      </c>
      <c r="J1925" s="22"/>
      <c r="K1925" s="117">
        <f t="shared" si="595"/>
        <v>1000</v>
      </c>
      <c r="L1925" s="173">
        <v>4800</v>
      </c>
      <c r="M1925" s="173"/>
      <c r="N1925" s="103">
        <f t="shared" si="596"/>
        <v>4800</v>
      </c>
      <c r="O1925" s="173">
        <v>5000</v>
      </c>
      <c r="P1925" s="173"/>
      <c r="Q1925" s="103">
        <f t="shared" si="597"/>
        <v>5000</v>
      </c>
      <c r="R1925" s="173">
        <v>5000</v>
      </c>
      <c r="S1925" s="173"/>
      <c r="T1925" s="103">
        <f t="shared" si="598"/>
        <v>5000</v>
      </c>
    </row>
    <row r="1926" spans="1:20" ht="18.75">
      <c r="A1926" s="25">
        <v>58</v>
      </c>
      <c r="B1926" s="17" t="s">
        <v>1545</v>
      </c>
      <c r="C1926" s="20"/>
      <c r="D1926" s="20"/>
      <c r="E1926" s="88"/>
      <c r="F1926" s="14"/>
      <c r="G1926" s="14"/>
      <c r="H1926" s="94"/>
      <c r="I1926" s="22">
        <v>0.01</v>
      </c>
      <c r="J1926" s="22"/>
      <c r="K1926" s="117">
        <f t="shared" si="595"/>
        <v>0.01</v>
      </c>
      <c r="L1926" s="173">
        <v>250</v>
      </c>
      <c r="M1926" s="173"/>
      <c r="N1926" s="103">
        <f t="shared" si="596"/>
        <v>250</v>
      </c>
      <c r="O1926" s="173">
        <v>200</v>
      </c>
      <c r="P1926" s="173"/>
      <c r="Q1926" s="103">
        <f t="shared" si="597"/>
        <v>200</v>
      </c>
      <c r="R1926" s="173">
        <v>200</v>
      </c>
      <c r="S1926" s="173"/>
      <c r="T1926" s="103">
        <f t="shared" si="598"/>
        <v>200</v>
      </c>
    </row>
    <row r="1927" spans="1:20" ht="18.75">
      <c r="A1927" s="25">
        <v>59</v>
      </c>
      <c r="B1927" s="17" t="s">
        <v>1363</v>
      </c>
      <c r="C1927" s="20"/>
      <c r="D1927" s="20">
        <v>0.01</v>
      </c>
      <c r="E1927" s="88">
        <f t="shared" si="594"/>
        <v>0.01</v>
      </c>
      <c r="F1927" s="14">
        <v>0</v>
      </c>
      <c r="G1927" s="14">
        <v>150</v>
      </c>
      <c r="H1927" s="94">
        <f t="shared" si="599"/>
        <v>150</v>
      </c>
      <c r="I1927" s="22"/>
      <c r="J1927" s="22">
        <v>362.97</v>
      </c>
      <c r="K1927" s="117">
        <f t="shared" si="595"/>
        <v>362.97</v>
      </c>
      <c r="L1927" s="173"/>
      <c r="M1927" s="173">
        <v>300</v>
      </c>
      <c r="N1927" s="103">
        <f t="shared" si="596"/>
        <v>300</v>
      </c>
      <c r="O1927" s="173"/>
      <c r="P1927" s="173">
        <v>526.45000000000005</v>
      </c>
      <c r="Q1927" s="103">
        <f t="shared" si="597"/>
        <v>526.45000000000005</v>
      </c>
      <c r="R1927" s="173"/>
      <c r="S1927" s="173">
        <v>526.45000000000005</v>
      </c>
      <c r="T1927" s="103">
        <f t="shared" si="598"/>
        <v>526.45000000000005</v>
      </c>
    </row>
    <row r="1928" spans="1:20" ht="18.75">
      <c r="A1928" s="25">
        <v>60</v>
      </c>
      <c r="B1928" s="17" t="s">
        <v>2348</v>
      </c>
      <c r="C1928" s="20"/>
      <c r="D1928" s="20"/>
      <c r="E1928" s="88"/>
      <c r="F1928" s="14"/>
      <c r="G1928" s="14"/>
      <c r="H1928" s="94"/>
      <c r="I1928" s="22"/>
      <c r="J1928" s="22"/>
      <c r="L1928" s="173"/>
      <c r="M1928" s="173"/>
      <c r="O1928" s="173"/>
      <c r="P1928" s="173">
        <v>500</v>
      </c>
      <c r="Q1928" s="91">
        <v>5</v>
      </c>
      <c r="R1928" s="173"/>
      <c r="S1928" s="173">
        <v>500</v>
      </c>
      <c r="T1928" s="91">
        <v>5</v>
      </c>
    </row>
    <row r="1929" spans="1:20" ht="18.75">
      <c r="A1929" s="25">
        <v>61</v>
      </c>
      <c r="B1929" s="17" t="s">
        <v>1364</v>
      </c>
      <c r="C1929" s="20"/>
      <c r="D1929" s="20">
        <v>150</v>
      </c>
      <c r="E1929" s="88">
        <f t="shared" si="594"/>
        <v>150</v>
      </c>
      <c r="F1929" s="14">
        <v>0</v>
      </c>
      <c r="G1929" s="14">
        <v>0.01</v>
      </c>
      <c r="H1929" s="94">
        <f t="shared" si="599"/>
        <v>0.01</v>
      </c>
      <c r="I1929" s="22"/>
      <c r="J1929" s="22">
        <v>0.01</v>
      </c>
      <c r="K1929" s="117">
        <f t="shared" si="595"/>
        <v>0.01</v>
      </c>
      <c r="L1929" s="173"/>
      <c r="M1929" s="173">
        <v>0.01</v>
      </c>
      <c r="N1929" s="103">
        <f t="shared" si="596"/>
        <v>0.01</v>
      </c>
      <c r="O1929" s="173"/>
      <c r="P1929" s="173">
        <v>0.01</v>
      </c>
      <c r="Q1929" s="103">
        <f t="shared" si="597"/>
        <v>0.01</v>
      </c>
      <c r="R1929" s="173"/>
      <c r="S1929" s="173">
        <v>0.01</v>
      </c>
      <c r="T1929" s="103">
        <f t="shared" ref="T1929:T1993" si="600">SUM(R1929:S1929)</f>
        <v>0.01</v>
      </c>
    </row>
    <row r="1930" spans="1:20" ht="18.75">
      <c r="A1930" s="25">
        <v>62</v>
      </c>
      <c r="B1930" s="17" t="s">
        <v>1366</v>
      </c>
      <c r="C1930" s="20"/>
      <c r="D1930" s="20">
        <v>0.01</v>
      </c>
      <c r="E1930" s="88">
        <f t="shared" si="594"/>
        <v>0.01</v>
      </c>
      <c r="F1930" s="14">
        <v>0</v>
      </c>
      <c r="G1930" s="14">
        <v>20</v>
      </c>
      <c r="H1930" s="94">
        <f t="shared" si="599"/>
        <v>20</v>
      </c>
      <c r="I1930" s="22"/>
      <c r="J1930" s="22">
        <v>0.01</v>
      </c>
      <c r="K1930" s="117">
        <f t="shared" si="595"/>
        <v>0.01</v>
      </c>
      <c r="L1930" s="173"/>
      <c r="M1930" s="173">
        <v>0.01</v>
      </c>
      <c r="N1930" s="103">
        <f t="shared" si="596"/>
        <v>0.01</v>
      </c>
      <c r="O1930" s="173"/>
      <c r="P1930" s="173">
        <v>0.01</v>
      </c>
      <c r="Q1930" s="103">
        <f t="shared" si="597"/>
        <v>0.01</v>
      </c>
      <c r="R1930" s="173"/>
      <c r="S1930" s="173">
        <v>0.01</v>
      </c>
      <c r="T1930" s="103">
        <f t="shared" si="600"/>
        <v>0.01</v>
      </c>
    </row>
    <row r="1931" spans="1:20" ht="18.75">
      <c r="A1931" s="25">
        <v>63</v>
      </c>
      <c r="B1931" s="17" t="s">
        <v>1368</v>
      </c>
      <c r="C1931" s="20"/>
      <c r="D1931" s="20">
        <v>0.01</v>
      </c>
      <c r="E1931" s="88">
        <f t="shared" si="594"/>
        <v>0.01</v>
      </c>
      <c r="F1931" s="14">
        <v>0</v>
      </c>
      <c r="G1931" s="14">
        <v>1600</v>
      </c>
      <c r="H1931" s="94">
        <f t="shared" si="599"/>
        <v>1600</v>
      </c>
      <c r="I1931" s="22"/>
      <c r="J1931" s="22">
        <v>300</v>
      </c>
      <c r="K1931" s="117">
        <f t="shared" si="595"/>
        <v>300</v>
      </c>
      <c r="L1931" s="173"/>
      <c r="M1931" s="173">
        <v>0.01</v>
      </c>
      <c r="N1931" s="103">
        <f t="shared" si="596"/>
        <v>0.01</v>
      </c>
      <c r="O1931" s="173"/>
      <c r="P1931" s="173">
        <v>600</v>
      </c>
      <c r="Q1931" s="103">
        <f t="shared" si="597"/>
        <v>600</v>
      </c>
      <c r="R1931" s="173"/>
      <c r="S1931" s="173">
        <v>600</v>
      </c>
      <c r="T1931" s="103">
        <f t="shared" si="600"/>
        <v>600</v>
      </c>
    </row>
    <row r="1932" spans="1:20" ht="18.75">
      <c r="A1932" s="25">
        <v>64</v>
      </c>
      <c r="B1932" s="17" t="s">
        <v>2349</v>
      </c>
      <c r="C1932" s="20"/>
      <c r="D1932" s="20"/>
      <c r="E1932" s="88"/>
      <c r="F1932" s="14"/>
      <c r="G1932" s="14"/>
      <c r="H1932" s="94"/>
      <c r="I1932" s="22">
        <v>0.02</v>
      </c>
      <c r="J1932" s="22"/>
      <c r="K1932" s="117">
        <f t="shared" si="595"/>
        <v>0.02</v>
      </c>
      <c r="L1932" s="173">
        <v>0.02</v>
      </c>
      <c r="M1932" s="173"/>
      <c r="N1932" s="103">
        <f t="shared" si="596"/>
        <v>0.02</v>
      </c>
      <c r="O1932" s="173">
        <v>0.02</v>
      </c>
      <c r="P1932" s="173"/>
      <c r="Q1932" s="103">
        <f t="shared" si="597"/>
        <v>0.02</v>
      </c>
      <c r="R1932" s="173">
        <v>0.02</v>
      </c>
      <c r="S1932" s="173"/>
      <c r="T1932" s="103">
        <f t="shared" si="600"/>
        <v>0.02</v>
      </c>
    </row>
    <row r="1933" spans="1:20" ht="18.75">
      <c r="A1933" s="25">
        <v>65</v>
      </c>
      <c r="B1933" s="17" t="s">
        <v>1367</v>
      </c>
      <c r="C1933" s="20"/>
      <c r="D1933" s="20">
        <v>990</v>
      </c>
      <c r="E1933" s="88">
        <f t="shared" si="594"/>
        <v>990</v>
      </c>
      <c r="F1933" s="14">
        <v>0</v>
      </c>
      <c r="G1933" s="14">
        <v>500</v>
      </c>
      <c r="H1933" s="94">
        <f t="shared" si="599"/>
        <v>500</v>
      </c>
      <c r="I1933" s="22"/>
      <c r="J1933" s="22">
        <v>500</v>
      </c>
      <c r="K1933" s="117">
        <f t="shared" si="595"/>
        <v>500</v>
      </c>
      <c r="L1933" s="173"/>
      <c r="M1933" s="173">
        <v>0.01</v>
      </c>
      <c r="N1933" s="103">
        <f t="shared" si="596"/>
        <v>0.01</v>
      </c>
      <c r="O1933" s="173"/>
      <c r="P1933" s="173">
        <v>0.01</v>
      </c>
      <c r="Q1933" s="103">
        <f t="shared" si="597"/>
        <v>0.01</v>
      </c>
      <c r="R1933" s="173"/>
      <c r="S1933" s="173">
        <v>0.01</v>
      </c>
      <c r="T1933" s="103">
        <f t="shared" si="600"/>
        <v>0.01</v>
      </c>
    </row>
    <row r="1934" spans="1:20" ht="18.75">
      <c r="A1934" s="25">
        <v>66</v>
      </c>
      <c r="B1934" s="17" t="s">
        <v>2350</v>
      </c>
      <c r="C1934" s="20"/>
      <c r="D1934" s="20"/>
      <c r="E1934" s="88"/>
      <c r="F1934" s="14"/>
      <c r="G1934" s="14"/>
      <c r="H1934" s="94"/>
      <c r="I1934" s="22"/>
      <c r="J1934" s="22"/>
      <c r="L1934" s="173"/>
      <c r="M1934" s="173"/>
      <c r="O1934" s="173"/>
      <c r="P1934" s="173">
        <v>0.01</v>
      </c>
      <c r="Q1934" s="103">
        <f t="shared" si="597"/>
        <v>0.01</v>
      </c>
      <c r="R1934" s="173"/>
      <c r="S1934" s="173">
        <v>332.64</v>
      </c>
      <c r="T1934" s="103">
        <f t="shared" si="600"/>
        <v>332.64</v>
      </c>
    </row>
    <row r="1935" spans="1:20" ht="18.75">
      <c r="A1935" s="25"/>
      <c r="B1935" s="17" t="s">
        <v>2445</v>
      </c>
      <c r="C1935" s="20"/>
      <c r="D1935" s="20"/>
      <c r="E1935" s="88"/>
      <c r="F1935" s="14"/>
      <c r="G1935" s="14"/>
      <c r="H1935" s="94"/>
      <c r="I1935" s="22"/>
      <c r="J1935" s="22"/>
      <c r="L1935" s="173"/>
      <c r="M1935" s="173"/>
      <c r="O1935" s="173"/>
      <c r="P1935" s="173"/>
      <c r="R1935" s="173">
        <v>0.11</v>
      </c>
      <c r="S1935" s="173"/>
    </row>
    <row r="1936" spans="1:20" ht="18.75">
      <c r="A1936" s="25"/>
      <c r="B1936" s="17" t="s">
        <v>2446</v>
      </c>
      <c r="C1936" s="20"/>
      <c r="D1936" s="20"/>
      <c r="E1936" s="88"/>
      <c r="F1936" s="14"/>
      <c r="G1936" s="14"/>
      <c r="H1936" s="94"/>
      <c r="I1936" s="22"/>
      <c r="J1936" s="22"/>
      <c r="L1936" s="173"/>
      <c r="M1936" s="173"/>
      <c r="O1936" s="173"/>
      <c r="P1936" s="173"/>
      <c r="R1936" s="173">
        <v>0.02</v>
      </c>
      <c r="S1936" s="173"/>
    </row>
    <row r="1937" spans="1:20" ht="18.75">
      <c r="A1937" s="25"/>
      <c r="B1937" s="17" t="s">
        <v>2447</v>
      </c>
      <c r="C1937" s="20"/>
      <c r="D1937" s="20"/>
      <c r="E1937" s="88"/>
      <c r="F1937" s="14"/>
      <c r="G1937" s="14"/>
      <c r="H1937" s="94"/>
      <c r="I1937" s="22"/>
      <c r="J1937" s="22"/>
      <c r="L1937" s="173"/>
      <c r="M1937" s="173"/>
      <c r="O1937" s="173"/>
      <c r="P1937" s="173"/>
      <c r="R1937" s="173">
        <v>0.11</v>
      </c>
      <c r="S1937" s="173"/>
    </row>
    <row r="1938" spans="1:20" ht="18.75">
      <c r="A1938" s="25">
        <v>67</v>
      </c>
      <c r="B1938" s="17" t="s">
        <v>1369</v>
      </c>
      <c r="C1938" s="20"/>
      <c r="D1938" s="20">
        <v>0.01</v>
      </c>
      <c r="E1938" s="88">
        <f t="shared" si="594"/>
        <v>0.01</v>
      </c>
      <c r="F1938" s="14">
        <v>0</v>
      </c>
      <c r="G1938" s="14">
        <v>500</v>
      </c>
      <c r="H1938" s="94">
        <f t="shared" si="599"/>
        <v>500</v>
      </c>
      <c r="I1938" s="22"/>
      <c r="J1938" s="22">
        <v>0.01</v>
      </c>
      <c r="K1938" s="117">
        <f t="shared" ref="K1938:K1995" si="601">SUM(I1938:J1938)</f>
        <v>0.01</v>
      </c>
      <c r="L1938" s="173"/>
      <c r="M1938" s="173">
        <v>0.01</v>
      </c>
      <c r="N1938" s="103">
        <f t="shared" ref="N1938:N1995" si="602">SUM(L1938:M1938)</f>
        <v>0.01</v>
      </c>
      <c r="O1938" s="173"/>
      <c r="P1938" s="173">
        <v>0.01</v>
      </c>
      <c r="Q1938" s="103">
        <f t="shared" ref="Q1938:Q1995" si="603">SUM(O1938:P1938)</f>
        <v>0.01</v>
      </c>
      <c r="R1938" s="173"/>
      <c r="S1938" s="173">
        <v>0.01</v>
      </c>
      <c r="T1938" s="103">
        <f t="shared" si="600"/>
        <v>0.01</v>
      </c>
    </row>
    <row r="1939" spans="1:20" ht="18.75">
      <c r="A1939" s="25">
        <v>68</v>
      </c>
      <c r="B1939" s="17" t="s">
        <v>1371</v>
      </c>
      <c r="C1939" s="20"/>
      <c r="D1939" s="20">
        <v>1000</v>
      </c>
      <c r="E1939" s="88">
        <f t="shared" si="594"/>
        <v>1000</v>
      </c>
      <c r="F1939" s="14">
        <v>0</v>
      </c>
      <c r="G1939" s="14">
        <v>2785</v>
      </c>
      <c r="H1939" s="94">
        <f t="shared" si="599"/>
        <v>2785</v>
      </c>
      <c r="I1939" s="22"/>
      <c r="J1939" s="22">
        <v>4940</v>
      </c>
      <c r="K1939" s="117">
        <f t="shared" si="601"/>
        <v>4940</v>
      </c>
      <c r="L1939" s="173"/>
      <c r="M1939" s="173">
        <v>3350</v>
      </c>
      <c r="N1939" s="103">
        <f t="shared" si="602"/>
        <v>3350</v>
      </c>
      <c r="O1939" s="173"/>
      <c r="P1939" s="173">
        <v>2000</v>
      </c>
      <c r="Q1939" s="103">
        <f t="shared" si="603"/>
        <v>2000</v>
      </c>
      <c r="R1939" s="173"/>
      <c r="S1939" s="173">
        <v>2000</v>
      </c>
      <c r="T1939" s="103">
        <f t="shared" si="600"/>
        <v>2000</v>
      </c>
    </row>
    <row r="1940" spans="1:20" ht="18.75">
      <c r="A1940" s="25">
        <v>69</v>
      </c>
      <c r="B1940" s="72" t="s">
        <v>1370</v>
      </c>
      <c r="C1940" s="20"/>
      <c r="D1940" s="20">
        <v>500</v>
      </c>
      <c r="E1940" s="88">
        <f t="shared" si="594"/>
        <v>500</v>
      </c>
      <c r="F1940" s="14">
        <v>0</v>
      </c>
      <c r="G1940" s="14">
        <v>1000</v>
      </c>
      <c r="H1940" s="94">
        <f t="shared" si="599"/>
        <v>1000</v>
      </c>
      <c r="I1940" s="22"/>
      <c r="J1940" s="22">
        <v>800</v>
      </c>
      <c r="K1940" s="117">
        <f t="shared" si="601"/>
        <v>800</v>
      </c>
      <c r="L1940" s="173"/>
      <c r="M1940" s="173">
        <v>708.7</v>
      </c>
      <c r="N1940" s="103">
        <f t="shared" si="602"/>
        <v>708.7</v>
      </c>
      <c r="O1940" s="173"/>
      <c r="P1940" s="173">
        <v>1950</v>
      </c>
      <c r="Q1940" s="103">
        <f t="shared" si="603"/>
        <v>1950</v>
      </c>
      <c r="R1940" s="173"/>
      <c r="S1940" s="173">
        <v>1950</v>
      </c>
      <c r="T1940" s="103">
        <f t="shared" si="600"/>
        <v>1950</v>
      </c>
    </row>
    <row r="1941" spans="1:20" ht="18.75">
      <c r="A1941" s="25">
        <v>70</v>
      </c>
      <c r="B1941" s="17" t="s">
        <v>1372</v>
      </c>
      <c r="C1941" s="20"/>
      <c r="D1941" s="20">
        <v>2500</v>
      </c>
      <c r="E1941" s="88">
        <f t="shared" si="594"/>
        <v>2500</v>
      </c>
      <c r="F1941" s="14">
        <v>0</v>
      </c>
      <c r="G1941" s="14">
        <v>0.01</v>
      </c>
      <c r="H1941" s="94">
        <f t="shared" si="599"/>
        <v>0.01</v>
      </c>
      <c r="I1941" s="22"/>
      <c r="J1941" s="22">
        <v>730</v>
      </c>
      <c r="K1941" s="117">
        <f t="shared" si="601"/>
        <v>730</v>
      </c>
      <c r="L1941" s="173"/>
      <c r="M1941" s="173">
        <v>500</v>
      </c>
      <c r="N1941" s="103">
        <f t="shared" si="602"/>
        <v>500</v>
      </c>
      <c r="O1941" s="173"/>
      <c r="P1941" s="173">
        <v>0.01</v>
      </c>
      <c r="Q1941" s="103">
        <f t="shared" si="603"/>
        <v>0.01</v>
      </c>
      <c r="R1941" s="173"/>
      <c r="S1941" s="173">
        <v>0.01</v>
      </c>
      <c r="T1941" s="103">
        <f t="shared" si="600"/>
        <v>0.01</v>
      </c>
    </row>
    <row r="1942" spans="1:20" ht="18.75">
      <c r="A1942" s="25">
        <v>71</v>
      </c>
      <c r="B1942" s="17" t="s">
        <v>1374</v>
      </c>
      <c r="C1942" s="20"/>
      <c r="D1942" s="20">
        <v>4388.8900000000003</v>
      </c>
      <c r="E1942" s="88">
        <f t="shared" si="594"/>
        <v>4388.8900000000003</v>
      </c>
      <c r="F1942" s="14">
        <v>0</v>
      </c>
      <c r="G1942" s="14">
        <v>0.98</v>
      </c>
      <c r="H1942" s="94">
        <f t="shared" si="599"/>
        <v>0.98</v>
      </c>
      <c r="I1942" s="22"/>
      <c r="J1942" s="22">
        <v>0.1</v>
      </c>
      <c r="K1942" s="117">
        <f t="shared" si="601"/>
        <v>0.1</v>
      </c>
      <c r="L1942" s="173"/>
      <c r="M1942" s="173">
        <v>0.1</v>
      </c>
      <c r="N1942" s="103">
        <f t="shared" si="602"/>
        <v>0.1</v>
      </c>
      <c r="O1942" s="173"/>
      <c r="P1942" s="173">
        <v>0.1</v>
      </c>
      <c r="Q1942" s="103">
        <f t="shared" si="603"/>
        <v>0.1</v>
      </c>
      <c r="R1942" s="173"/>
      <c r="S1942" s="173">
        <v>0.1</v>
      </c>
      <c r="T1942" s="103">
        <f t="shared" si="600"/>
        <v>0.1</v>
      </c>
    </row>
    <row r="1943" spans="1:20" ht="18.75">
      <c r="A1943" s="25">
        <v>72</v>
      </c>
      <c r="B1943" s="17" t="s">
        <v>1373</v>
      </c>
      <c r="C1943" s="20"/>
      <c r="D1943" s="20">
        <v>1000</v>
      </c>
      <c r="E1943" s="88">
        <f t="shared" si="594"/>
        <v>1000</v>
      </c>
      <c r="F1943" s="14">
        <v>0</v>
      </c>
      <c r="G1943" s="14">
        <v>616.04999999999995</v>
      </c>
      <c r="H1943" s="94">
        <f t="shared" si="599"/>
        <v>616.04999999999995</v>
      </c>
      <c r="I1943" s="22"/>
      <c r="J1943" s="22">
        <v>250</v>
      </c>
      <c r="K1943" s="117">
        <f t="shared" si="601"/>
        <v>250</v>
      </c>
      <c r="L1943" s="173"/>
      <c r="M1943" s="173">
        <v>250</v>
      </c>
      <c r="N1943" s="103">
        <f t="shared" si="602"/>
        <v>250</v>
      </c>
      <c r="O1943" s="173"/>
      <c r="P1943" s="173">
        <v>0.01</v>
      </c>
      <c r="Q1943" s="103">
        <f t="shared" si="603"/>
        <v>0.01</v>
      </c>
      <c r="R1943" s="173"/>
      <c r="S1943" s="173">
        <v>0.01</v>
      </c>
      <c r="T1943" s="103">
        <f t="shared" si="600"/>
        <v>0.01</v>
      </c>
    </row>
    <row r="1944" spans="1:20" ht="18.75">
      <c r="A1944" s="25">
        <v>73</v>
      </c>
      <c r="B1944" s="17" t="s">
        <v>1375</v>
      </c>
      <c r="C1944" s="20"/>
      <c r="D1944" s="20">
        <v>850</v>
      </c>
      <c r="E1944" s="88">
        <f t="shared" si="594"/>
        <v>850</v>
      </c>
      <c r="F1944" s="14">
        <v>0</v>
      </c>
      <c r="G1944" s="14">
        <v>245.87</v>
      </c>
      <c r="H1944" s="94">
        <f t="shared" si="599"/>
        <v>245.87</v>
      </c>
      <c r="I1944" s="22"/>
      <c r="J1944" s="22">
        <v>0.01</v>
      </c>
      <c r="K1944" s="117">
        <f t="shared" si="601"/>
        <v>0.01</v>
      </c>
      <c r="L1944" s="173"/>
      <c r="M1944" s="173">
        <v>0.01</v>
      </c>
      <c r="N1944" s="103">
        <f t="shared" si="602"/>
        <v>0.01</v>
      </c>
      <c r="O1944" s="173"/>
      <c r="P1944" s="173">
        <v>0.01</v>
      </c>
      <c r="Q1944" s="103">
        <f t="shared" si="603"/>
        <v>0.01</v>
      </c>
      <c r="R1944" s="173"/>
      <c r="S1944" s="173">
        <v>0.01</v>
      </c>
      <c r="T1944" s="103">
        <f t="shared" si="600"/>
        <v>0.01</v>
      </c>
    </row>
    <row r="1945" spans="1:20" ht="18.75">
      <c r="A1945" s="25">
        <v>74</v>
      </c>
      <c r="B1945" s="17" t="s">
        <v>1377</v>
      </c>
      <c r="C1945" s="20"/>
      <c r="D1945" s="20">
        <v>800</v>
      </c>
      <c r="E1945" s="88">
        <f t="shared" ref="E1945:E1992" si="604">SUM(C1945:D1945)</f>
        <v>800</v>
      </c>
      <c r="F1945" s="14">
        <v>0</v>
      </c>
      <c r="G1945" s="14">
        <v>600</v>
      </c>
      <c r="H1945" s="94">
        <f t="shared" si="599"/>
        <v>600</v>
      </c>
      <c r="I1945" s="22"/>
      <c r="J1945" s="22">
        <v>72</v>
      </c>
      <c r="K1945" s="117">
        <f t="shared" si="601"/>
        <v>72</v>
      </c>
      <c r="L1945" s="173"/>
      <c r="M1945" s="173">
        <v>1107</v>
      </c>
      <c r="N1945" s="103">
        <f t="shared" si="602"/>
        <v>1107</v>
      </c>
      <c r="O1945" s="173"/>
      <c r="P1945" s="173">
        <v>1000</v>
      </c>
      <c r="Q1945" s="103">
        <f t="shared" si="603"/>
        <v>1000</v>
      </c>
      <c r="R1945" s="173"/>
      <c r="S1945" s="173">
        <v>1000</v>
      </c>
      <c r="T1945" s="103">
        <f t="shared" si="600"/>
        <v>1000</v>
      </c>
    </row>
    <row r="1946" spans="1:20" ht="18.75">
      <c r="A1946" s="25">
        <v>75</v>
      </c>
      <c r="B1946" s="17" t="s">
        <v>1376</v>
      </c>
      <c r="C1946" s="20"/>
      <c r="D1946" s="20">
        <v>200</v>
      </c>
      <c r="E1946" s="88">
        <f t="shared" si="604"/>
        <v>200</v>
      </c>
      <c r="F1946" s="14">
        <v>0</v>
      </c>
      <c r="G1946" s="14">
        <v>200</v>
      </c>
      <c r="H1946" s="94">
        <f t="shared" ref="H1946:H1993" si="605">SUM(F1946:G1946)</f>
        <v>200</v>
      </c>
      <c r="I1946" s="22"/>
      <c r="J1946" s="22">
        <v>200</v>
      </c>
      <c r="K1946" s="117">
        <f t="shared" si="601"/>
        <v>200</v>
      </c>
      <c r="L1946" s="173"/>
      <c r="M1946" s="173">
        <v>250</v>
      </c>
      <c r="N1946" s="103">
        <f t="shared" si="602"/>
        <v>250</v>
      </c>
      <c r="O1946" s="173"/>
      <c r="P1946" s="173">
        <v>200</v>
      </c>
      <c r="Q1946" s="103">
        <f t="shared" si="603"/>
        <v>200</v>
      </c>
      <c r="R1946" s="173"/>
      <c r="S1946" s="173">
        <v>200</v>
      </c>
      <c r="T1946" s="103">
        <f t="shared" si="600"/>
        <v>200</v>
      </c>
    </row>
    <row r="1947" spans="1:20" ht="18.75">
      <c r="A1947" s="25">
        <v>76</v>
      </c>
      <c r="B1947" s="17" t="s">
        <v>1378</v>
      </c>
      <c r="C1947" s="20"/>
      <c r="D1947" s="20">
        <v>800</v>
      </c>
      <c r="E1947" s="88">
        <f t="shared" si="604"/>
        <v>800</v>
      </c>
      <c r="F1947" s="14">
        <v>0</v>
      </c>
      <c r="G1947" s="14">
        <v>300</v>
      </c>
      <c r="H1947" s="94">
        <f t="shared" si="605"/>
        <v>300</v>
      </c>
      <c r="I1947" s="22"/>
      <c r="J1947" s="22">
        <v>300</v>
      </c>
      <c r="K1947" s="117">
        <f t="shared" si="601"/>
        <v>300</v>
      </c>
      <c r="L1947" s="173"/>
      <c r="M1947" s="173">
        <v>600</v>
      </c>
      <c r="N1947" s="103">
        <f t="shared" si="602"/>
        <v>600</v>
      </c>
      <c r="O1947" s="173"/>
      <c r="P1947" s="173">
        <v>0.01</v>
      </c>
      <c r="Q1947" s="103">
        <f t="shared" si="603"/>
        <v>0.01</v>
      </c>
      <c r="R1947" s="173"/>
      <c r="S1947" s="173">
        <v>0.01</v>
      </c>
      <c r="T1947" s="103">
        <f t="shared" si="600"/>
        <v>0.01</v>
      </c>
    </row>
    <row r="1948" spans="1:20" ht="18.75">
      <c r="A1948" s="25">
        <v>77</v>
      </c>
      <c r="B1948" s="17" t="s">
        <v>1380</v>
      </c>
      <c r="C1948" s="20"/>
      <c r="D1948" s="20">
        <v>100</v>
      </c>
      <c r="E1948" s="88">
        <f t="shared" si="604"/>
        <v>100</v>
      </c>
      <c r="F1948" s="14">
        <v>0</v>
      </c>
      <c r="G1948" s="14">
        <v>100</v>
      </c>
      <c r="H1948" s="94">
        <f t="shared" si="605"/>
        <v>100</v>
      </c>
      <c r="I1948" s="22"/>
      <c r="J1948" s="22">
        <v>0.01</v>
      </c>
      <c r="K1948" s="117">
        <f t="shared" si="601"/>
        <v>0.01</v>
      </c>
      <c r="L1948" s="173"/>
      <c r="M1948" s="173">
        <v>0.01</v>
      </c>
      <c r="N1948" s="103">
        <f t="shared" si="602"/>
        <v>0.01</v>
      </c>
      <c r="O1948" s="173"/>
      <c r="P1948" s="173">
        <v>0.01</v>
      </c>
      <c r="Q1948" s="103">
        <f t="shared" si="603"/>
        <v>0.01</v>
      </c>
      <c r="R1948" s="173"/>
      <c r="S1948" s="173">
        <v>0.01</v>
      </c>
      <c r="T1948" s="103">
        <f t="shared" si="600"/>
        <v>0.01</v>
      </c>
    </row>
    <row r="1949" spans="1:20" ht="18.75">
      <c r="A1949" s="25">
        <v>78</v>
      </c>
      <c r="B1949" s="17" t="s">
        <v>1379</v>
      </c>
      <c r="C1949" s="20">
        <v>0.01</v>
      </c>
      <c r="D1949" s="20"/>
      <c r="E1949" s="88">
        <f t="shared" si="604"/>
        <v>0.01</v>
      </c>
      <c r="F1949" s="14">
        <v>0.01</v>
      </c>
      <c r="G1949" s="14">
        <v>0</v>
      </c>
      <c r="H1949" s="94">
        <f t="shared" si="605"/>
        <v>0.01</v>
      </c>
      <c r="I1949" s="22">
        <v>0.01</v>
      </c>
      <c r="J1949" s="22"/>
      <c r="K1949" s="117">
        <f t="shared" si="601"/>
        <v>0.01</v>
      </c>
      <c r="L1949" s="173">
        <v>0.01</v>
      </c>
      <c r="M1949" s="173"/>
      <c r="N1949" s="103">
        <f t="shared" si="602"/>
        <v>0.01</v>
      </c>
      <c r="O1949" s="173">
        <v>0.01</v>
      </c>
      <c r="P1949" s="173"/>
      <c r="Q1949" s="103">
        <f t="shared" si="603"/>
        <v>0.01</v>
      </c>
      <c r="R1949" s="173">
        <v>0.01</v>
      </c>
      <c r="S1949" s="173"/>
      <c r="T1949" s="103">
        <f t="shared" si="600"/>
        <v>0.01</v>
      </c>
    </row>
    <row r="1950" spans="1:20" ht="18.75">
      <c r="A1950" s="25">
        <v>79</v>
      </c>
      <c r="B1950" s="17" t="s">
        <v>1547</v>
      </c>
      <c r="C1950" s="20"/>
      <c r="D1950" s="20"/>
      <c r="E1950" s="88"/>
      <c r="F1950" s="14"/>
      <c r="G1950" s="14"/>
      <c r="H1950" s="94"/>
      <c r="I1950" s="22">
        <v>500</v>
      </c>
      <c r="J1950" s="22"/>
      <c r="K1950" s="117">
        <f t="shared" si="601"/>
        <v>500</v>
      </c>
      <c r="L1950" s="173">
        <v>100</v>
      </c>
      <c r="M1950" s="173"/>
      <c r="N1950" s="103">
        <f t="shared" si="602"/>
        <v>100</v>
      </c>
      <c r="O1950" s="173">
        <v>10</v>
      </c>
      <c r="P1950" s="173"/>
      <c r="Q1950" s="103">
        <f t="shared" si="603"/>
        <v>10</v>
      </c>
      <c r="R1950" s="173">
        <v>10</v>
      </c>
      <c r="S1950" s="173"/>
      <c r="T1950" s="103">
        <f t="shared" si="600"/>
        <v>10</v>
      </c>
    </row>
    <row r="1951" spans="1:20" ht="18.75">
      <c r="A1951" s="25"/>
      <c r="B1951" s="17" t="s">
        <v>2448</v>
      </c>
      <c r="C1951" s="20"/>
      <c r="D1951" s="20"/>
      <c r="E1951" s="88"/>
      <c r="F1951" s="14"/>
      <c r="G1951" s="14"/>
      <c r="H1951" s="94"/>
      <c r="I1951" s="22"/>
      <c r="J1951" s="22"/>
      <c r="L1951" s="173"/>
      <c r="M1951" s="173"/>
      <c r="O1951" s="173"/>
      <c r="P1951" s="173"/>
      <c r="R1951" s="173">
        <v>0.02</v>
      </c>
      <c r="S1951" s="173"/>
    </row>
    <row r="1952" spans="1:20" ht="18.75">
      <c r="A1952" s="25">
        <v>80</v>
      </c>
      <c r="B1952" s="17" t="s">
        <v>1381</v>
      </c>
      <c r="C1952" s="20"/>
      <c r="D1952" s="20">
        <v>500</v>
      </c>
      <c r="E1952" s="88">
        <f t="shared" si="604"/>
        <v>500</v>
      </c>
      <c r="F1952" s="14">
        <v>0.01</v>
      </c>
      <c r="G1952" s="14">
        <v>0</v>
      </c>
      <c r="H1952" s="94">
        <f t="shared" si="605"/>
        <v>0.01</v>
      </c>
      <c r="I1952" s="22">
        <v>0.01</v>
      </c>
      <c r="J1952" s="22"/>
      <c r="K1952" s="117">
        <f t="shared" si="601"/>
        <v>0.01</v>
      </c>
      <c r="L1952" s="173">
        <v>0.01</v>
      </c>
      <c r="M1952" s="173"/>
      <c r="N1952" s="103">
        <f t="shared" si="602"/>
        <v>0.01</v>
      </c>
      <c r="O1952" s="173">
        <v>0.01</v>
      </c>
      <c r="P1952" s="173"/>
      <c r="Q1952" s="103">
        <f t="shared" si="603"/>
        <v>0.01</v>
      </c>
      <c r="R1952" s="173">
        <v>0.01</v>
      </c>
      <c r="S1952" s="173"/>
      <c r="T1952" s="103">
        <f t="shared" si="600"/>
        <v>0.01</v>
      </c>
    </row>
    <row r="1953" spans="1:20" ht="18.75">
      <c r="A1953" s="25">
        <v>81</v>
      </c>
      <c r="B1953" s="17" t="s">
        <v>1382</v>
      </c>
      <c r="C1953" s="20"/>
      <c r="D1953" s="20">
        <v>250</v>
      </c>
      <c r="E1953" s="88">
        <f t="shared" si="604"/>
        <v>250</v>
      </c>
      <c r="F1953" s="14">
        <v>0</v>
      </c>
      <c r="G1953" s="14">
        <v>500</v>
      </c>
      <c r="H1953" s="94">
        <f t="shared" si="605"/>
        <v>500</v>
      </c>
      <c r="I1953" s="22"/>
      <c r="J1953" s="22">
        <v>0.01</v>
      </c>
      <c r="K1953" s="117">
        <f t="shared" si="601"/>
        <v>0.01</v>
      </c>
      <c r="L1953" s="173"/>
      <c r="M1953" s="173">
        <v>0.01</v>
      </c>
      <c r="N1953" s="103">
        <f t="shared" si="602"/>
        <v>0.01</v>
      </c>
      <c r="O1953" s="173"/>
      <c r="P1953" s="173">
        <v>0.01</v>
      </c>
      <c r="Q1953" s="103">
        <f t="shared" si="603"/>
        <v>0.01</v>
      </c>
      <c r="R1953" s="173"/>
      <c r="S1953" s="173">
        <v>0.01</v>
      </c>
      <c r="T1953" s="103">
        <f t="shared" si="600"/>
        <v>0.01</v>
      </c>
    </row>
    <row r="1954" spans="1:20" ht="18.75">
      <c r="A1954" s="25">
        <v>82</v>
      </c>
      <c r="B1954" s="17" t="s">
        <v>1384</v>
      </c>
      <c r="C1954" s="20"/>
      <c r="D1954" s="20">
        <v>250</v>
      </c>
      <c r="E1954" s="88">
        <f t="shared" si="604"/>
        <v>250</v>
      </c>
      <c r="F1954" s="14">
        <v>0</v>
      </c>
      <c r="G1954" s="14">
        <v>250</v>
      </c>
      <c r="H1954" s="94">
        <f t="shared" si="605"/>
        <v>250</v>
      </c>
      <c r="I1954" s="25"/>
      <c r="J1954" s="22">
        <v>0.01</v>
      </c>
      <c r="K1954" s="117">
        <f t="shared" si="601"/>
        <v>0.01</v>
      </c>
      <c r="L1954" s="173"/>
      <c r="M1954" s="173">
        <v>0.01</v>
      </c>
      <c r="N1954" s="103">
        <f t="shared" si="602"/>
        <v>0.01</v>
      </c>
      <c r="O1954" s="173"/>
      <c r="P1954" s="173"/>
      <c r="Q1954" s="103">
        <f t="shared" si="603"/>
        <v>0</v>
      </c>
      <c r="R1954" s="173"/>
      <c r="S1954" s="173"/>
      <c r="T1954" s="103">
        <f t="shared" si="600"/>
        <v>0</v>
      </c>
    </row>
    <row r="1955" spans="1:20" ht="18.75">
      <c r="A1955" s="25">
        <v>83</v>
      </c>
      <c r="B1955" s="17" t="s">
        <v>1383</v>
      </c>
      <c r="C1955" s="20"/>
      <c r="D1955" s="20">
        <v>10</v>
      </c>
      <c r="E1955" s="88">
        <f t="shared" si="604"/>
        <v>10</v>
      </c>
      <c r="F1955" s="14">
        <v>0</v>
      </c>
      <c r="G1955" s="14">
        <v>250</v>
      </c>
      <c r="H1955" s="94">
        <f t="shared" si="605"/>
        <v>250</v>
      </c>
      <c r="I1955" s="22"/>
      <c r="J1955" s="22">
        <v>0.01</v>
      </c>
      <c r="K1955" s="117">
        <f t="shared" si="601"/>
        <v>0.01</v>
      </c>
      <c r="L1955" s="173"/>
      <c r="M1955" s="173">
        <v>0.01</v>
      </c>
      <c r="N1955" s="103">
        <f t="shared" si="602"/>
        <v>0.01</v>
      </c>
      <c r="O1955" s="173"/>
      <c r="P1955" s="173"/>
      <c r="Q1955" s="103">
        <f t="shared" si="603"/>
        <v>0</v>
      </c>
      <c r="R1955" s="173"/>
      <c r="S1955" s="173"/>
      <c r="T1955" s="103">
        <f t="shared" si="600"/>
        <v>0</v>
      </c>
    </row>
    <row r="1956" spans="1:20" ht="18.75">
      <c r="A1956" s="25">
        <v>84</v>
      </c>
      <c r="B1956" s="17" t="s">
        <v>1385</v>
      </c>
      <c r="C1956" s="20"/>
      <c r="D1956" s="20">
        <v>853.14</v>
      </c>
      <c r="E1956" s="88">
        <f t="shared" si="604"/>
        <v>853.14</v>
      </c>
      <c r="F1956" s="14">
        <v>0</v>
      </c>
      <c r="G1956" s="14">
        <v>10</v>
      </c>
      <c r="H1956" s="94">
        <f t="shared" si="605"/>
        <v>10</v>
      </c>
      <c r="I1956" s="22"/>
      <c r="J1956" s="22">
        <v>0.01</v>
      </c>
      <c r="K1956" s="117">
        <f t="shared" si="601"/>
        <v>0.01</v>
      </c>
      <c r="L1956" s="173"/>
      <c r="M1956" s="173">
        <v>0.01</v>
      </c>
      <c r="N1956" s="103">
        <f t="shared" si="602"/>
        <v>0.01</v>
      </c>
      <c r="O1956" s="173"/>
      <c r="P1956" s="173">
        <v>0.01</v>
      </c>
      <c r="Q1956" s="103">
        <f t="shared" si="603"/>
        <v>0.01</v>
      </c>
      <c r="R1956" s="173"/>
      <c r="S1956" s="173">
        <v>0.01</v>
      </c>
      <c r="T1956" s="103">
        <f t="shared" si="600"/>
        <v>0.01</v>
      </c>
    </row>
    <row r="1957" spans="1:20" ht="18.75">
      <c r="A1957" s="25">
        <v>85</v>
      </c>
      <c r="B1957" s="17" t="s">
        <v>1386</v>
      </c>
      <c r="C1957" s="20"/>
      <c r="D1957" s="20">
        <v>0.01</v>
      </c>
      <c r="E1957" s="88">
        <f t="shared" si="604"/>
        <v>0.01</v>
      </c>
      <c r="F1957" s="14">
        <v>0</v>
      </c>
      <c r="G1957" s="14">
        <v>0.01</v>
      </c>
      <c r="H1957" s="94">
        <f t="shared" si="605"/>
        <v>0.01</v>
      </c>
      <c r="I1957" s="22"/>
      <c r="J1957" s="22">
        <v>0.01</v>
      </c>
      <c r="K1957" s="117">
        <f t="shared" si="601"/>
        <v>0.01</v>
      </c>
      <c r="L1957" s="173"/>
      <c r="M1957" s="173">
        <v>0.01</v>
      </c>
      <c r="N1957" s="103">
        <f t="shared" si="602"/>
        <v>0.01</v>
      </c>
      <c r="O1957" s="173"/>
      <c r="P1957" s="173">
        <v>0.01</v>
      </c>
      <c r="Q1957" s="103">
        <f t="shared" si="603"/>
        <v>0.01</v>
      </c>
      <c r="R1957" s="173"/>
      <c r="S1957" s="173">
        <v>0.01</v>
      </c>
      <c r="T1957" s="103">
        <f t="shared" si="600"/>
        <v>0.01</v>
      </c>
    </row>
    <row r="1958" spans="1:20" ht="18.75">
      <c r="A1958" s="25">
        <v>86</v>
      </c>
      <c r="B1958" s="17" t="s">
        <v>1388</v>
      </c>
      <c r="C1958" s="20"/>
      <c r="D1958" s="20">
        <v>40</v>
      </c>
      <c r="E1958" s="88">
        <f t="shared" si="604"/>
        <v>40</v>
      </c>
      <c r="F1958" s="14">
        <v>0</v>
      </c>
      <c r="G1958" s="14">
        <v>0.01</v>
      </c>
      <c r="H1958" s="94">
        <f t="shared" si="605"/>
        <v>0.01</v>
      </c>
      <c r="I1958" s="22"/>
      <c r="J1958" s="22">
        <v>0.01</v>
      </c>
      <c r="K1958" s="117">
        <f t="shared" si="601"/>
        <v>0.01</v>
      </c>
      <c r="L1958" s="173"/>
      <c r="M1958" s="173">
        <v>0.01</v>
      </c>
      <c r="N1958" s="103">
        <f t="shared" si="602"/>
        <v>0.01</v>
      </c>
      <c r="O1958" s="173"/>
      <c r="P1958" s="173"/>
      <c r="Q1958" s="103">
        <f t="shared" si="603"/>
        <v>0</v>
      </c>
      <c r="R1958" s="173"/>
      <c r="S1958" s="173"/>
      <c r="T1958" s="103">
        <f t="shared" si="600"/>
        <v>0</v>
      </c>
    </row>
    <row r="1959" spans="1:20" ht="18.75">
      <c r="A1959" s="25">
        <v>87</v>
      </c>
      <c r="B1959" s="17" t="s">
        <v>1387</v>
      </c>
      <c r="C1959" s="20"/>
      <c r="D1959" s="20">
        <v>300</v>
      </c>
      <c r="E1959" s="88">
        <f t="shared" si="604"/>
        <v>300</v>
      </c>
      <c r="F1959" s="14">
        <v>0</v>
      </c>
      <c r="G1959" s="14">
        <v>40</v>
      </c>
      <c r="H1959" s="94">
        <f t="shared" si="605"/>
        <v>40</v>
      </c>
      <c r="I1959" s="22"/>
      <c r="J1959" s="22">
        <v>0.01</v>
      </c>
      <c r="K1959" s="117">
        <f t="shared" si="601"/>
        <v>0.01</v>
      </c>
      <c r="L1959" s="173"/>
      <c r="M1959" s="173">
        <v>0.01</v>
      </c>
      <c r="N1959" s="103">
        <f t="shared" si="602"/>
        <v>0.01</v>
      </c>
      <c r="O1959" s="173"/>
      <c r="P1959" s="173">
        <v>0.01</v>
      </c>
      <c r="Q1959" s="103">
        <f t="shared" si="603"/>
        <v>0.01</v>
      </c>
      <c r="R1959" s="173"/>
      <c r="S1959" s="173">
        <v>0.01</v>
      </c>
      <c r="T1959" s="103">
        <f t="shared" si="600"/>
        <v>0.01</v>
      </c>
    </row>
    <row r="1960" spans="1:20" ht="18.75">
      <c r="A1960" s="25">
        <v>88</v>
      </c>
      <c r="B1960" s="17" t="s">
        <v>1389</v>
      </c>
      <c r="C1960" s="20"/>
      <c r="D1960" s="20">
        <v>10</v>
      </c>
      <c r="E1960" s="88">
        <f t="shared" si="604"/>
        <v>10</v>
      </c>
      <c r="F1960" s="14">
        <v>0</v>
      </c>
      <c r="G1960" s="14">
        <v>500</v>
      </c>
      <c r="H1960" s="94">
        <f t="shared" si="605"/>
        <v>500</v>
      </c>
      <c r="I1960" s="22"/>
      <c r="J1960" s="22">
        <v>0.01</v>
      </c>
      <c r="K1960" s="117">
        <f t="shared" si="601"/>
        <v>0.01</v>
      </c>
      <c r="L1960" s="173"/>
      <c r="M1960" s="173">
        <v>0.01</v>
      </c>
      <c r="N1960" s="103">
        <f t="shared" si="602"/>
        <v>0.01</v>
      </c>
      <c r="O1960" s="173"/>
      <c r="P1960" s="173"/>
      <c r="Q1960" s="103">
        <f t="shared" si="603"/>
        <v>0</v>
      </c>
      <c r="R1960" s="173"/>
      <c r="S1960" s="173"/>
      <c r="T1960" s="103">
        <f t="shared" si="600"/>
        <v>0</v>
      </c>
    </row>
    <row r="1961" spans="1:20" ht="18.75">
      <c r="A1961" s="25">
        <v>89</v>
      </c>
      <c r="B1961" s="17" t="s">
        <v>1546</v>
      </c>
      <c r="C1961" s="20"/>
      <c r="D1961" s="20">
        <v>150</v>
      </c>
      <c r="E1961" s="88">
        <f t="shared" si="604"/>
        <v>150</v>
      </c>
      <c r="F1961" s="14">
        <v>0</v>
      </c>
      <c r="G1961" s="14">
        <v>10</v>
      </c>
      <c r="H1961" s="94">
        <f t="shared" si="605"/>
        <v>10</v>
      </c>
      <c r="I1961" s="22"/>
      <c r="J1961" s="22">
        <v>0.01</v>
      </c>
      <c r="K1961" s="117">
        <f t="shared" si="601"/>
        <v>0.01</v>
      </c>
      <c r="L1961" s="173"/>
      <c r="M1961" s="173">
        <v>0.01</v>
      </c>
      <c r="N1961" s="103">
        <f t="shared" si="602"/>
        <v>0.01</v>
      </c>
      <c r="O1961" s="173"/>
      <c r="P1961" s="173">
        <v>0.01</v>
      </c>
      <c r="Q1961" s="103">
        <f t="shared" si="603"/>
        <v>0.01</v>
      </c>
      <c r="R1961" s="173"/>
      <c r="S1961" s="173">
        <v>0.01</v>
      </c>
      <c r="T1961" s="103">
        <f t="shared" si="600"/>
        <v>0.01</v>
      </c>
    </row>
    <row r="1962" spans="1:20" ht="18.75">
      <c r="A1962" s="25">
        <v>90</v>
      </c>
      <c r="B1962" s="17" t="s">
        <v>1390</v>
      </c>
      <c r="C1962" s="20"/>
      <c r="D1962" s="20">
        <v>125</v>
      </c>
      <c r="E1962" s="88">
        <f t="shared" si="604"/>
        <v>125</v>
      </c>
      <c r="F1962" s="14">
        <v>0</v>
      </c>
      <c r="G1962" s="14">
        <v>150</v>
      </c>
      <c r="H1962" s="94">
        <f t="shared" si="605"/>
        <v>150</v>
      </c>
      <c r="I1962" s="22"/>
      <c r="J1962" s="22">
        <v>0.01</v>
      </c>
      <c r="K1962" s="117">
        <f t="shared" si="601"/>
        <v>0.01</v>
      </c>
      <c r="L1962" s="173"/>
      <c r="M1962" s="173">
        <v>0.01</v>
      </c>
      <c r="N1962" s="103">
        <f t="shared" si="602"/>
        <v>0.01</v>
      </c>
      <c r="O1962" s="173"/>
      <c r="P1962" s="173"/>
      <c r="Q1962" s="103">
        <f t="shared" si="603"/>
        <v>0</v>
      </c>
      <c r="R1962" s="173"/>
      <c r="S1962" s="173"/>
      <c r="T1962" s="103">
        <f t="shared" si="600"/>
        <v>0</v>
      </c>
    </row>
    <row r="1963" spans="1:20" ht="18.75">
      <c r="A1963" s="25">
        <v>91</v>
      </c>
      <c r="B1963" s="17" t="s">
        <v>1391</v>
      </c>
      <c r="C1963" s="20"/>
      <c r="D1963" s="20">
        <v>250</v>
      </c>
      <c r="E1963" s="88">
        <f t="shared" si="604"/>
        <v>250</v>
      </c>
      <c r="F1963" s="14">
        <v>0</v>
      </c>
      <c r="G1963" s="14">
        <v>125</v>
      </c>
      <c r="H1963" s="94">
        <f t="shared" si="605"/>
        <v>125</v>
      </c>
      <c r="I1963" s="22"/>
      <c r="J1963" s="22">
        <v>0.01</v>
      </c>
      <c r="K1963" s="117">
        <f t="shared" si="601"/>
        <v>0.01</v>
      </c>
      <c r="L1963" s="173"/>
      <c r="M1963" s="173">
        <v>0.01</v>
      </c>
      <c r="N1963" s="103">
        <f t="shared" si="602"/>
        <v>0.01</v>
      </c>
      <c r="O1963" s="173"/>
      <c r="P1963" s="173"/>
      <c r="Q1963" s="103">
        <f t="shared" si="603"/>
        <v>0</v>
      </c>
      <c r="R1963" s="173"/>
      <c r="S1963" s="173"/>
      <c r="T1963" s="103">
        <f t="shared" si="600"/>
        <v>0</v>
      </c>
    </row>
    <row r="1964" spans="1:20" ht="18.75">
      <c r="A1964" s="25">
        <v>92</v>
      </c>
      <c r="B1964" s="17" t="s">
        <v>1392</v>
      </c>
      <c r="C1964" s="20"/>
      <c r="D1964" s="20">
        <v>735</v>
      </c>
      <c r="E1964" s="88">
        <f t="shared" si="604"/>
        <v>735</v>
      </c>
      <c r="F1964" s="14">
        <v>0</v>
      </c>
      <c r="G1964" s="14">
        <v>250</v>
      </c>
      <c r="H1964" s="94">
        <f t="shared" si="605"/>
        <v>250</v>
      </c>
      <c r="I1964" s="22"/>
      <c r="J1964" s="22">
        <v>0.01</v>
      </c>
      <c r="K1964" s="117">
        <f t="shared" si="601"/>
        <v>0.01</v>
      </c>
      <c r="L1964" s="173"/>
      <c r="M1964" s="173">
        <v>0.01</v>
      </c>
      <c r="N1964" s="103">
        <f t="shared" si="602"/>
        <v>0.01</v>
      </c>
      <c r="O1964" s="173"/>
      <c r="P1964" s="173"/>
      <c r="Q1964" s="103">
        <f t="shared" si="603"/>
        <v>0</v>
      </c>
      <c r="R1964" s="173"/>
      <c r="S1964" s="173"/>
      <c r="T1964" s="103">
        <f t="shared" si="600"/>
        <v>0</v>
      </c>
    </row>
    <row r="1965" spans="1:20" ht="18.75">
      <c r="A1965" s="25">
        <v>93</v>
      </c>
      <c r="B1965" s="17" t="s">
        <v>1394</v>
      </c>
      <c r="C1965" s="20"/>
      <c r="D1965" s="20">
        <v>1000</v>
      </c>
      <c r="E1965" s="88">
        <f t="shared" si="604"/>
        <v>1000</v>
      </c>
      <c r="F1965" s="14">
        <v>0</v>
      </c>
      <c r="G1965" s="14">
        <v>1000</v>
      </c>
      <c r="H1965" s="94">
        <f t="shared" si="605"/>
        <v>1000</v>
      </c>
      <c r="I1965" s="22"/>
      <c r="J1965" s="22">
        <v>0.01</v>
      </c>
      <c r="K1965" s="117">
        <f t="shared" si="601"/>
        <v>0.01</v>
      </c>
      <c r="L1965" s="173"/>
      <c r="M1965" s="173">
        <v>0.01</v>
      </c>
      <c r="N1965" s="103">
        <f t="shared" si="602"/>
        <v>0.01</v>
      </c>
      <c r="O1965" s="173"/>
      <c r="P1965" s="173">
        <v>0.01</v>
      </c>
      <c r="Q1965" s="103">
        <f t="shared" si="603"/>
        <v>0.01</v>
      </c>
      <c r="R1965" s="173"/>
      <c r="S1965" s="173">
        <v>0.01</v>
      </c>
      <c r="T1965" s="103">
        <f t="shared" si="600"/>
        <v>0.01</v>
      </c>
    </row>
    <row r="1966" spans="1:20" ht="18.75">
      <c r="A1966" s="25">
        <v>94</v>
      </c>
      <c r="B1966" s="72" t="s">
        <v>1393</v>
      </c>
      <c r="C1966" s="20"/>
      <c r="D1966" s="20">
        <v>300</v>
      </c>
      <c r="E1966" s="88">
        <f t="shared" si="604"/>
        <v>300</v>
      </c>
      <c r="F1966" s="14">
        <v>0</v>
      </c>
      <c r="G1966" s="14">
        <v>1000</v>
      </c>
      <c r="H1966" s="94">
        <f t="shared" si="605"/>
        <v>1000</v>
      </c>
      <c r="I1966" s="22"/>
      <c r="J1966" s="22">
        <v>0.01</v>
      </c>
      <c r="K1966" s="117">
        <f t="shared" si="601"/>
        <v>0.01</v>
      </c>
      <c r="L1966" s="173"/>
      <c r="M1966" s="173">
        <v>0.01</v>
      </c>
      <c r="N1966" s="103">
        <f t="shared" si="602"/>
        <v>0.01</v>
      </c>
      <c r="O1966" s="173"/>
      <c r="P1966" s="173">
        <v>0.01</v>
      </c>
      <c r="Q1966" s="103">
        <f t="shared" si="603"/>
        <v>0.01</v>
      </c>
      <c r="R1966" s="173"/>
      <c r="S1966" s="173">
        <v>0.01</v>
      </c>
      <c r="T1966" s="103">
        <f t="shared" si="600"/>
        <v>0.01</v>
      </c>
    </row>
    <row r="1967" spans="1:20" ht="18.75">
      <c r="A1967" s="25">
        <v>95</v>
      </c>
      <c r="B1967" s="17" t="s">
        <v>1395</v>
      </c>
      <c r="C1967" s="20"/>
      <c r="D1967" s="20">
        <v>200</v>
      </c>
      <c r="E1967" s="88">
        <f t="shared" si="604"/>
        <v>200</v>
      </c>
      <c r="F1967" s="14">
        <v>0</v>
      </c>
      <c r="G1967" s="14">
        <v>500</v>
      </c>
      <c r="H1967" s="94">
        <f t="shared" si="605"/>
        <v>500</v>
      </c>
      <c r="I1967" s="22"/>
      <c r="J1967" s="22">
        <v>0.01</v>
      </c>
      <c r="K1967" s="117">
        <f t="shared" si="601"/>
        <v>0.01</v>
      </c>
      <c r="L1967" s="173"/>
      <c r="M1967" s="173">
        <v>0.01</v>
      </c>
      <c r="N1967" s="103">
        <f t="shared" si="602"/>
        <v>0.01</v>
      </c>
      <c r="O1967" s="173"/>
      <c r="P1967" s="173">
        <v>0.01</v>
      </c>
      <c r="Q1967" s="103">
        <f t="shared" si="603"/>
        <v>0.01</v>
      </c>
      <c r="R1967" s="173"/>
      <c r="S1967" s="173">
        <v>0.01</v>
      </c>
      <c r="T1967" s="103">
        <f t="shared" si="600"/>
        <v>0.01</v>
      </c>
    </row>
    <row r="1968" spans="1:20" ht="18.75">
      <c r="A1968" s="25">
        <v>96</v>
      </c>
      <c r="B1968" s="17" t="s">
        <v>1397</v>
      </c>
      <c r="C1968" s="20"/>
      <c r="D1968" s="20">
        <v>1290</v>
      </c>
      <c r="E1968" s="88">
        <f t="shared" si="604"/>
        <v>1290</v>
      </c>
      <c r="F1968" s="14">
        <v>0</v>
      </c>
      <c r="G1968" s="14">
        <v>200</v>
      </c>
      <c r="H1968" s="94">
        <f t="shared" si="605"/>
        <v>200</v>
      </c>
      <c r="I1968" s="22"/>
      <c r="J1968" s="22">
        <v>0.01</v>
      </c>
      <c r="K1968" s="117">
        <f t="shared" si="601"/>
        <v>0.01</v>
      </c>
      <c r="L1968" s="173"/>
      <c r="M1968" s="173">
        <v>0.01</v>
      </c>
      <c r="N1968" s="103">
        <f t="shared" si="602"/>
        <v>0.01</v>
      </c>
      <c r="O1968" s="173"/>
      <c r="P1968" s="173"/>
      <c r="Q1968" s="103">
        <f t="shared" si="603"/>
        <v>0</v>
      </c>
      <c r="R1968" s="173"/>
      <c r="S1968" s="173"/>
      <c r="T1968" s="103">
        <f t="shared" si="600"/>
        <v>0</v>
      </c>
    </row>
    <row r="1969" spans="1:20" ht="18.75">
      <c r="A1969" s="25">
        <v>97</v>
      </c>
      <c r="B1969" s="17" t="s">
        <v>1396</v>
      </c>
      <c r="C1969" s="20"/>
      <c r="D1969" s="20">
        <v>1049.5</v>
      </c>
      <c r="E1969" s="88">
        <f t="shared" si="604"/>
        <v>1049.5</v>
      </c>
      <c r="F1969" s="14">
        <v>0</v>
      </c>
      <c r="G1969" s="14">
        <v>1250</v>
      </c>
      <c r="H1969" s="94">
        <f t="shared" si="605"/>
        <v>1250</v>
      </c>
      <c r="I1969" s="22"/>
      <c r="J1969" s="22">
        <v>0.01</v>
      </c>
      <c r="K1969" s="117">
        <f t="shared" si="601"/>
        <v>0.01</v>
      </c>
      <c r="L1969" s="173"/>
      <c r="M1969" s="173">
        <v>0.01</v>
      </c>
      <c r="N1969" s="103">
        <f t="shared" si="602"/>
        <v>0.01</v>
      </c>
      <c r="O1969" s="173"/>
      <c r="P1969" s="173"/>
      <c r="Q1969" s="103">
        <f t="shared" si="603"/>
        <v>0</v>
      </c>
      <c r="R1969" s="173"/>
      <c r="S1969" s="173"/>
      <c r="T1969" s="103">
        <f t="shared" si="600"/>
        <v>0</v>
      </c>
    </row>
    <row r="1970" spans="1:20" ht="18.75">
      <c r="A1970" s="25">
        <v>98</v>
      </c>
      <c r="B1970" s="17" t="s">
        <v>1398</v>
      </c>
      <c r="C1970" s="20"/>
      <c r="D1970" s="20">
        <v>400</v>
      </c>
      <c r="E1970" s="88">
        <f t="shared" si="604"/>
        <v>400</v>
      </c>
      <c r="F1970" s="14">
        <v>0</v>
      </c>
      <c r="G1970" s="14">
        <v>1000</v>
      </c>
      <c r="H1970" s="94">
        <f t="shared" si="605"/>
        <v>1000</v>
      </c>
      <c r="I1970" s="22"/>
      <c r="J1970" s="22">
        <v>0.01</v>
      </c>
      <c r="K1970" s="117">
        <f t="shared" si="601"/>
        <v>0.01</v>
      </c>
      <c r="L1970" s="173"/>
      <c r="M1970" s="173">
        <v>0.01</v>
      </c>
      <c r="N1970" s="103">
        <f t="shared" si="602"/>
        <v>0.01</v>
      </c>
      <c r="O1970" s="173"/>
      <c r="P1970" s="173">
        <v>0.01</v>
      </c>
      <c r="Q1970" s="103">
        <f t="shared" si="603"/>
        <v>0.01</v>
      </c>
      <c r="R1970" s="173"/>
      <c r="S1970" s="173">
        <v>0.01</v>
      </c>
      <c r="T1970" s="103">
        <f t="shared" si="600"/>
        <v>0.01</v>
      </c>
    </row>
    <row r="1971" spans="1:20" ht="18.75">
      <c r="A1971" s="25">
        <v>99</v>
      </c>
      <c r="B1971" s="17" t="s">
        <v>1400</v>
      </c>
      <c r="C1971" s="20"/>
      <c r="D1971" s="20">
        <v>300</v>
      </c>
      <c r="E1971" s="88">
        <f t="shared" si="604"/>
        <v>300</v>
      </c>
      <c r="F1971" s="14">
        <v>0</v>
      </c>
      <c r="G1971" s="14">
        <v>400</v>
      </c>
      <c r="H1971" s="94">
        <f t="shared" si="605"/>
        <v>400</v>
      </c>
      <c r="I1971" s="22"/>
      <c r="J1971" s="22">
        <v>0.01</v>
      </c>
      <c r="K1971" s="117">
        <f t="shared" si="601"/>
        <v>0.01</v>
      </c>
      <c r="L1971" s="173"/>
      <c r="M1971" s="173">
        <v>0.01</v>
      </c>
      <c r="N1971" s="103">
        <f t="shared" si="602"/>
        <v>0.01</v>
      </c>
      <c r="O1971" s="173"/>
      <c r="P1971" s="173"/>
      <c r="Q1971" s="103">
        <f t="shared" si="603"/>
        <v>0</v>
      </c>
      <c r="R1971" s="173"/>
      <c r="S1971" s="173"/>
      <c r="T1971" s="103">
        <f t="shared" si="600"/>
        <v>0</v>
      </c>
    </row>
    <row r="1972" spans="1:20" ht="18.75">
      <c r="A1972" s="25">
        <v>100</v>
      </c>
      <c r="B1972" s="17" t="s">
        <v>1399</v>
      </c>
      <c r="C1972" s="20"/>
      <c r="D1972" s="20">
        <v>250</v>
      </c>
      <c r="E1972" s="88">
        <f t="shared" si="604"/>
        <v>250</v>
      </c>
      <c r="F1972" s="14">
        <v>0</v>
      </c>
      <c r="G1972" s="14">
        <v>200</v>
      </c>
      <c r="H1972" s="94">
        <f t="shared" si="605"/>
        <v>200</v>
      </c>
      <c r="I1972" s="22"/>
      <c r="J1972" s="22">
        <v>0.01</v>
      </c>
      <c r="K1972" s="117">
        <f t="shared" si="601"/>
        <v>0.01</v>
      </c>
      <c r="L1972" s="173"/>
      <c r="M1972" s="173">
        <v>0.01</v>
      </c>
      <c r="N1972" s="103">
        <f t="shared" si="602"/>
        <v>0.01</v>
      </c>
      <c r="O1972" s="173"/>
      <c r="P1972" s="173"/>
      <c r="Q1972" s="103">
        <f t="shared" si="603"/>
        <v>0</v>
      </c>
      <c r="R1972" s="173"/>
      <c r="S1972" s="173"/>
      <c r="T1972" s="103">
        <f t="shared" si="600"/>
        <v>0</v>
      </c>
    </row>
    <row r="1973" spans="1:20" ht="18.75">
      <c r="A1973" s="25">
        <v>101</v>
      </c>
      <c r="B1973" s="17" t="s">
        <v>1401</v>
      </c>
      <c r="C1973" s="20"/>
      <c r="D1973" s="20">
        <v>200</v>
      </c>
      <c r="E1973" s="88">
        <f t="shared" si="604"/>
        <v>200</v>
      </c>
      <c r="F1973" s="14">
        <v>0</v>
      </c>
      <c r="G1973" s="14">
        <v>250</v>
      </c>
      <c r="H1973" s="94">
        <f t="shared" si="605"/>
        <v>250</v>
      </c>
      <c r="I1973" s="22"/>
      <c r="J1973" s="22">
        <v>0.01</v>
      </c>
      <c r="K1973" s="117">
        <f t="shared" si="601"/>
        <v>0.01</v>
      </c>
      <c r="L1973" s="173"/>
      <c r="M1973" s="173">
        <v>0.01</v>
      </c>
      <c r="N1973" s="103">
        <f t="shared" si="602"/>
        <v>0.01</v>
      </c>
      <c r="O1973" s="173"/>
      <c r="P1973" s="173"/>
      <c r="Q1973" s="103">
        <f t="shared" si="603"/>
        <v>0</v>
      </c>
      <c r="R1973" s="173"/>
      <c r="S1973" s="173"/>
      <c r="T1973" s="103">
        <f t="shared" si="600"/>
        <v>0</v>
      </c>
    </row>
    <row r="1974" spans="1:20" ht="18.75">
      <c r="A1974" s="25">
        <v>102</v>
      </c>
      <c r="B1974" s="17" t="s">
        <v>1403</v>
      </c>
      <c r="C1974" s="20"/>
      <c r="D1974" s="20">
        <v>391.25</v>
      </c>
      <c r="E1974" s="88">
        <f t="shared" si="604"/>
        <v>391.25</v>
      </c>
      <c r="F1974" s="14">
        <v>0</v>
      </c>
      <c r="G1974" s="14">
        <v>200</v>
      </c>
      <c r="H1974" s="94">
        <f t="shared" si="605"/>
        <v>200</v>
      </c>
      <c r="I1974" s="25"/>
      <c r="J1974" s="22">
        <v>0.01</v>
      </c>
      <c r="K1974" s="117">
        <f t="shared" si="601"/>
        <v>0.01</v>
      </c>
      <c r="L1974" s="173"/>
      <c r="M1974" s="173">
        <v>0.01</v>
      </c>
      <c r="N1974" s="103">
        <f t="shared" si="602"/>
        <v>0.01</v>
      </c>
      <c r="O1974" s="173"/>
      <c r="P1974" s="173">
        <v>0.01</v>
      </c>
      <c r="Q1974" s="103">
        <f t="shared" si="603"/>
        <v>0.01</v>
      </c>
      <c r="R1974" s="173"/>
      <c r="S1974" s="173">
        <v>0.01</v>
      </c>
      <c r="T1974" s="103">
        <f t="shared" si="600"/>
        <v>0.01</v>
      </c>
    </row>
    <row r="1975" spans="1:20" ht="18.75">
      <c r="A1975" s="25">
        <v>103</v>
      </c>
      <c r="B1975" s="17" t="s">
        <v>1402</v>
      </c>
      <c r="C1975" s="20"/>
      <c r="D1975" s="20">
        <v>200</v>
      </c>
      <c r="E1975" s="88">
        <f t="shared" si="604"/>
        <v>200</v>
      </c>
      <c r="F1975" s="14">
        <v>0</v>
      </c>
      <c r="G1975" s="14">
        <v>283.92</v>
      </c>
      <c r="H1975" s="94">
        <f t="shared" si="605"/>
        <v>283.92</v>
      </c>
      <c r="I1975" s="22"/>
      <c r="J1975" s="22">
        <v>0.01</v>
      </c>
      <c r="K1975" s="117">
        <f t="shared" si="601"/>
        <v>0.01</v>
      </c>
      <c r="L1975" s="173"/>
      <c r="M1975" s="173">
        <v>0.01</v>
      </c>
      <c r="N1975" s="103">
        <f t="shared" si="602"/>
        <v>0.01</v>
      </c>
      <c r="O1975" s="173"/>
      <c r="P1975" s="173"/>
      <c r="Q1975" s="103">
        <f t="shared" si="603"/>
        <v>0</v>
      </c>
      <c r="R1975" s="173"/>
      <c r="S1975" s="173"/>
      <c r="T1975" s="103">
        <f t="shared" si="600"/>
        <v>0</v>
      </c>
    </row>
    <row r="1976" spans="1:20" ht="18.75">
      <c r="A1976" s="25">
        <v>104</v>
      </c>
      <c r="B1976" s="17" t="s">
        <v>1404</v>
      </c>
      <c r="C1976" s="20"/>
      <c r="D1976" s="20">
        <v>300</v>
      </c>
      <c r="E1976" s="88">
        <f t="shared" si="604"/>
        <v>300</v>
      </c>
      <c r="F1976" s="14">
        <v>0</v>
      </c>
      <c r="G1976" s="14">
        <v>200</v>
      </c>
      <c r="H1976" s="94">
        <f t="shared" si="605"/>
        <v>200</v>
      </c>
      <c r="I1976" s="22"/>
      <c r="J1976" s="22">
        <v>0.01</v>
      </c>
      <c r="K1976" s="117">
        <f t="shared" si="601"/>
        <v>0.01</v>
      </c>
      <c r="L1976" s="173"/>
      <c r="M1976" s="173">
        <v>0.01</v>
      </c>
      <c r="N1976" s="103">
        <f t="shared" si="602"/>
        <v>0.01</v>
      </c>
      <c r="O1976" s="173"/>
      <c r="P1976" s="173">
        <v>0.01</v>
      </c>
      <c r="Q1976" s="103">
        <f t="shared" si="603"/>
        <v>0.01</v>
      </c>
      <c r="R1976" s="173"/>
      <c r="S1976" s="173">
        <v>0.01</v>
      </c>
      <c r="T1976" s="103">
        <f t="shared" si="600"/>
        <v>0.01</v>
      </c>
    </row>
    <row r="1977" spans="1:20" ht="18.75">
      <c r="A1977" s="25">
        <v>105</v>
      </c>
      <c r="B1977" s="17" t="s">
        <v>1406</v>
      </c>
      <c r="C1977" s="20"/>
      <c r="D1977" s="20">
        <v>125</v>
      </c>
      <c r="E1977" s="88">
        <f t="shared" si="604"/>
        <v>125</v>
      </c>
      <c r="F1977" s="14">
        <v>0</v>
      </c>
      <c r="G1977" s="14">
        <v>250</v>
      </c>
      <c r="H1977" s="94">
        <f t="shared" si="605"/>
        <v>250</v>
      </c>
      <c r="I1977" s="22"/>
      <c r="J1977" s="22">
        <v>0.01</v>
      </c>
      <c r="K1977" s="117">
        <f t="shared" si="601"/>
        <v>0.01</v>
      </c>
      <c r="L1977" s="173"/>
      <c r="M1977" s="173">
        <v>0.01</v>
      </c>
      <c r="N1977" s="103">
        <f t="shared" si="602"/>
        <v>0.01</v>
      </c>
      <c r="O1977" s="173"/>
      <c r="P1977" s="173"/>
      <c r="Q1977" s="103">
        <f t="shared" si="603"/>
        <v>0</v>
      </c>
      <c r="R1977" s="173"/>
      <c r="S1977" s="173"/>
      <c r="T1977" s="103">
        <f t="shared" si="600"/>
        <v>0</v>
      </c>
    </row>
    <row r="1978" spans="1:20" ht="18.75">
      <c r="A1978" s="25">
        <v>106</v>
      </c>
      <c r="B1978" s="17" t="s">
        <v>1405</v>
      </c>
      <c r="C1978" s="20"/>
      <c r="D1978" s="20">
        <v>10</v>
      </c>
      <c r="E1978" s="88">
        <f t="shared" si="604"/>
        <v>10</v>
      </c>
      <c r="F1978" s="14">
        <v>0</v>
      </c>
      <c r="G1978" s="14">
        <v>125</v>
      </c>
      <c r="H1978" s="94">
        <f t="shared" si="605"/>
        <v>125</v>
      </c>
      <c r="I1978" s="25"/>
      <c r="J1978" s="22">
        <v>0.01</v>
      </c>
      <c r="K1978" s="117">
        <f t="shared" si="601"/>
        <v>0.01</v>
      </c>
      <c r="L1978" s="173"/>
      <c r="M1978" s="173">
        <v>0.01</v>
      </c>
      <c r="N1978" s="103">
        <f t="shared" si="602"/>
        <v>0.01</v>
      </c>
      <c r="O1978" s="173"/>
      <c r="P1978" s="173"/>
      <c r="Q1978" s="103">
        <f t="shared" si="603"/>
        <v>0</v>
      </c>
      <c r="R1978" s="173"/>
      <c r="S1978" s="173"/>
      <c r="T1978" s="103">
        <f t="shared" si="600"/>
        <v>0</v>
      </c>
    </row>
    <row r="1979" spans="1:20" ht="18.75">
      <c r="A1979" s="25">
        <v>107</v>
      </c>
      <c r="B1979" s="17" t="s">
        <v>1407</v>
      </c>
      <c r="C1979" s="20"/>
      <c r="D1979" s="20">
        <v>40</v>
      </c>
      <c r="E1979" s="88">
        <f t="shared" si="604"/>
        <v>40</v>
      </c>
      <c r="F1979" s="14">
        <v>0</v>
      </c>
      <c r="G1979" s="14">
        <v>30</v>
      </c>
      <c r="H1979" s="94">
        <f t="shared" si="605"/>
        <v>30</v>
      </c>
      <c r="I1979" s="25"/>
      <c r="J1979" s="22">
        <v>0.01</v>
      </c>
      <c r="K1979" s="117">
        <f t="shared" si="601"/>
        <v>0.01</v>
      </c>
      <c r="L1979" s="173"/>
      <c r="M1979" s="173">
        <v>0.01</v>
      </c>
      <c r="N1979" s="103">
        <f t="shared" si="602"/>
        <v>0.01</v>
      </c>
      <c r="O1979" s="173"/>
      <c r="P1979" s="173">
        <v>0.01</v>
      </c>
      <c r="Q1979" s="103">
        <f t="shared" si="603"/>
        <v>0.01</v>
      </c>
      <c r="R1979" s="173"/>
      <c r="S1979" s="173">
        <v>0.01</v>
      </c>
      <c r="T1979" s="103">
        <f t="shared" si="600"/>
        <v>0.01</v>
      </c>
    </row>
    <row r="1980" spans="1:20" ht="18.75">
      <c r="A1980" s="25">
        <v>108</v>
      </c>
      <c r="B1980" s="17" t="s">
        <v>1409</v>
      </c>
      <c r="C1980" s="20"/>
      <c r="D1980" s="20">
        <v>0.01</v>
      </c>
      <c r="E1980" s="88">
        <f t="shared" si="604"/>
        <v>0.01</v>
      </c>
      <c r="F1980" s="14">
        <v>0</v>
      </c>
      <c r="G1980" s="14">
        <v>40</v>
      </c>
      <c r="H1980" s="94">
        <f t="shared" si="605"/>
        <v>40</v>
      </c>
      <c r="I1980" s="22"/>
      <c r="J1980" s="22">
        <v>0.01</v>
      </c>
      <c r="K1980" s="117">
        <f t="shared" si="601"/>
        <v>0.01</v>
      </c>
      <c r="L1980" s="173"/>
      <c r="M1980" s="173">
        <v>0.01</v>
      </c>
      <c r="N1980" s="103">
        <f t="shared" si="602"/>
        <v>0.01</v>
      </c>
      <c r="O1980" s="173"/>
      <c r="P1980" s="173"/>
      <c r="Q1980" s="103">
        <f t="shared" si="603"/>
        <v>0</v>
      </c>
      <c r="R1980" s="173"/>
      <c r="S1980" s="173"/>
      <c r="T1980" s="103">
        <f t="shared" si="600"/>
        <v>0</v>
      </c>
    </row>
    <row r="1981" spans="1:20" ht="18.75">
      <c r="A1981" s="25">
        <v>109</v>
      </c>
      <c r="B1981" s="17" t="s">
        <v>1548</v>
      </c>
      <c r="C1981" s="20"/>
      <c r="D1981" s="20"/>
      <c r="E1981" s="88"/>
      <c r="F1981" s="14"/>
      <c r="G1981" s="14"/>
      <c r="H1981" s="94"/>
      <c r="I1981" s="22"/>
      <c r="J1981" s="22">
        <v>1020.91</v>
      </c>
      <c r="K1981" s="117">
        <f t="shared" si="601"/>
        <v>1020.91</v>
      </c>
      <c r="L1981" s="173"/>
      <c r="M1981" s="173">
        <v>1119.24</v>
      </c>
      <c r="N1981" s="103">
        <f t="shared" si="602"/>
        <v>1119.24</v>
      </c>
      <c r="O1981" s="173"/>
      <c r="P1981" s="173">
        <v>1250</v>
      </c>
      <c r="Q1981" s="103">
        <f t="shared" si="603"/>
        <v>1250</v>
      </c>
      <c r="R1981" s="173"/>
      <c r="S1981" s="173">
        <v>917.37</v>
      </c>
      <c r="T1981" s="103">
        <f t="shared" si="600"/>
        <v>917.37</v>
      </c>
    </row>
    <row r="1982" spans="1:20" ht="18.75">
      <c r="A1982" s="25">
        <v>110</v>
      </c>
      <c r="B1982" s="17" t="s">
        <v>1408</v>
      </c>
      <c r="C1982" s="20"/>
      <c r="D1982" s="20">
        <v>400</v>
      </c>
      <c r="E1982" s="88">
        <f t="shared" si="604"/>
        <v>400</v>
      </c>
      <c r="F1982" s="14">
        <v>0</v>
      </c>
      <c r="G1982" s="14">
        <v>0.01</v>
      </c>
      <c r="H1982" s="94">
        <f t="shared" si="605"/>
        <v>0.01</v>
      </c>
      <c r="I1982" s="22"/>
      <c r="J1982" s="22">
        <v>0.01</v>
      </c>
      <c r="K1982" s="117">
        <f t="shared" si="601"/>
        <v>0.01</v>
      </c>
      <c r="L1982" s="173"/>
      <c r="M1982" s="173">
        <v>0.01</v>
      </c>
      <c r="N1982" s="103">
        <f t="shared" si="602"/>
        <v>0.01</v>
      </c>
      <c r="O1982" s="173"/>
      <c r="P1982" s="173">
        <v>0.01</v>
      </c>
      <c r="Q1982" s="103">
        <f t="shared" si="603"/>
        <v>0.01</v>
      </c>
      <c r="R1982" s="173"/>
      <c r="S1982" s="173">
        <v>0.01</v>
      </c>
      <c r="T1982" s="103">
        <f t="shared" si="600"/>
        <v>0.01</v>
      </c>
    </row>
    <row r="1983" spans="1:20" ht="18.75">
      <c r="A1983" s="25">
        <v>111</v>
      </c>
      <c r="B1983" s="17" t="s">
        <v>1550</v>
      </c>
      <c r="C1983" s="20"/>
      <c r="D1983" s="20"/>
      <c r="E1983" s="88"/>
      <c r="F1983" s="14"/>
      <c r="G1983" s="14"/>
      <c r="H1983" s="94"/>
      <c r="I1983" s="22"/>
      <c r="J1983" s="22">
        <v>1800</v>
      </c>
      <c r="K1983" s="117">
        <f t="shared" si="601"/>
        <v>1800</v>
      </c>
      <c r="L1983" s="173"/>
      <c r="M1983" s="173">
        <v>1000</v>
      </c>
      <c r="N1983" s="103">
        <f t="shared" si="602"/>
        <v>1000</v>
      </c>
      <c r="O1983" s="173"/>
      <c r="P1983" s="173">
        <v>1600</v>
      </c>
      <c r="Q1983" s="103">
        <f t="shared" si="603"/>
        <v>1600</v>
      </c>
      <c r="R1983" s="173"/>
      <c r="S1983" s="173">
        <v>1600</v>
      </c>
      <c r="T1983" s="103">
        <f t="shared" si="600"/>
        <v>1600</v>
      </c>
    </row>
    <row r="1984" spans="1:20" ht="18.75">
      <c r="A1984" s="25">
        <v>112</v>
      </c>
      <c r="B1984" s="17" t="s">
        <v>1549</v>
      </c>
      <c r="C1984" s="20"/>
      <c r="D1984" s="20"/>
      <c r="E1984" s="88"/>
      <c r="F1984" s="14"/>
      <c r="G1984" s="14"/>
      <c r="H1984" s="94"/>
      <c r="I1984" s="22"/>
      <c r="J1984" s="22">
        <v>982.83</v>
      </c>
      <c r="K1984" s="117">
        <f t="shared" si="601"/>
        <v>982.83</v>
      </c>
      <c r="L1984" s="173"/>
      <c r="M1984" s="173">
        <v>1049.1400000000001</v>
      </c>
      <c r="N1984" s="103">
        <f t="shared" si="602"/>
        <v>1049.1400000000001</v>
      </c>
      <c r="O1984" s="173"/>
      <c r="P1984" s="173">
        <v>1050</v>
      </c>
      <c r="Q1984" s="103">
        <f t="shared" si="603"/>
        <v>1050</v>
      </c>
      <c r="R1984" s="173"/>
      <c r="S1984" s="173">
        <v>1050</v>
      </c>
      <c r="T1984" s="103">
        <f t="shared" si="600"/>
        <v>1050</v>
      </c>
    </row>
    <row r="1985" spans="1:20" ht="18.75">
      <c r="A1985" s="25">
        <v>113</v>
      </c>
      <c r="B1985" s="17" t="s">
        <v>1410</v>
      </c>
      <c r="C1985" s="20"/>
      <c r="D1985" s="20">
        <v>100.24</v>
      </c>
      <c r="E1985" s="88">
        <f t="shared" si="604"/>
        <v>100.24</v>
      </c>
      <c r="F1985" s="14">
        <v>0</v>
      </c>
      <c r="G1985" s="14">
        <v>500</v>
      </c>
      <c r="H1985" s="94">
        <f t="shared" si="605"/>
        <v>500</v>
      </c>
      <c r="I1985" s="22"/>
      <c r="J1985" s="22">
        <v>0.01</v>
      </c>
      <c r="K1985" s="117">
        <f t="shared" si="601"/>
        <v>0.01</v>
      </c>
      <c r="L1985" s="173"/>
      <c r="M1985" s="173">
        <v>500</v>
      </c>
      <c r="N1985" s="103">
        <f t="shared" si="602"/>
        <v>500</v>
      </c>
      <c r="O1985" s="173"/>
      <c r="P1985" s="173">
        <v>350</v>
      </c>
      <c r="Q1985" s="103">
        <f t="shared" si="603"/>
        <v>350</v>
      </c>
      <c r="R1985" s="173"/>
      <c r="S1985" s="173">
        <v>350</v>
      </c>
      <c r="T1985" s="103">
        <f t="shared" si="600"/>
        <v>350</v>
      </c>
    </row>
    <row r="1986" spans="1:20" ht="18.75">
      <c r="A1986" s="25">
        <v>114</v>
      </c>
      <c r="B1986" s="17" t="s">
        <v>1412</v>
      </c>
      <c r="C1986" s="20"/>
      <c r="D1986" s="20">
        <v>50</v>
      </c>
      <c r="E1986" s="88">
        <f t="shared" si="604"/>
        <v>50</v>
      </c>
      <c r="F1986" s="14">
        <v>0</v>
      </c>
      <c r="G1986" s="14">
        <v>100.24</v>
      </c>
      <c r="H1986" s="94">
        <f t="shared" si="605"/>
        <v>100.24</v>
      </c>
      <c r="I1986" s="22"/>
      <c r="J1986" s="22">
        <v>0.01</v>
      </c>
      <c r="K1986" s="117">
        <f t="shared" si="601"/>
        <v>0.01</v>
      </c>
      <c r="L1986" s="173"/>
      <c r="M1986" s="173">
        <v>0.01</v>
      </c>
      <c r="N1986" s="103">
        <f t="shared" si="602"/>
        <v>0.01</v>
      </c>
      <c r="O1986" s="173"/>
      <c r="P1986" s="173">
        <v>0.01</v>
      </c>
      <c r="Q1986" s="103">
        <f t="shared" si="603"/>
        <v>0.01</v>
      </c>
      <c r="R1986" s="173"/>
      <c r="S1986" s="173">
        <v>0.01</v>
      </c>
      <c r="T1986" s="103">
        <f t="shared" si="600"/>
        <v>0.01</v>
      </c>
    </row>
    <row r="1987" spans="1:20" ht="18.75">
      <c r="A1987" s="25">
        <v>115</v>
      </c>
      <c r="B1987" s="17" t="s">
        <v>1551</v>
      </c>
      <c r="C1987" s="20"/>
      <c r="D1987" s="20"/>
      <c r="E1987" s="88"/>
      <c r="F1987" s="14"/>
      <c r="G1987" s="14"/>
      <c r="H1987" s="94"/>
      <c r="I1987" s="22"/>
      <c r="J1987" s="22">
        <v>0.01</v>
      </c>
      <c r="K1987" s="117">
        <f t="shared" si="601"/>
        <v>0.01</v>
      </c>
      <c r="L1987" s="173"/>
      <c r="M1987" s="173">
        <v>0.01</v>
      </c>
      <c r="N1987" s="103">
        <f t="shared" si="602"/>
        <v>0.01</v>
      </c>
      <c r="O1987" s="173"/>
      <c r="P1987" s="173">
        <v>0.01</v>
      </c>
      <c r="Q1987" s="103">
        <f t="shared" si="603"/>
        <v>0.01</v>
      </c>
      <c r="R1987" s="173"/>
      <c r="S1987" s="173">
        <v>0.01</v>
      </c>
      <c r="T1987" s="103">
        <f t="shared" si="600"/>
        <v>0.01</v>
      </c>
    </row>
    <row r="1988" spans="1:20" ht="18.75">
      <c r="A1988" s="25">
        <v>116</v>
      </c>
      <c r="B1988" s="17" t="s">
        <v>1411</v>
      </c>
      <c r="C1988" s="20"/>
      <c r="D1988" s="20">
        <v>10</v>
      </c>
      <c r="E1988" s="88">
        <f t="shared" si="604"/>
        <v>10</v>
      </c>
      <c r="F1988" s="14">
        <v>0</v>
      </c>
      <c r="G1988" s="14">
        <v>100</v>
      </c>
      <c r="H1988" s="94">
        <f t="shared" si="605"/>
        <v>100</v>
      </c>
      <c r="I1988" s="22"/>
      <c r="J1988" s="22">
        <v>0.01</v>
      </c>
      <c r="K1988" s="117">
        <f t="shared" si="601"/>
        <v>0.01</v>
      </c>
      <c r="L1988" s="173"/>
      <c r="M1988" s="173">
        <v>0.01</v>
      </c>
      <c r="N1988" s="103">
        <f t="shared" si="602"/>
        <v>0.01</v>
      </c>
      <c r="O1988" s="173"/>
      <c r="P1988" s="173">
        <v>0.01</v>
      </c>
      <c r="Q1988" s="103">
        <f t="shared" si="603"/>
        <v>0.01</v>
      </c>
      <c r="R1988" s="173"/>
      <c r="S1988" s="173">
        <v>0.01</v>
      </c>
      <c r="T1988" s="103">
        <f t="shared" si="600"/>
        <v>0.01</v>
      </c>
    </row>
    <row r="1989" spans="1:20" ht="18.75">
      <c r="A1989" s="25">
        <v>117</v>
      </c>
      <c r="B1989" s="17" t="s">
        <v>1413</v>
      </c>
      <c r="C1989" s="20"/>
      <c r="D1989" s="20">
        <v>864.8</v>
      </c>
      <c r="E1989" s="88">
        <f t="shared" si="604"/>
        <v>864.8</v>
      </c>
      <c r="F1989" s="14">
        <v>0</v>
      </c>
      <c r="G1989" s="14">
        <v>20</v>
      </c>
      <c r="H1989" s="94">
        <f t="shared" si="605"/>
        <v>20</v>
      </c>
      <c r="I1989" s="22"/>
      <c r="J1989" s="22">
        <v>0.01</v>
      </c>
      <c r="K1989" s="117">
        <f t="shared" si="601"/>
        <v>0.01</v>
      </c>
      <c r="L1989" s="173"/>
      <c r="M1989" s="173">
        <v>0.01</v>
      </c>
      <c r="N1989" s="103">
        <f t="shared" si="602"/>
        <v>0.01</v>
      </c>
      <c r="O1989" s="173"/>
      <c r="P1989" s="173">
        <v>0.01</v>
      </c>
      <c r="Q1989" s="103">
        <f t="shared" si="603"/>
        <v>0.01</v>
      </c>
      <c r="R1989" s="173"/>
      <c r="S1989" s="173">
        <v>0.01</v>
      </c>
      <c r="T1989" s="103">
        <f t="shared" si="600"/>
        <v>0.01</v>
      </c>
    </row>
    <row r="1990" spans="1:20" ht="18.75">
      <c r="A1990" s="25">
        <v>118</v>
      </c>
      <c r="B1990" s="17" t="s">
        <v>1414</v>
      </c>
      <c r="C1990" s="20"/>
      <c r="D1990" s="20">
        <v>35</v>
      </c>
      <c r="E1990" s="88">
        <f t="shared" si="604"/>
        <v>35</v>
      </c>
      <c r="F1990" s="14">
        <v>0</v>
      </c>
      <c r="G1990" s="14">
        <v>789.74</v>
      </c>
      <c r="H1990" s="94">
        <f t="shared" si="605"/>
        <v>789.74</v>
      </c>
      <c r="I1990" s="22"/>
      <c r="J1990" s="22">
        <v>0.01</v>
      </c>
      <c r="K1990" s="117">
        <f t="shared" si="601"/>
        <v>0.01</v>
      </c>
      <c r="L1990" s="173"/>
      <c r="M1990" s="173">
        <v>0.01</v>
      </c>
      <c r="N1990" s="103">
        <f t="shared" si="602"/>
        <v>0.01</v>
      </c>
      <c r="O1990" s="173"/>
      <c r="P1990" s="173">
        <v>0.01</v>
      </c>
      <c r="Q1990" s="103">
        <f t="shared" si="603"/>
        <v>0.01</v>
      </c>
      <c r="R1990" s="173"/>
      <c r="S1990" s="173">
        <v>0.01</v>
      </c>
      <c r="T1990" s="103">
        <f t="shared" si="600"/>
        <v>0.01</v>
      </c>
    </row>
    <row r="1991" spans="1:20" ht="18.75">
      <c r="A1991" s="25">
        <v>119</v>
      </c>
      <c r="B1991" s="17" t="s">
        <v>1415</v>
      </c>
      <c r="C1991" s="20"/>
      <c r="D1991" s="20">
        <v>20</v>
      </c>
      <c r="E1991" s="88">
        <f t="shared" si="604"/>
        <v>20</v>
      </c>
      <c r="F1991" s="14">
        <v>0</v>
      </c>
      <c r="G1991" s="14">
        <v>10</v>
      </c>
      <c r="H1991" s="94">
        <f t="shared" si="605"/>
        <v>10</v>
      </c>
      <c r="I1991" s="22"/>
      <c r="J1991" s="22">
        <v>0.01</v>
      </c>
      <c r="K1991" s="117">
        <f t="shared" si="601"/>
        <v>0.01</v>
      </c>
      <c r="L1991" s="173"/>
      <c r="M1991" s="173">
        <v>0.01</v>
      </c>
      <c r="N1991" s="103">
        <f t="shared" si="602"/>
        <v>0.01</v>
      </c>
      <c r="O1991" s="173"/>
      <c r="P1991" s="173">
        <v>0.01</v>
      </c>
      <c r="Q1991" s="103">
        <f t="shared" si="603"/>
        <v>0.01</v>
      </c>
      <c r="R1991" s="173"/>
      <c r="S1991" s="173">
        <v>0.01</v>
      </c>
      <c r="T1991" s="103">
        <f t="shared" si="600"/>
        <v>0.01</v>
      </c>
    </row>
    <row r="1992" spans="1:20" ht="18.75">
      <c r="A1992" s="25">
        <v>120</v>
      </c>
      <c r="B1992" s="17" t="s">
        <v>1417</v>
      </c>
      <c r="C1992" s="20"/>
      <c r="D1992" s="20">
        <v>8.4499999999999993</v>
      </c>
      <c r="E1992" s="88">
        <f t="shared" si="604"/>
        <v>8.4499999999999993</v>
      </c>
      <c r="F1992" s="14">
        <v>0</v>
      </c>
      <c r="G1992" s="14">
        <v>20</v>
      </c>
      <c r="H1992" s="94">
        <f t="shared" si="605"/>
        <v>20</v>
      </c>
      <c r="I1992" s="22"/>
      <c r="J1992" s="22">
        <v>0.01</v>
      </c>
      <c r="K1992" s="117">
        <f t="shared" si="601"/>
        <v>0.01</v>
      </c>
      <c r="L1992" s="173"/>
      <c r="M1992" s="173">
        <v>0.01</v>
      </c>
      <c r="N1992" s="103">
        <f t="shared" si="602"/>
        <v>0.01</v>
      </c>
      <c r="O1992" s="173"/>
      <c r="P1992" s="173">
        <v>0.01</v>
      </c>
      <c r="Q1992" s="103">
        <f t="shared" si="603"/>
        <v>0.01</v>
      </c>
      <c r="R1992" s="173"/>
      <c r="S1992" s="173">
        <v>0.01</v>
      </c>
      <c r="T1992" s="103">
        <f t="shared" si="600"/>
        <v>0.01</v>
      </c>
    </row>
    <row r="1993" spans="1:20" ht="18.75">
      <c r="A1993" s="25">
        <v>121</v>
      </c>
      <c r="B1993" s="17" t="s">
        <v>1416</v>
      </c>
      <c r="C1993" s="20"/>
      <c r="D1993" s="20"/>
      <c r="F1993" s="14">
        <v>0</v>
      </c>
      <c r="G1993" s="14">
        <v>5</v>
      </c>
      <c r="H1993" s="94">
        <f t="shared" si="605"/>
        <v>5</v>
      </c>
      <c r="I1993" s="35"/>
      <c r="J1993" s="25">
        <v>0.01</v>
      </c>
      <c r="K1993" s="117">
        <f t="shared" si="601"/>
        <v>0.01</v>
      </c>
      <c r="L1993" s="173"/>
      <c r="M1993" s="173">
        <v>0.01</v>
      </c>
      <c r="N1993" s="103">
        <f t="shared" si="602"/>
        <v>0.01</v>
      </c>
      <c r="O1993" s="173"/>
      <c r="P1993" s="173">
        <v>0.01</v>
      </c>
      <c r="Q1993" s="103">
        <f t="shared" si="603"/>
        <v>0.01</v>
      </c>
      <c r="R1993" s="173"/>
      <c r="S1993" s="173">
        <v>0.01</v>
      </c>
      <c r="T1993" s="103">
        <f t="shared" si="600"/>
        <v>0.01</v>
      </c>
    </row>
    <row r="1994" spans="1:20" ht="18.75">
      <c r="A1994" s="25"/>
      <c r="B1994" s="17" t="s">
        <v>2449</v>
      </c>
      <c r="C1994" s="20"/>
      <c r="D1994" s="20"/>
      <c r="F1994" s="14"/>
      <c r="G1994" s="14"/>
      <c r="H1994" s="94"/>
      <c r="I1994" s="35"/>
      <c r="J1994" s="25"/>
      <c r="L1994" s="173"/>
      <c r="M1994" s="173"/>
      <c r="O1994" s="173"/>
      <c r="P1994" s="173"/>
      <c r="R1994" s="173">
        <v>0.02</v>
      </c>
      <c r="S1994" s="173">
        <v>0</v>
      </c>
      <c r="T1994" s="103">
        <f>SUM(R1994:S1994)</f>
        <v>0.02</v>
      </c>
    </row>
    <row r="1995" spans="1:20" ht="18.75">
      <c r="A1995" s="25"/>
      <c r="B1995" s="19" t="s">
        <v>169</v>
      </c>
      <c r="C1995" s="21">
        <f>SUM(C1860:C1993)</f>
        <v>34641.509999999995</v>
      </c>
      <c r="D1995" s="21">
        <f>SUM(D1860:D1993)</f>
        <v>24296.33</v>
      </c>
      <c r="E1995" s="88">
        <f>SUM(E1860:E1993)</f>
        <v>58937.840000000004</v>
      </c>
      <c r="F1995" s="18">
        <v>38933.339999999997</v>
      </c>
      <c r="G1995" s="18">
        <v>20176.849999999999</v>
      </c>
      <c r="H1995" s="94">
        <f>SUM(F1995:G1995)</f>
        <v>59110.189999999995</v>
      </c>
      <c r="I1995" s="22">
        <f>SUM(I1860:I1993)</f>
        <v>47230.710000000006</v>
      </c>
      <c r="J1995" s="22">
        <f>SUM(J1860:J1993)</f>
        <v>21259.249999999938</v>
      </c>
      <c r="K1995" s="117">
        <f t="shared" si="601"/>
        <v>68489.959999999948</v>
      </c>
      <c r="L1995" s="91">
        <f>SUM(L1860:L1993)</f>
        <v>72861.81</v>
      </c>
      <c r="M1995" s="91">
        <f>SUM(M1860:M1993)</f>
        <v>28261.429999999928</v>
      </c>
      <c r="N1995" s="104">
        <f t="shared" si="602"/>
        <v>101123.23999999993</v>
      </c>
      <c r="O1995" s="91">
        <f>SUM(O1860:O1993)</f>
        <v>82572.290000000008</v>
      </c>
      <c r="P1995" s="91">
        <f>SUM(P1860:P1993)</f>
        <v>28553.669999999947</v>
      </c>
      <c r="Q1995" s="104">
        <f t="shared" si="603"/>
        <v>111125.95999999996</v>
      </c>
      <c r="R1995" s="91">
        <f>SUM(R1860:R1994)</f>
        <v>85471.18</v>
      </c>
      <c r="S1995" s="91">
        <f>SUM(S1860:S1994)</f>
        <v>28553.669999999947</v>
      </c>
      <c r="T1995" s="104">
        <f>SUM(R1995:S1995)</f>
        <v>114024.84999999995</v>
      </c>
    </row>
    <row r="1996" spans="1:20" s="43" customFormat="1" ht="18.75">
      <c r="A1996" s="35">
        <v>7</v>
      </c>
      <c r="B1996" s="19" t="s">
        <v>1434</v>
      </c>
      <c r="C1996" s="21"/>
      <c r="D1996" s="21"/>
      <c r="E1996" s="88"/>
      <c r="F1996" s="18"/>
      <c r="G1996" s="18"/>
      <c r="H1996" s="94"/>
      <c r="I1996" s="36"/>
      <c r="J1996" s="36"/>
      <c r="K1996" s="117"/>
      <c r="L1996" s="91"/>
      <c r="M1996" s="91"/>
      <c r="N1996" s="103"/>
      <c r="O1996" s="91"/>
      <c r="P1996" s="91"/>
      <c r="Q1996" s="103"/>
      <c r="R1996" s="91"/>
      <c r="S1996" s="91"/>
      <c r="T1996" s="103"/>
    </row>
    <row r="1997" spans="1:20" ht="18.75">
      <c r="A1997" s="25">
        <v>1</v>
      </c>
      <c r="B1997" s="17" t="s">
        <v>1435</v>
      </c>
      <c r="C1997" s="20">
        <v>1</v>
      </c>
      <c r="D1997" s="20"/>
      <c r="E1997" s="88">
        <f>SUM(C1997:D1997)</f>
        <v>1</v>
      </c>
      <c r="F1997" s="14">
        <v>32</v>
      </c>
      <c r="G1997" s="14">
        <v>0</v>
      </c>
      <c r="H1997" s="94">
        <f>SUM(F1997:G1997)</f>
        <v>32</v>
      </c>
      <c r="I1997" s="22">
        <v>34</v>
      </c>
      <c r="J1997" s="22"/>
      <c r="K1997" s="117">
        <f>SUM(I1997:J1997)</f>
        <v>34</v>
      </c>
      <c r="L1997" s="173">
        <v>33.5</v>
      </c>
      <c r="M1997" s="173"/>
      <c r="N1997" s="103">
        <f>SUM(L1997:M1997)</f>
        <v>33.5</v>
      </c>
      <c r="O1997" s="173">
        <v>33</v>
      </c>
      <c r="P1997" s="173"/>
      <c r="Q1997" s="103">
        <f>SUM(O1997:P1997)</f>
        <v>33</v>
      </c>
      <c r="R1997" s="173">
        <v>33</v>
      </c>
      <c r="S1997" s="173"/>
      <c r="T1997" s="103">
        <f>SUM(R1997:S1997)</f>
        <v>33</v>
      </c>
    </row>
    <row r="1998" spans="1:20" ht="18.75">
      <c r="A1998" s="25"/>
      <c r="B1998" s="19" t="s">
        <v>170</v>
      </c>
      <c r="C1998" s="21">
        <f>SUM(C1997)</f>
        <v>1</v>
      </c>
      <c r="D1998" s="20"/>
      <c r="E1998" s="88">
        <f>SUM(C1998:D1998)</f>
        <v>1</v>
      </c>
      <c r="F1998" s="18">
        <v>32</v>
      </c>
      <c r="G1998" s="18">
        <v>0</v>
      </c>
      <c r="H1998" s="94">
        <f>SUM(F1998:G1998)</f>
        <v>32</v>
      </c>
      <c r="I1998" s="36">
        <f>SUM(I1997)</f>
        <v>34</v>
      </c>
      <c r="J1998" s="22"/>
      <c r="K1998" s="117">
        <f>SUM(I1998:J1998)</f>
        <v>34</v>
      </c>
      <c r="L1998" s="91">
        <f>SUM(L1997)</f>
        <v>33.5</v>
      </c>
      <c r="M1998" s="173"/>
      <c r="N1998" s="103">
        <f>SUM(L1998:M1998)</f>
        <v>33.5</v>
      </c>
      <c r="O1998" s="91">
        <f>SUM(O1997)</f>
        <v>33</v>
      </c>
      <c r="P1998" s="173"/>
      <c r="Q1998" s="103">
        <f>SUM(O1998:P1998)</f>
        <v>33</v>
      </c>
      <c r="R1998" s="91">
        <f>SUM(R1997)</f>
        <v>33</v>
      </c>
      <c r="S1998" s="173"/>
      <c r="T1998" s="103">
        <f>SUM(R1998:S1998)</f>
        <v>33</v>
      </c>
    </row>
    <row r="1999" spans="1:20" s="43" customFormat="1" ht="18.75">
      <c r="A1999" s="35">
        <v>8</v>
      </c>
      <c r="B1999" s="19" t="s">
        <v>1552</v>
      </c>
      <c r="C1999" s="21"/>
      <c r="D1999" s="21"/>
      <c r="E1999" s="88"/>
      <c r="F1999" s="18"/>
      <c r="G1999" s="18"/>
      <c r="H1999" s="94"/>
      <c r="I1999" s="36"/>
      <c r="J1999" s="36"/>
      <c r="K1999" s="117"/>
      <c r="L1999" s="91"/>
      <c r="M1999" s="91"/>
      <c r="N1999" s="103"/>
      <c r="O1999" s="91"/>
      <c r="P1999" s="91"/>
      <c r="Q1999" s="103"/>
      <c r="R1999" s="91"/>
      <c r="S1999" s="91"/>
      <c r="T1999" s="103"/>
    </row>
    <row r="2000" spans="1:20" s="43" customFormat="1" ht="18.75">
      <c r="A2000" s="35"/>
      <c r="B2000" s="17" t="s">
        <v>2352</v>
      </c>
      <c r="C2000" s="21"/>
      <c r="D2000" s="21"/>
      <c r="E2000" s="88"/>
      <c r="F2000" s="18"/>
      <c r="G2000" s="18"/>
      <c r="H2000" s="94"/>
      <c r="I2000" s="36"/>
      <c r="J2000" s="36"/>
      <c r="K2000" s="117"/>
      <c r="L2000" s="91"/>
      <c r="M2000" s="91"/>
      <c r="N2000" s="103"/>
      <c r="O2000" s="173">
        <v>2500</v>
      </c>
      <c r="P2000" s="173">
        <v>0</v>
      </c>
      <c r="Q2000" s="91">
        <f>SUM(O2000:P2000)</f>
        <v>2500</v>
      </c>
      <c r="R2000" s="173">
        <v>2500</v>
      </c>
      <c r="S2000" s="173">
        <v>0</v>
      </c>
      <c r="T2000" s="91">
        <f>SUM(R2000:S2000)</f>
        <v>2500</v>
      </c>
    </row>
    <row r="2001" spans="1:20" ht="18.75">
      <c r="A2001" s="25">
        <v>1</v>
      </c>
      <c r="B2001" s="17" t="s">
        <v>1553</v>
      </c>
      <c r="C2001" s="20">
        <v>75.349999999999994</v>
      </c>
      <c r="D2001" s="20"/>
      <c r="E2001" s="88">
        <f>SUM(C2001:D2001)</f>
        <v>75.349999999999994</v>
      </c>
      <c r="F2001" s="14">
        <v>66.25</v>
      </c>
      <c r="G2001" s="14">
        <v>0</v>
      </c>
      <c r="H2001" s="94">
        <f>SUM(F2001:G2001)</f>
        <v>66.25</v>
      </c>
      <c r="I2001" s="22">
        <v>51.96</v>
      </c>
      <c r="J2001" s="22"/>
      <c r="K2001" s="117">
        <f t="shared" ref="K2001:K2017" si="606">SUM(I2001:J2001)</f>
        <v>51.96</v>
      </c>
      <c r="L2001" s="173">
        <v>2499.9899999999998</v>
      </c>
      <c r="M2001" s="173"/>
      <c r="N2001" s="103">
        <f t="shared" ref="N2001:N2017" si="607">SUM(L2001:M2001)</f>
        <v>2499.9899999999998</v>
      </c>
      <c r="O2001" s="173">
        <v>19.05</v>
      </c>
      <c r="P2001" s="173"/>
      <c r="Q2001" s="103">
        <f t="shared" ref="Q2001:Q2017" si="608">SUM(O2001:P2001)</f>
        <v>19.05</v>
      </c>
      <c r="R2001" s="173">
        <v>19.05</v>
      </c>
      <c r="S2001" s="173"/>
      <c r="T2001" s="103">
        <f t="shared" ref="T2001:T2017" si="609">SUM(R2001:S2001)</f>
        <v>19.05</v>
      </c>
    </row>
    <row r="2002" spans="1:20" ht="18.75">
      <c r="A2002" s="25">
        <v>2</v>
      </c>
      <c r="B2002" s="17" t="s">
        <v>1567</v>
      </c>
      <c r="C2002" s="20"/>
      <c r="D2002" s="20"/>
      <c r="E2002" s="88"/>
      <c r="F2002" s="14"/>
      <c r="G2002" s="14"/>
      <c r="H2002" s="94"/>
      <c r="I2002" s="22">
        <v>1000</v>
      </c>
      <c r="J2002" s="22"/>
      <c r="K2002" s="117">
        <f t="shared" si="606"/>
        <v>1000</v>
      </c>
      <c r="L2002" s="173">
        <v>42.85</v>
      </c>
      <c r="M2002" s="173"/>
      <c r="N2002" s="103">
        <f t="shared" si="607"/>
        <v>42.85</v>
      </c>
      <c r="O2002" s="173">
        <v>300</v>
      </c>
      <c r="P2002" s="173"/>
      <c r="Q2002" s="103">
        <f t="shared" si="608"/>
        <v>300</v>
      </c>
      <c r="R2002" s="173">
        <v>300</v>
      </c>
      <c r="S2002" s="173"/>
      <c r="T2002" s="103">
        <f t="shared" si="609"/>
        <v>300</v>
      </c>
    </row>
    <row r="2003" spans="1:20" ht="18.75">
      <c r="A2003" s="25">
        <v>3</v>
      </c>
      <c r="B2003" s="17" t="s">
        <v>1554</v>
      </c>
      <c r="C2003" s="20">
        <v>4</v>
      </c>
      <c r="D2003" s="20"/>
      <c r="E2003" s="88">
        <f>SUM(C2003:D2003)</f>
        <v>4</v>
      </c>
      <c r="F2003" s="14">
        <v>4</v>
      </c>
      <c r="G2003" s="14">
        <v>0</v>
      </c>
      <c r="H2003" s="94">
        <f t="shared" ref="H2003:H2017" si="610">SUM(F2003:G2003)</f>
        <v>4</v>
      </c>
      <c r="I2003" s="22">
        <v>40</v>
      </c>
      <c r="J2003" s="22"/>
      <c r="K2003" s="117">
        <f t="shared" si="606"/>
        <v>40</v>
      </c>
      <c r="L2003" s="173">
        <v>1100</v>
      </c>
      <c r="M2003" s="173"/>
      <c r="N2003" s="103">
        <f t="shared" si="607"/>
        <v>1100</v>
      </c>
      <c r="O2003" s="173">
        <v>50</v>
      </c>
      <c r="P2003" s="173"/>
      <c r="Q2003" s="103">
        <f t="shared" si="608"/>
        <v>50</v>
      </c>
      <c r="R2003" s="173">
        <v>50</v>
      </c>
      <c r="S2003" s="173"/>
      <c r="T2003" s="103">
        <f t="shared" si="609"/>
        <v>50</v>
      </c>
    </row>
    <row r="2004" spans="1:20" ht="18.75">
      <c r="A2004" s="25">
        <v>4</v>
      </c>
      <c r="B2004" s="17" t="s">
        <v>1555</v>
      </c>
      <c r="C2004" s="20">
        <v>259.22000000000003</v>
      </c>
      <c r="D2004" s="20"/>
      <c r="E2004" s="88">
        <f>SUM(C2004:D2004)</f>
        <v>259.22000000000003</v>
      </c>
      <c r="F2004" s="14">
        <v>0.01</v>
      </c>
      <c r="G2004" s="14">
        <v>0</v>
      </c>
      <c r="H2004" s="94">
        <f t="shared" si="610"/>
        <v>0.01</v>
      </c>
      <c r="I2004" s="22">
        <v>0.01</v>
      </c>
      <c r="J2004" s="22"/>
      <c r="K2004" s="117">
        <f t="shared" si="606"/>
        <v>0.01</v>
      </c>
      <c r="L2004" s="173">
        <v>40</v>
      </c>
      <c r="M2004" s="173"/>
      <c r="N2004" s="103">
        <f t="shared" si="607"/>
        <v>40</v>
      </c>
      <c r="O2004" s="173">
        <v>0.01</v>
      </c>
      <c r="P2004" s="173"/>
      <c r="Q2004" s="103">
        <f t="shared" si="608"/>
        <v>0.01</v>
      </c>
      <c r="R2004" s="173">
        <v>0.01</v>
      </c>
      <c r="S2004" s="173"/>
      <c r="T2004" s="103">
        <f t="shared" si="609"/>
        <v>0.01</v>
      </c>
    </row>
    <row r="2005" spans="1:20" ht="18.75">
      <c r="A2005" s="25">
        <v>5</v>
      </c>
      <c r="B2005" s="17" t="s">
        <v>1556</v>
      </c>
      <c r="C2005" s="20">
        <v>309</v>
      </c>
      <c r="D2005" s="20"/>
      <c r="E2005" s="88">
        <f>SUM(C2005:D2005)</f>
        <v>309</v>
      </c>
      <c r="F2005" s="14">
        <v>294.22000000000003</v>
      </c>
      <c r="G2005" s="14">
        <v>0</v>
      </c>
      <c r="H2005" s="94">
        <f t="shared" si="610"/>
        <v>294.22000000000003</v>
      </c>
      <c r="I2005" s="22">
        <v>339.73</v>
      </c>
      <c r="J2005" s="22"/>
      <c r="K2005" s="117">
        <f t="shared" si="606"/>
        <v>339.73</v>
      </c>
      <c r="L2005" s="173">
        <v>396.14</v>
      </c>
      <c r="M2005" s="173"/>
      <c r="N2005" s="103">
        <f t="shared" si="607"/>
        <v>396.14</v>
      </c>
      <c r="O2005" s="173">
        <v>408.14</v>
      </c>
      <c r="P2005" s="173"/>
      <c r="Q2005" s="103">
        <f t="shared" si="608"/>
        <v>408.14</v>
      </c>
      <c r="R2005" s="173">
        <v>418.89</v>
      </c>
      <c r="S2005" s="173"/>
      <c r="T2005" s="103">
        <f t="shared" si="609"/>
        <v>418.89</v>
      </c>
    </row>
    <row r="2006" spans="1:20" ht="18.75">
      <c r="A2006" s="25">
        <v>6</v>
      </c>
      <c r="B2006" s="17" t="s">
        <v>1557</v>
      </c>
      <c r="C2006" s="20"/>
      <c r="D2006" s="20">
        <v>0.01</v>
      </c>
      <c r="E2006" s="88">
        <f>SUM(C2006:D2006)</f>
        <v>0.01</v>
      </c>
      <c r="F2006" s="14">
        <v>0.01</v>
      </c>
      <c r="G2006" s="14">
        <v>0</v>
      </c>
      <c r="H2006" s="94">
        <f t="shared" si="610"/>
        <v>0.01</v>
      </c>
      <c r="I2006" s="22">
        <v>0.01</v>
      </c>
      <c r="J2006" s="22"/>
      <c r="K2006" s="117">
        <f t="shared" si="606"/>
        <v>0.01</v>
      </c>
      <c r="L2006" s="173">
        <v>0.01</v>
      </c>
      <c r="M2006" s="173"/>
      <c r="N2006" s="103">
        <f t="shared" si="607"/>
        <v>0.01</v>
      </c>
      <c r="O2006" s="173">
        <v>0.01</v>
      </c>
      <c r="P2006" s="173"/>
      <c r="Q2006" s="103">
        <f t="shared" si="608"/>
        <v>0.01</v>
      </c>
      <c r="R2006" s="173">
        <v>0.01</v>
      </c>
      <c r="S2006" s="173"/>
      <c r="T2006" s="103">
        <f t="shared" si="609"/>
        <v>0.01</v>
      </c>
    </row>
    <row r="2007" spans="1:20" ht="18.75">
      <c r="A2007" s="25">
        <v>7</v>
      </c>
      <c r="B2007" s="17" t="s">
        <v>1558</v>
      </c>
      <c r="C2007" s="20"/>
      <c r="D2007" s="20"/>
      <c r="F2007" s="14">
        <v>0</v>
      </c>
      <c r="G2007" s="14">
        <v>1.66</v>
      </c>
      <c r="H2007" s="94">
        <f t="shared" si="610"/>
        <v>1.66</v>
      </c>
      <c r="I2007" s="22"/>
      <c r="J2007" s="22">
        <v>0.01</v>
      </c>
      <c r="K2007" s="117">
        <f t="shared" si="606"/>
        <v>0.01</v>
      </c>
      <c r="L2007" s="173"/>
      <c r="M2007" s="173">
        <v>0.01</v>
      </c>
      <c r="N2007" s="103">
        <f t="shared" si="607"/>
        <v>0.01</v>
      </c>
      <c r="O2007" s="173"/>
      <c r="P2007" s="173">
        <v>0.01</v>
      </c>
      <c r="Q2007" s="103">
        <f t="shared" si="608"/>
        <v>0.01</v>
      </c>
      <c r="R2007" s="173"/>
      <c r="S2007" s="173">
        <v>0.01</v>
      </c>
      <c r="T2007" s="103">
        <f t="shared" si="609"/>
        <v>0.01</v>
      </c>
    </row>
    <row r="2008" spans="1:20" ht="18.75">
      <c r="A2008" s="25">
        <v>8</v>
      </c>
      <c r="B2008" s="17" t="s">
        <v>1559</v>
      </c>
      <c r="C2008" s="20">
        <v>21.02</v>
      </c>
      <c r="D2008" s="20"/>
      <c r="E2008" s="88">
        <f t="shared" ref="E2008:E2017" si="611">SUM(C2008:D2008)</f>
        <v>21.02</v>
      </c>
      <c r="F2008" s="14">
        <v>21.02</v>
      </c>
      <c r="G2008" s="14">
        <v>0</v>
      </c>
      <c r="H2008" s="94">
        <f t="shared" si="610"/>
        <v>21.02</v>
      </c>
      <c r="I2008" s="22">
        <v>21.02</v>
      </c>
      <c r="J2008" s="22"/>
      <c r="K2008" s="117">
        <f t="shared" si="606"/>
        <v>21.02</v>
      </c>
      <c r="L2008" s="173">
        <v>21.01</v>
      </c>
      <c r="M2008" s="173"/>
      <c r="N2008" s="103">
        <f t="shared" si="607"/>
        <v>21.01</v>
      </c>
      <c r="O2008" s="173">
        <v>55.02</v>
      </c>
      <c r="P2008" s="173"/>
      <c r="Q2008" s="103">
        <f t="shared" si="608"/>
        <v>55.02</v>
      </c>
      <c r="R2008" s="173">
        <v>55.02</v>
      </c>
      <c r="S2008" s="173"/>
      <c r="T2008" s="103">
        <f t="shared" si="609"/>
        <v>55.02</v>
      </c>
    </row>
    <row r="2009" spans="1:20" ht="18.75">
      <c r="A2009" s="25">
        <v>9</v>
      </c>
      <c r="B2009" s="17" t="s">
        <v>1560</v>
      </c>
      <c r="C2009" s="20">
        <v>10</v>
      </c>
      <c r="D2009" s="20"/>
      <c r="E2009" s="88">
        <f t="shared" si="611"/>
        <v>10</v>
      </c>
      <c r="F2009" s="14">
        <v>5</v>
      </c>
      <c r="G2009" s="14">
        <v>0</v>
      </c>
      <c r="H2009" s="94">
        <f t="shared" si="610"/>
        <v>5</v>
      </c>
      <c r="I2009" s="22">
        <v>5</v>
      </c>
      <c r="J2009" s="22"/>
      <c r="K2009" s="117">
        <f t="shared" si="606"/>
        <v>5</v>
      </c>
      <c r="L2009" s="173">
        <v>5</v>
      </c>
      <c r="M2009" s="173"/>
      <c r="N2009" s="103">
        <f t="shared" si="607"/>
        <v>5</v>
      </c>
      <c r="O2009" s="173">
        <v>5</v>
      </c>
      <c r="P2009" s="173"/>
      <c r="Q2009" s="103">
        <f t="shared" si="608"/>
        <v>5</v>
      </c>
      <c r="R2009" s="173">
        <v>5</v>
      </c>
      <c r="S2009" s="173"/>
      <c r="T2009" s="103">
        <f t="shared" si="609"/>
        <v>5</v>
      </c>
    </row>
    <row r="2010" spans="1:20" ht="18.75">
      <c r="A2010" s="25">
        <v>10</v>
      </c>
      <c r="B2010" s="17" t="s">
        <v>1561</v>
      </c>
      <c r="C2010" s="20">
        <v>145</v>
      </c>
      <c r="D2010" s="20"/>
      <c r="E2010" s="88">
        <f t="shared" si="611"/>
        <v>145</v>
      </c>
      <c r="F2010" s="14">
        <v>145</v>
      </c>
      <c r="G2010" s="14">
        <v>0</v>
      </c>
      <c r="H2010" s="94">
        <f t="shared" si="610"/>
        <v>145</v>
      </c>
      <c r="I2010" s="22">
        <v>145</v>
      </c>
      <c r="J2010" s="22"/>
      <c r="K2010" s="117">
        <f t="shared" si="606"/>
        <v>145</v>
      </c>
      <c r="L2010" s="173">
        <v>150</v>
      </c>
      <c r="M2010" s="173"/>
      <c r="N2010" s="103">
        <f t="shared" si="607"/>
        <v>150</v>
      </c>
      <c r="O2010" s="173">
        <v>340</v>
      </c>
      <c r="P2010" s="173"/>
      <c r="Q2010" s="103">
        <f t="shared" si="608"/>
        <v>340</v>
      </c>
      <c r="R2010" s="173">
        <v>340</v>
      </c>
      <c r="S2010" s="173"/>
      <c r="T2010" s="103">
        <f t="shared" si="609"/>
        <v>340</v>
      </c>
    </row>
    <row r="2011" spans="1:20" ht="18.75">
      <c r="A2011" s="25">
        <v>11</v>
      </c>
      <c r="B2011" s="17" t="s">
        <v>1562</v>
      </c>
      <c r="C2011" s="20">
        <v>403.81</v>
      </c>
      <c r="D2011" s="20"/>
      <c r="E2011" s="88">
        <f t="shared" si="611"/>
        <v>403.81</v>
      </c>
      <c r="F2011" s="14">
        <v>403.93</v>
      </c>
      <c r="G2011" s="14">
        <v>0</v>
      </c>
      <c r="H2011" s="94">
        <f t="shared" si="610"/>
        <v>403.93</v>
      </c>
      <c r="I2011" s="22">
        <v>409.96</v>
      </c>
      <c r="J2011" s="22"/>
      <c r="K2011" s="117">
        <f t="shared" si="606"/>
        <v>409.96</v>
      </c>
      <c r="L2011" s="173">
        <v>496.61</v>
      </c>
      <c r="M2011" s="173"/>
      <c r="N2011" s="103">
        <f t="shared" si="607"/>
        <v>496.61</v>
      </c>
      <c r="O2011" s="173">
        <v>535.66</v>
      </c>
      <c r="P2011" s="173"/>
      <c r="Q2011" s="103">
        <f t="shared" si="608"/>
        <v>535.66</v>
      </c>
      <c r="R2011" s="173">
        <v>533.66</v>
      </c>
      <c r="S2011" s="173"/>
      <c r="T2011" s="103">
        <f t="shared" si="609"/>
        <v>533.66</v>
      </c>
    </row>
    <row r="2012" spans="1:20" ht="18.75">
      <c r="A2012" s="25">
        <v>12</v>
      </c>
      <c r="B2012" s="17" t="s">
        <v>1563</v>
      </c>
      <c r="C2012" s="20">
        <v>405.4</v>
      </c>
      <c r="D2012" s="20"/>
      <c r="E2012" s="88">
        <f t="shared" si="611"/>
        <v>405.4</v>
      </c>
      <c r="F2012" s="14">
        <v>393.7</v>
      </c>
      <c r="G2012" s="14">
        <v>0</v>
      </c>
      <c r="H2012" s="94">
        <f t="shared" si="610"/>
        <v>393.7</v>
      </c>
      <c r="I2012" s="22">
        <v>442.23</v>
      </c>
      <c r="J2012" s="22"/>
      <c r="K2012" s="117">
        <f t="shared" si="606"/>
        <v>442.23</v>
      </c>
      <c r="L2012" s="173">
        <v>570.12</v>
      </c>
      <c r="M2012" s="173"/>
      <c r="N2012" s="103">
        <f t="shared" si="607"/>
        <v>570.12</v>
      </c>
      <c r="O2012" s="173">
        <v>598.12</v>
      </c>
      <c r="P2012" s="173"/>
      <c r="Q2012" s="103">
        <f t="shared" si="608"/>
        <v>598.12</v>
      </c>
      <c r="R2012" s="173">
        <v>598.12</v>
      </c>
      <c r="S2012" s="173"/>
      <c r="T2012" s="103">
        <f t="shared" si="609"/>
        <v>598.12</v>
      </c>
    </row>
    <row r="2013" spans="1:20" ht="18.75">
      <c r="A2013" s="25">
        <v>13</v>
      </c>
      <c r="B2013" s="17" t="s">
        <v>2351</v>
      </c>
      <c r="C2013" s="20"/>
      <c r="D2013" s="20">
        <v>1500</v>
      </c>
      <c r="E2013" s="88">
        <f t="shared" si="611"/>
        <v>1500</v>
      </c>
      <c r="F2013" s="14">
        <v>0</v>
      </c>
      <c r="G2013" s="14">
        <v>200.01</v>
      </c>
      <c r="H2013" s="94">
        <f t="shared" si="610"/>
        <v>200.01</v>
      </c>
      <c r="I2013" s="22"/>
      <c r="J2013" s="22">
        <v>200.01</v>
      </c>
      <c r="K2013" s="117">
        <f t="shared" si="606"/>
        <v>200.01</v>
      </c>
      <c r="L2013" s="173"/>
      <c r="M2013" s="173">
        <v>200.01</v>
      </c>
      <c r="N2013" s="103">
        <f t="shared" si="607"/>
        <v>200.01</v>
      </c>
      <c r="O2013" s="173"/>
      <c r="P2013" s="173">
        <v>0.02</v>
      </c>
      <c r="Q2013" s="103">
        <f t="shared" si="608"/>
        <v>0.02</v>
      </c>
      <c r="R2013" s="173"/>
      <c r="S2013" s="173">
        <v>0.02</v>
      </c>
      <c r="T2013" s="103">
        <f t="shared" si="609"/>
        <v>0.02</v>
      </c>
    </row>
    <row r="2014" spans="1:20" ht="18.75">
      <c r="A2014" s="25">
        <v>14</v>
      </c>
      <c r="B2014" s="17" t="s">
        <v>1564</v>
      </c>
      <c r="C2014" s="20">
        <v>125</v>
      </c>
      <c r="D2014" s="20"/>
      <c r="E2014" s="88">
        <f t="shared" si="611"/>
        <v>125</v>
      </c>
      <c r="F2014" s="14">
        <v>120</v>
      </c>
      <c r="G2014" s="14">
        <v>0</v>
      </c>
      <c r="H2014" s="94">
        <f t="shared" si="610"/>
        <v>120</v>
      </c>
      <c r="I2014" s="22">
        <v>120</v>
      </c>
      <c r="J2014" s="22"/>
      <c r="K2014" s="117">
        <f t="shared" si="606"/>
        <v>120</v>
      </c>
      <c r="L2014" s="173">
        <v>120</v>
      </c>
      <c r="M2014" s="173"/>
      <c r="N2014" s="103">
        <f t="shared" si="607"/>
        <v>120</v>
      </c>
      <c r="O2014" s="173">
        <v>190</v>
      </c>
      <c r="P2014" s="173"/>
      <c r="Q2014" s="103">
        <f t="shared" si="608"/>
        <v>190</v>
      </c>
      <c r="R2014" s="173">
        <v>1690</v>
      </c>
      <c r="S2014" s="173"/>
      <c r="T2014" s="103">
        <f t="shared" si="609"/>
        <v>1690</v>
      </c>
    </row>
    <row r="2015" spans="1:20" ht="18.75">
      <c r="A2015" s="25">
        <v>15</v>
      </c>
      <c r="B2015" s="41" t="s">
        <v>1566</v>
      </c>
      <c r="C2015" s="20">
        <v>6</v>
      </c>
      <c r="D2015" s="20"/>
      <c r="E2015" s="88">
        <f t="shared" si="611"/>
        <v>6</v>
      </c>
      <c r="F2015" s="14">
        <v>51</v>
      </c>
      <c r="G2015" s="14">
        <v>0</v>
      </c>
      <c r="H2015" s="94">
        <f t="shared" si="610"/>
        <v>51</v>
      </c>
      <c r="I2015" s="22">
        <v>21</v>
      </c>
      <c r="J2015" s="22"/>
      <c r="K2015" s="117">
        <f t="shared" si="606"/>
        <v>21</v>
      </c>
      <c r="L2015" s="173">
        <v>21</v>
      </c>
      <c r="M2015" s="173"/>
      <c r="N2015" s="103">
        <f t="shared" si="607"/>
        <v>21</v>
      </c>
      <c r="O2015" s="173">
        <v>21</v>
      </c>
      <c r="P2015" s="173"/>
      <c r="Q2015" s="103">
        <f t="shared" si="608"/>
        <v>21</v>
      </c>
      <c r="R2015" s="173">
        <v>21</v>
      </c>
      <c r="S2015" s="173"/>
      <c r="T2015" s="103">
        <f t="shared" si="609"/>
        <v>21</v>
      </c>
    </row>
    <row r="2016" spans="1:20" ht="18.75">
      <c r="A2016" s="25">
        <v>16</v>
      </c>
      <c r="B2016" s="17" t="s">
        <v>1565</v>
      </c>
      <c r="C2016" s="20">
        <v>800</v>
      </c>
      <c r="D2016" s="20"/>
      <c r="E2016" s="88">
        <f t="shared" si="611"/>
        <v>800</v>
      </c>
      <c r="F2016" s="14">
        <v>1200</v>
      </c>
      <c r="G2016" s="14">
        <v>0</v>
      </c>
      <c r="H2016" s="94">
        <f t="shared" si="610"/>
        <v>1200</v>
      </c>
      <c r="I2016" s="22">
        <v>1900</v>
      </c>
      <c r="J2016" s="22"/>
      <c r="K2016" s="117">
        <f t="shared" si="606"/>
        <v>1900</v>
      </c>
      <c r="L2016" s="173">
        <v>2500</v>
      </c>
      <c r="M2016" s="173"/>
      <c r="N2016" s="103">
        <f t="shared" si="607"/>
        <v>2500</v>
      </c>
      <c r="O2016" s="173">
        <v>3000</v>
      </c>
      <c r="P2016" s="173"/>
      <c r="Q2016" s="103">
        <f t="shared" si="608"/>
        <v>3000</v>
      </c>
      <c r="R2016" s="173">
        <v>3000</v>
      </c>
      <c r="S2016" s="173"/>
      <c r="T2016" s="103">
        <f t="shared" si="609"/>
        <v>3000</v>
      </c>
    </row>
    <row r="2017" spans="1:20" ht="18.75">
      <c r="A2017" s="25"/>
      <c r="B2017" s="19" t="s">
        <v>10</v>
      </c>
      <c r="C2017" s="21">
        <f>SUM(C2001:C2016)</f>
        <v>2563.8000000000002</v>
      </c>
      <c r="D2017" s="21">
        <f>SUM(D2001:D2016)</f>
        <v>1500.01</v>
      </c>
      <c r="E2017" s="88">
        <f t="shared" si="611"/>
        <v>4063.8100000000004</v>
      </c>
      <c r="F2017" s="18">
        <v>2704.14</v>
      </c>
      <c r="G2017" s="18">
        <v>201.67</v>
      </c>
      <c r="H2017" s="94">
        <f t="shared" si="610"/>
        <v>2905.81</v>
      </c>
      <c r="I2017" s="36">
        <f>SUM(I2001:I2016)</f>
        <v>4495.92</v>
      </c>
      <c r="J2017" s="36">
        <f>SUM(J2001:J2016)</f>
        <v>200.01999999999998</v>
      </c>
      <c r="K2017" s="117">
        <f t="shared" si="606"/>
        <v>4695.9400000000005</v>
      </c>
      <c r="L2017" s="91">
        <f>SUM(L2001:L2016)</f>
        <v>7962.73</v>
      </c>
      <c r="M2017" s="91">
        <f>SUM(M2001:M2016)</f>
        <v>200.01999999999998</v>
      </c>
      <c r="N2017" s="103">
        <f t="shared" si="607"/>
        <v>8162.75</v>
      </c>
      <c r="O2017" s="91">
        <f>SUM(O2000:O2016)</f>
        <v>8022.01</v>
      </c>
      <c r="P2017" s="91">
        <f>SUM(P2000:P2016)</f>
        <v>0.03</v>
      </c>
      <c r="Q2017" s="103">
        <f t="shared" si="608"/>
        <v>8022.04</v>
      </c>
      <c r="R2017" s="91">
        <f>SUM(R2000:R2016)</f>
        <v>9530.76</v>
      </c>
      <c r="S2017" s="91">
        <f>SUM(S2000:S2016)</f>
        <v>0.03</v>
      </c>
      <c r="T2017" s="103">
        <f t="shared" si="609"/>
        <v>9530.7900000000009</v>
      </c>
    </row>
    <row r="2018" spans="1:20" ht="18.75">
      <c r="A2018" s="25">
        <v>9</v>
      </c>
      <c r="B2018" s="19" t="s">
        <v>2152</v>
      </c>
      <c r="C2018" s="21"/>
      <c r="D2018" s="21"/>
      <c r="E2018" s="88"/>
      <c r="F2018" s="18"/>
      <c r="G2018" s="18"/>
      <c r="H2018" s="94"/>
      <c r="I2018" s="36"/>
      <c r="J2018" s="36"/>
      <c r="L2018" s="91"/>
      <c r="M2018" s="91"/>
      <c r="O2018" s="91"/>
      <c r="P2018" s="91"/>
      <c r="R2018" s="91"/>
      <c r="S2018" s="91"/>
    </row>
    <row r="2019" spans="1:20" ht="18.75">
      <c r="A2019" s="25">
        <v>1</v>
      </c>
      <c r="B2019" s="17" t="s">
        <v>2353</v>
      </c>
      <c r="C2019" s="21"/>
      <c r="D2019" s="21"/>
      <c r="E2019" s="88"/>
      <c r="F2019" s="18"/>
      <c r="G2019" s="18"/>
      <c r="H2019" s="94"/>
      <c r="I2019" s="36"/>
      <c r="J2019" s="36"/>
      <c r="L2019" s="173">
        <v>1000</v>
      </c>
      <c r="M2019" s="173"/>
      <c r="N2019" s="103">
        <f>SUM(L2019:M2019)</f>
        <v>1000</v>
      </c>
      <c r="O2019" s="173">
        <v>0.02</v>
      </c>
      <c r="P2019" s="173"/>
      <c r="Q2019" s="103">
        <f>SUM(O2019:P2019)</f>
        <v>0.02</v>
      </c>
      <c r="R2019" s="173">
        <v>0.02</v>
      </c>
      <c r="S2019" s="173"/>
      <c r="T2019" s="103">
        <f>SUM(R2019:S2019)</f>
        <v>0.02</v>
      </c>
    </row>
    <row r="2020" spans="1:20" ht="18.75">
      <c r="A2020" s="25"/>
      <c r="B2020" s="19" t="s">
        <v>2153</v>
      </c>
      <c r="C2020" s="21"/>
      <c r="D2020" s="21"/>
      <c r="E2020" s="88"/>
      <c r="F2020" s="18"/>
      <c r="G2020" s="18"/>
      <c r="H2020" s="94"/>
      <c r="I2020" s="36"/>
      <c r="J2020" s="36"/>
      <c r="L2020" s="91">
        <f>SUM(L2019)</f>
        <v>1000</v>
      </c>
      <c r="M2020" s="173"/>
      <c r="N2020" s="103">
        <f>SUM(L2020:M2020)</f>
        <v>1000</v>
      </c>
      <c r="O2020" s="91">
        <f>SUM(O2019)</f>
        <v>0.02</v>
      </c>
      <c r="P2020" s="173"/>
      <c r="Q2020" s="103">
        <f>SUM(O2020:P2020)</f>
        <v>0.02</v>
      </c>
      <c r="R2020" s="91">
        <f>SUM(R2019)</f>
        <v>0.02</v>
      </c>
      <c r="S2020" s="173"/>
      <c r="T2020" s="103">
        <f>SUM(R2020:S2020)</f>
        <v>0.02</v>
      </c>
    </row>
    <row r="2021" spans="1:20" s="43" customFormat="1" ht="18.75">
      <c r="A2021" s="35">
        <v>9</v>
      </c>
      <c r="B2021" s="19" t="s">
        <v>813</v>
      </c>
      <c r="C2021" s="21"/>
      <c r="D2021" s="21"/>
      <c r="E2021" s="88"/>
      <c r="F2021" s="18"/>
      <c r="G2021" s="18"/>
      <c r="H2021" s="94"/>
      <c r="I2021" s="36"/>
      <c r="J2021" s="36"/>
      <c r="K2021" s="117"/>
      <c r="L2021" s="91"/>
      <c r="M2021" s="91"/>
      <c r="N2021" s="103"/>
      <c r="O2021" s="91"/>
      <c r="P2021" s="91"/>
      <c r="Q2021" s="103"/>
      <c r="R2021" s="91"/>
      <c r="S2021" s="91"/>
      <c r="T2021" s="103"/>
    </row>
    <row r="2022" spans="1:20" ht="18.75">
      <c r="A2022" s="25">
        <v>1</v>
      </c>
      <c r="B2022" s="17" t="s">
        <v>1568</v>
      </c>
      <c r="C2022" s="20"/>
      <c r="D2022" s="20"/>
      <c r="F2022" s="14">
        <v>275</v>
      </c>
      <c r="G2022" s="14">
        <v>0</v>
      </c>
      <c r="H2022" s="94">
        <f>SUM(F2022:G2022)</f>
        <v>275</v>
      </c>
      <c r="I2022" s="22">
        <v>275</v>
      </c>
      <c r="J2022" s="22"/>
      <c r="K2022" s="117">
        <f>SUM(I2022:J2022)</f>
        <v>275</v>
      </c>
      <c r="L2022" s="173">
        <v>350</v>
      </c>
      <c r="M2022" s="173"/>
      <c r="N2022" s="103">
        <f>SUM(L2022:M2022)</f>
        <v>350</v>
      </c>
      <c r="O2022" s="173">
        <v>500</v>
      </c>
      <c r="P2022" s="173"/>
      <c r="Q2022" s="103">
        <f>SUM(O2022:P2022)</f>
        <v>500</v>
      </c>
      <c r="R2022" s="173">
        <v>500</v>
      </c>
      <c r="S2022" s="173"/>
      <c r="T2022" s="103">
        <f>SUM(R2022:S2022)</f>
        <v>500</v>
      </c>
    </row>
    <row r="2023" spans="1:20" ht="18.75">
      <c r="A2023" s="25"/>
      <c r="B2023" s="19" t="s">
        <v>109</v>
      </c>
      <c r="C2023" s="21"/>
      <c r="D2023" s="21"/>
      <c r="E2023" s="88"/>
      <c r="F2023" s="18">
        <v>275</v>
      </c>
      <c r="G2023" s="18">
        <v>0</v>
      </c>
      <c r="H2023" s="94">
        <f>SUM(F2023:G2023)</f>
        <v>275</v>
      </c>
      <c r="I2023" s="36">
        <f>SUM(I2022)</f>
        <v>275</v>
      </c>
      <c r="J2023" s="22"/>
      <c r="K2023" s="117">
        <f>SUM(I2023:J2023)</f>
        <v>275</v>
      </c>
      <c r="L2023" s="91">
        <f>SUM(L2022)</f>
        <v>350</v>
      </c>
      <c r="M2023" s="173"/>
      <c r="N2023" s="103">
        <f>SUM(L2023:M2023)</f>
        <v>350</v>
      </c>
      <c r="O2023" s="91">
        <f>SUM(O2022)</f>
        <v>500</v>
      </c>
      <c r="P2023" s="173"/>
      <c r="Q2023" s="103">
        <f>SUM(O2023:P2023)</f>
        <v>500</v>
      </c>
      <c r="R2023" s="91">
        <f>SUM(R2022)</f>
        <v>500</v>
      </c>
      <c r="S2023" s="173"/>
      <c r="T2023" s="103">
        <f>SUM(R2023:S2023)</f>
        <v>500</v>
      </c>
    </row>
    <row r="2024" spans="1:20" ht="18.75">
      <c r="A2024" s="35">
        <v>10</v>
      </c>
      <c r="B2024" s="19" t="s">
        <v>1664</v>
      </c>
      <c r="C2024" s="21"/>
      <c r="D2024" s="21"/>
      <c r="E2024" s="88"/>
      <c r="F2024" s="18"/>
      <c r="G2024" s="18"/>
      <c r="H2024" s="94"/>
      <c r="I2024" s="36"/>
      <c r="J2024" s="22"/>
      <c r="L2024" s="173"/>
      <c r="M2024" s="173"/>
      <c r="O2024" s="173"/>
      <c r="P2024" s="173"/>
      <c r="R2024" s="173"/>
      <c r="S2024" s="173"/>
    </row>
    <row r="2025" spans="1:20" ht="18.75">
      <c r="A2025" s="25">
        <v>1</v>
      </c>
      <c r="B2025" s="17" t="s">
        <v>1665</v>
      </c>
      <c r="C2025" s="21"/>
      <c r="D2025" s="21"/>
      <c r="E2025" s="88"/>
      <c r="F2025" s="18"/>
      <c r="G2025" s="18"/>
      <c r="H2025" s="94"/>
      <c r="I2025" s="22">
        <v>0.01</v>
      </c>
      <c r="J2025" s="22"/>
      <c r="K2025" s="117">
        <f>SUM(I2025:J2025)</f>
        <v>0.01</v>
      </c>
      <c r="L2025" s="173">
        <v>0.01</v>
      </c>
      <c r="M2025" s="173"/>
      <c r="N2025" s="103">
        <f>SUM(L2025:M2025)</f>
        <v>0.01</v>
      </c>
      <c r="O2025" s="173">
        <v>0.01</v>
      </c>
      <c r="P2025" s="173"/>
      <c r="Q2025" s="103">
        <f>SUM(O2025:P2025)</f>
        <v>0.01</v>
      </c>
      <c r="R2025" s="173">
        <v>0.01</v>
      </c>
      <c r="S2025" s="173"/>
      <c r="T2025" s="103">
        <f>SUM(R2025:S2025)</f>
        <v>0.01</v>
      </c>
    </row>
    <row r="2026" spans="1:20" ht="18.75">
      <c r="A2026" s="25"/>
      <c r="B2026" s="19" t="s">
        <v>1666</v>
      </c>
      <c r="C2026" s="21"/>
      <c r="D2026" s="21"/>
      <c r="E2026" s="88"/>
      <c r="F2026" s="18"/>
      <c r="G2026" s="18"/>
      <c r="H2026" s="94"/>
      <c r="I2026" s="36">
        <f>SUM(I2025)</f>
        <v>0.01</v>
      </c>
      <c r="J2026" s="22"/>
      <c r="K2026" s="117">
        <f>SUM(I2026:J2026)</f>
        <v>0.01</v>
      </c>
      <c r="L2026" s="91">
        <f>SUM(L2025)</f>
        <v>0.01</v>
      </c>
      <c r="M2026" s="173"/>
      <c r="N2026" s="103">
        <f>SUM(L2026:M2026)</f>
        <v>0.01</v>
      </c>
      <c r="O2026" s="91">
        <f>SUM(O2025)</f>
        <v>0.01</v>
      </c>
      <c r="P2026" s="173"/>
      <c r="Q2026" s="103">
        <f>SUM(O2026:P2026)</f>
        <v>0.01</v>
      </c>
      <c r="R2026" s="91">
        <f>SUM(R2025)</f>
        <v>0.01</v>
      </c>
      <c r="S2026" s="173"/>
      <c r="T2026" s="103">
        <f>SUM(R2026:S2026)</f>
        <v>0.01</v>
      </c>
    </row>
    <row r="2027" spans="1:20" s="43" customFormat="1" ht="18.75">
      <c r="A2027" s="35">
        <v>11</v>
      </c>
      <c r="B2027" s="19" t="s">
        <v>763</v>
      </c>
      <c r="C2027" s="21"/>
      <c r="D2027" s="21"/>
      <c r="E2027" s="88"/>
      <c r="F2027" s="18"/>
      <c r="G2027" s="18"/>
      <c r="H2027" s="94"/>
      <c r="I2027" s="36"/>
      <c r="J2027" s="36"/>
      <c r="K2027" s="117"/>
      <c r="L2027" s="91"/>
      <c r="M2027" s="91"/>
      <c r="N2027" s="103"/>
      <c r="O2027" s="91"/>
      <c r="P2027" s="91"/>
      <c r="Q2027" s="103"/>
      <c r="R2027" s="91"/>
      <c r="S2027" s="91"/>
      <c r="T2027" s="103"/>
    </row>
    <row r="2028" spans="1:20" ht="18.75">
      <c r="A2028" s="25">
        <v>1</v>
      </c>
      <c r="B2028" s="17" t="s">
        <v>1569</v>
      </c>
      <c r="C2028" s="20">
        <v>285.33999999999997</v>
      </c>
      <c r="D2028" s="20"/>
      <c r="E2028" s="88">
        <f>SUM(C2028:D2028)</f>
        <v>285.33999999999997</v>
      </c>
      <c r="F2028" s="14">
        <v>400</v>
      </c>
      <c r="G2028" s="14">
        <v>0</v>
      </c>
      <c r="H2028" s="94">
        <f>SUM(F2028:G2028)</f>
        <v>400</v>
      </c>
      <c r="I2028" s="22">
        <v>0.02</v>
      </c>
      <c r="J2028" s="22"/>
      <c r="K2028" s="117">
        <f>SUM(I2028:J2028)</f>
        <v>0.02</v>
      </c>
      <c r="L2028" s="173">
        <v>267.25</v>
      </c>
      <c r="M2028" s="173"/>
      <c r="N2028" s="103">
        <f>SUM(L2028:M2028)</f>
        <v>267.25</v>
      </c>
      <c r="O2028" s="173">
        <v>21.6</v>
      </c>
      <c r="P2028" s="173"/>
      <c r="Q2028" s="103">
        <f>SUM(O2028:P2028)</f>
        <v>21.6</v>
      </c>
      <c r="R2028" s="173">
        <v>21.6</v>
      </c>
      <c r="S2028" s="173"/>
      <c r="T2028" s="103">
        <f>SUM(R2028:S2028)</f>
        <v>21.6</v>
      </c>
    </row>
    <row r="2029" spans="1:20" ht="18.75">
      <c r="A2029" s="25"/>
      <c r="B2029" s="19" t="s">
        <v>98</v>
      </c>
      <c r="C2029" s="21">
        <f>SUM(C2028)</f>
        <v>285.33999999999997</v>
      </c>
      <c r="D2029" s="20"/>
      <c r="E2029" s="88">
        <f>SUM(C2029:D2029)</f>
        <v>285.33999999999997</v>
      </c>
      <c r="F2029" s="18">
        <v>400</v>
      </c>
      <c r="G2029" s="18">
        <v>0</v>
      </c>
      <c r="H2029" s="94">
        <f>SUM(F2029:G2029)</f>
        <v>400</v>
      </c>
      <c r="I2029" s="36">
        <f>SUM(I2028)</f>
        <v>0.02</v>
      </c>
      <c r="J2029" s="22"/>
      <c r="K2029" s="117">
        <f>SUM(I2029:J2029)</f>
        <v>0.02</v>
      </c>
      <c r="L2029" s="91">
        <f>SUM(L2028)</f>
        <v>267.25</v>
      </c>
      <c r="M2029" s="173"/>
      <c r="N2029" s="103">
        <f>SUM(L2029:M2029)</f>
        <v>267.25</v>
      </c>
      <c r="O2029" s="91">
        <f>SUM(O2028)</f>
        <v>21.6</v>
      </c>
      <c r="P2029" s="173"/>
      <c r="Q2029" s="103">
        <f>SUM(O2029:P2029)</f>
        <v>21.6</v>
      </c>
      <c r="R2029" s="91">
        <f>SUM(R2028)</f>
        <v>21.6</v>
      </c>
      <c r="S2029" s="173"/>
      <c r="T2029" s="103">
        <f>SUM(R2029:S2029)</f>
        <v>21.6</v>
      </c>
    </row>
    <row r="2030" spans="1:20" s="43" customFormat="1" ht="18.75">
      <c r="A2030" s="35">
        <v>12</v>
      </c>
      <c r="B2030" s="19" t="s">
        <v>599</v>
      </c>
      <c r="C2030" s="21"/>
      <c r="D2030" s="21"/>
      <c r="E2030" s="88"/>
      <c r="F2030" s="18"/>
      <c r="G2030" s="18"/>
      <c r="H2030" s="94"/>
      <c r="I2030" s="36"/>
      <c r="J2030" s="36"/>
      <c r="K2030" s="117"/>
      <c r="L2030" s="91"/>
      <c r="M2030" s="91"/>
      <c r="N2030" s="103"/>
      <c r="O2030" s="91"/>
      <c r="P2030" s="91"/>
      <c r="Q2030" s="103"/>
      <c r="R2030" s="91"/>
      <c r="S2030" s="91"/>
      <c r="T2030" s="103"/>
    </row>
    <row r="2031" spans="1:20" ht="18.75">
      <c r="A2031" s="25">
        <v>1</v>
      </c>
      <c r="B2031" s="17" t="s">
        <v>1570</v>
      </c>
      <c r="C2031" s="20">
        <v>250</v>
      </c>
      <c r="D2031" s="20"/>
      <c r="E2031" s="88">
        <f t="shared" ref="E2031:E2053" si="612">SUM(C2031:D2031)</f>
        <v>250</v>
      </c>
      <c r="F2031" s="14">
        <v>250</v>
      </c>
      <c r="G2031" s="14">
        <v>0</v>
      </c>
      <c r="H2031" s="94">
        <f>SUM(F2031:G2031)</f>
        <v>250</v>
      </c>
      <c r="I2031" s="22">
        <v>1650</v>
      </c>
      <c r="J2031" s="22"/>
      <c r="K2031" s="117">
        <f t="shared" ref="K2031:K2067" si="613">SUM(I2031:J2031)</f>
        <v>1650</v>
      </c>
      <c r="L2031" s="173">
        <v>4400</v>
      </c>
      <c r="M2031" s="173"/>
      <c r="N2031" s="103">
        <f t="shared" ref="N2031:N2067" si="614">SUM(L2031:M2031)</f>
        <v>4400</v>
      </c>
      <c r="O2031" s="173">
        <v>4375</v>
      </c>
      <c r="P2031" s="173"/>
      <c r="Q2031" s="103">
        <f t="shared" ref="Q2031:Q2067" si="615">SUM(O2031:P2031)</f>
        <v>4375</v>
      </c>
      <c r="R2031" s="173">
        <v>4375</v>
      </c>
      <c r="S2031" s="173"/>
      <c r="T2031" s="103">
        <f t="shared" ref="T2031:T2067" si="616">SUM(R2031:S2031)</f>
        <v>4375</v>
      </c>
    </row>
    <row r="2032" spans="1:20" ht="18.75">
      <c r="A2032" s="25">
        <v>2</v>
      </c>
      <c r="B2032" s="17" t="s">
        <v>1571</v>
      </c>
      <c r="C2032" s="20"/>
      <c r="D2032" s="20">
        <v>3600</v>
      </c>
      <c r="E2032" s="88">
        <f t="shared" si="612"/>
        <v>3600</v>
      </c>
      <c r="F2032" s="14">
        <v>0</v>
      </c>
      <c r="G2032" s="14">
        <v>3600</v>
      </c>
      <c r="H2032" s="94">
        <f t="shared" ref="H2032:H2067" si="617">SUM(F2032:G2032)</f>
        <v>3600</v>
      </c>
      <c r="I2032" s="22"/>
      <c r="J2032" s="22">
        <v>3599.81</v>
      </c>
      <c r="K2032" s="117">
        <f t="shared" si="613"/>
        <v>3599.81</v>
      </c>
      <c r="L2032" s="173"/>
      <c r="M2032" s="173">
        <v>4555.22</v>
      </c>
      <c r="N2032" s="103">
        <f t="shared" si="614"/>
        <v>4555.22</v>
      </c>
      <c r="O2032" s="173"/>
      <c r="P2032" s="173">
        <v>60.23</v>
      </c>
      <c r="Q2032" s="103">
        <f t="shared" si="615"/>
        <v>60.23</v>
      </c>
      <c r="R2032" s="173"/>
      <c r="S2032" s="173">
        <v>60.23</v>
      </c>
      <c r="T2032" s="103">
        <f t="shared" si="616"/>
        <v>60.23</v>
      </c>
    </row>
    <row r="2033" spans="1:20" ht="18.75">
      <c r="A2033" s="25">
        <v>3</v>
      </c>
      <c r="B2033" s="17" t="s">
        <v>1572</v>
      </c>
      <c r="C2033" s="20">
        <v>1200</v>
      </c>
      <c r="D2033" s="20">
        <v>625</v>
      </c>
      <c r="E2033" s="88">
        <f t="shared" si="612"/>
        <v>1825</v>
      </c>
      <c r="F2033" s="14">
        <v>1875</v>
      </c>
      <c r="G2033" s="14">
        <v>625</v>
      </c>
      <c r="H2033" s="94">
        <f t="shared" si="617"/>
        <v>2500</v>
      </c>
      <c r="I2033" s="22">
        <v>1875</v>
      </c>
      <c r="J2033" s="22">
        <v>625</v>
      </c>
      <c r="K2033" s="117">
        <f t="shared" si="613"/>
        <v>2500</v>
      </c>
      <c r="L2033" s="173">
        <v>2625</v>
      </c>
      <c r="M2033" s="173">
        <v>875</v>
      </c>
      <c r="N2033" s="103">
        <f t="shared" si="614"/>
        <v>3500</v>
      </c>
      <c r="O2033" s="173">
        <v>2720</v>
      </c>
      <c r="P2033" s="173">
        <v>650</v>
      </c>
      <c r="Q2033" s="103">
        <f t="shared" si="615"/>
        <v>3370</v>
      </c>
      <c r="R2033" s="173">
        <v>2720</v>
      </c>
      <c r="S2033" s="173">
        <v>650</v>
      </c>
      <c r="T2033" s="103">
        <f t="shared" si="616"/>
        <v>3370</v>
      </c>
    </row>
    <row r="2034" spans="1:20" ht="18.75">
      <c r="A2034" s="25">
        <v>4</v>
      </c>
      <c r="B2034" s="17" t="s">
        <v>1573</v>
      </c>
      <c r="C2034" s="20">
        <v>2176.64</v>
      </c>
      <c r="D2034" s="20">
        <v>6000</v>
      </c>
      <c r="E2034" s="88">
        <f t="shared" si="612"/>
        <v>8176.6399999999994</v>
      </c>
      <c r="F2034" s="14">
        <v>2176.64</v>
      </c>
      <c r="G2034" s="14">
        <v>6600</v>
      </c>
      <c r="H2034" s="94">
        <f t="shared" si="617"/>
        <v>8776.64</v>
      </c>
      <c r="I2034" s="22">
        <v>2176.64</v>
      </c>
      <c r="J2034" s="22">
        <v>6600</v>
      </c>
      <c r="K2034" s="117">
        <f t="shared" si="613"/>
        <v>8776.64</v>
      </c>
      <c r="L2034" s="173">
        <v>2176.64</v>
      </c>
      <c r="M2034" s="173">
        <v>6600</v>
      </c>
      <c r="N2034" s="103">
        <f t="shared" si="614"/>
        <v>8776.64</v>
      </c>
      <c r="O2034" s="173">
        <v>3200</v>
      </c>
      <c r="P2034" s="173">
        <v>4800</v>
      </c>
      <c r="Q2034" s="103">
        <f t="shared" si="615"/>
        <v>8000</v>
      </c>
      <c r="R2034" s="173">
        <v>3200</v>
      </c>
      <c r="S2034" s="173">
        <v>4800</v>
      </c>
      <c r="T2034" s="103">
        <f t="shared" si="616"/>
        <v>8000</v>
      </c>
    </row>
    <row r="2035" spans="1:20" ht="18.75">
      <c r="A2035" s="25">
        <v>5</v>
      </c>
      <c r="B2035" s="17" t="s">
        <v>1574</v>
      </c>
      <c r="C2035" s="20">
        <v>167</v>
      </c>
      <c r="D2035" s="20"/>
      <c r="E2035" s="88">
        <f t="shared" si="612"/>
        <v>167</v>
      </c>
      <c r="F2035" s="14">
        <v>180</v>
      </c>
      <c r="G2035" s="14">
        <v>0</v>
      </c>
      <c r="H2035" s="94">
        <f t="shared" si="617"/>
        <v>180</v>
      </c>
      <c r="I2035" s="22">
        <v>190</v>
      </c>
      <c r="J2035" s="22"/>
      <c r="K2035" s="117">
        <f t="shared" si="613"/>
        <v>190</v>
      </c>
      <c r="L2035" s="173">
        <v>200</v>
      </c>
      <c r="M2035" s="173"/>
      <c r="N2035" s="103">
        <f t="shared" si="614"/>
        <v>200</v>
      </c>
      <c r="O2035" s="173">
        <v>200</v>
      </c>
      <c r="P2035" s="173"/>
      <c r="Q2035" s="103">
        <f t="shared" si="615"/>
        <v>200</v>
      </c>
      <c r="R2035" s="173">
        <v>200</v>
      </c>
      <c r="S2035" s="173"/>
      <c r="T2035" s="103">
        <f t="shared" si="616"/>
        <v>200</v>
      </c>
    </row>
    <row r="2036" spans="1:20" ht="18.75">
      <c r="A2036" s="25"/>
      <c r="B2036" s="17" t="s">
        <v>2452</v>
      </c>
      <c r="C2036" s="20"/>
      <c r="D2036" s="20"/>
      <c r="E2036" s="88"/>
      <c r="F2036" s="14"/>
      <c r="G2036" s="14"/>
      <c r="H2036" s="94"/>
      <c r="I2036" s="22"/>
      <c r="J2036" s="22"/>
      <c r="L2036" s="173"/>
      <c r="M2036" s="173"/>
      <c r="O2036" s="173"/>
      <c r="P2036" s="173"/>
      <c r="R2036" s="173">
        <v>0.01</v>
      </c>
      <c r="S2036" s="173"/>
      <c r="T2036" s="103">
        <f t="shared" si="616"/>
        <v>0.01</v>
      </c>
    </row>
    <row r="2037" spans="1:20" ht="18.75">
      <c r="A2037" s="25">
        <v>6</v>
      </c>
      <c r="B2037" s="17" t="s">
        <v>1575</v>
      </c>
      <c r="C2037" s="20">
        <v>238</v>
      </c>
      <c r="D2037" s="20"/>
      <c r="E2037" s="88">
        <f t="shared" si="612"/>
        <v>238</v>
      </c>
      <c r="F2037" s="14">
        <v>220</v>
      </c>
      <c r="G2037" s="14">
        <v>0</v>
      </c>
      <c r="H2037" s="94">
        <f t="shared" si="617"/>
        <v>220</v>
      </c>
      <c r="I2037" s="22">
        <v>142</v>
      </c>
      <c r="J2037" s="22"/>
      <c r="K2037" s="117">
        <f t="shared" si="613"/>
        <v>142</v>
      </c>
      <c r="L2037" s="173">
        <v>175</v>
      </c>
      <c r="M2037" s="173"/>
      <c r="N2037" s="103">
        <f t="shared" si="614"/>
        <v>175</v>
      </c>
      <c r="O2037" s="173">
        <v>190</v>
      </c>
      <c r="P2037" s="173"/>
      <c r="Q2037" s="103">
        <f t="shared" si="615"/>
        <v>190</v>
      </c>
      <c r="R2037" s="173">
        <v>190</v>
      </c>
      <c r="S2037" s="173"/>
      <c r="T2037" s="103">
        <f t="shared" si="616"/>
        <v>190</v>
      </c>
    </row>
    <row r="2038" spans="1:20" ht="18.75">
      <c r="A2038" s="25">
        <v>7</v>
      </c>
      <c r="B2038" s="17" t="s">
        <v>1576</v>
      </c>
      <c r="C2038" s="20">
        <v>41.3</v>
      </c>
      <c r="D2038" s="20">
        <v>560</v>
      </c>
      <c r="E2038" s="88">
        <f t="shared" si="612"/>
        <v>601.29999999999995</v>
      </c>
      <c r="F2038" s="14">
        <v>60.31</v>
      </c>
      <c r="G2038" s="14">
        <v>600</v>
      </c>
      <c r="H2038" s="94">
        <f t="shared" si="617"/>
        <v>660.31</v>
      </c>
      <c r="I2038" s="22">
        <v>65.28</v>
      </c>
      <c r="J2038" s="22">
        <v>250</v>
      </c>
      <c r="K2038" s="117">
        <f t="shared" si="613"/>
        <v>315.27999999999997</v>
      </c>
      <c r="L2038" s="173">
        <v>901.22</v>
      </c>
      <c r="M2038" s="173">
        <v>550.01</v>
      </c>
      <c r="N2038" s="103">
        <f t="shared" si="614"/>
        <v>1451.23</v>
      </c>
      <c r="O2038" s="173">
        <v>1148.23</v>
      </c>
      <c r="P2038" s="173">
        <v>550</v>
      </c>
      <c r="Q2038" s="103">
        <f t="shared" si="615"/>
        <v>1698.23</v>
      </c>
      <c r="R2038" s="173">
        <v>4148.18</v>
      </c>
      <c r="S2038" s="173">
        <v>550</v>
      </c>
      <c r="T2038" s="103">
        <f t="shared" si="616"/>
        <v>4698.18</v>
      </c>
    </row>
    <row r="2039" spans="1:20" ht="18.75">
      <c r="A2039" s="25">
        <v>8</v>
      </c>
      <c r="B2039" s="17" t="s">
        <v>2354</v>
      </c>
      <c r="C2039" s="20"/>
      <c r="D2039" s="20">
        <v>1115.5</v>
      </c>
      <c r="E2039" s="88">
        <f t="shared" si="612"/>
        <v>1115.5</v>
      </c>
      <c r="F2039" s="14">
        <v>0</v>
      </c>
      <c r="G2039" s="14">
        <v>1040.28</v>
      </c>
      <c r="H2039" s="94">
        <f t="shared" si="617"/>
        <v>1040.28</v>
      </c>
      <c r="I2039" s="22"/>
      <c r="J2039" s="22">
        <v>1040</v>
      </c>
      <c r="K2039" s="117">
        <f t="shared" si="613"/>
        <v>1040</v>
      </c>
      <c r="L2039" s="173"/>
      <c r="M2039" s="173">
        <v>896</v>
      </c>
      <c r="N2039" s="103">
        <f t="shared" si="614"/>
        <v>896</v>
      </c>
      <c r="O2039" s="173"/>
      <c r="P2039" s="173">
        <v>896</v>
      </c>
      <c r="Q2039" s="103">
        <f t="shared" si="615"/>
        <v>896</v>
      </c>
      <c r="R2039" s="173"/>
      <c r="S2039" s="173">
        <v>1331</v>
      </c>
      <c r="T2039" s="103">
        <f t="shared" si="616"/>
        <v>1331</v>
      </c>
    </row>
    <row r="2040" spans="1:20" ht="18.75">
      <c r="A2040" s="25">
        <v>9</v>
      </c>
      <c r="B2040" s="17" t="s">
        <v>1577</v>
      </c>
      <c r="C2040" s="20"/>
      <c r="D2040" s="20">
        <v>24351.58</v>
      </c>
      <c r="E2040" s="88">
        <f t="shared" si="612"/>
        <v>24351.58</v>
      </c>
      <c r="F2040" s="14">
        <v>0</v>
      </c>
      <c r="G2040" s="14">
        <v>27101</v>
      </c>
      <c r="H2040" s="94">
        <f t="shared" si="617"/>
        <v>27101</v>
      </c>
      <c r="I2040" s="22"/>
      <c r="J2040" s="22">
        <v>26780</v>
      </c>
      <c r="K2040" s="117">
        <f t="shared" si="613"/>
        <v>26780</v>
      </c>
      <c r="L2040" s="173"/>
      <c r="M2040" s="173">
        <v>25647</v>
      </c>
      <c r="N2040" s="103">
        <f t="shared" si="614"/>
        <v>25647</v>
      </c>
      <c r="O2040" s="173"/>
      <c r="P2040" s="173">
        <v>25647</v>
      </c>
      <c r="Q2040" s="103">
        <f t="shared" si="615"/>
        <v>25647</v>
      </c>
      <c r="R2040" s="173"/>
      <c r="S2040" s="173">
        <v>38566</v>
      </c>
      <c r="T2040" s="103">
        <f t="shared" si="616"/>
        <v>38566</v>
      </c>
    </row>
    <row r="2041" spans="1:20" ht="18.75">
      <c r="A2041" s="25">
        <v>10</v>
      </c>
      <c r="B2041" s="17" t="s">
        <v>1578</v>
      </c>
      <c r="C2041" s="20">
        <v>0.02</v>
      </c>
      <c r="D2041" s="20"/>
      <c r="E2041" s="88">
        <f t="shared" si="612"/>
        <v>0.02</v>
      </c>
      <c r="F2041" s="14">
        <v>0.02</v>
      </c>
      <c r="G2041" s="14">
        <v>0</v>
      </c>
      <c r="H2041" s="94">
        <f t="shared" si="617"/>
        <v>0.02</v>
      </c>
      <c r="I2041" s="22">
        <v>0.02</v>
      </c>
      <c r="J2041" s="22"/>
      <c r="K2041" s="117">
        <f t="shared" si="613"/>
        <v>0.02</v>
      </c>
      <c r="L2041" s="173">
        <v>0.02</v>
      </c>
      <c r="M2041" s="173"/>
      <c r="N2041" s="103">
        <f t="shared" si="614"/>
        <v>0.02</v>
      </c>
      <c r="O2041" s="173">
        <v>0.02</v>
      </c>
      <c r="P2041" s="173"/>
      <c r="Q2041" s="103">
        <f t="shared" si="615"/>
        <v>0.02</v>
      </c>
      <c r="R2041" s="173">
        <v>0.02</v>
      </c>
      <c r="S2041" s="173"/>
      <c r="T2041" s="103">
        <f t="shared" si="616"/>
        <v>0.02</v>
      </c>
    </row>
    <row r="2042" spans="1:20" ht="18.75">
      <c r="A2042" s="25">
        <v>11</v>
      </c>
      <c r="B2042" s="17" t="s">
        <v>1579</v>
      </c>
      <c r="C2042" s="20">
        <v>150</v>
      </c>
      <c r="D2042" s="20"/>
      <c r="E2042" s="88">
        <f t="shared" si="612"/>
        <v>150</v>
      </c>
      <c r="F2042" s="14">
        <v>600</v>
      </c>
      <c r="G2042" s="14">
        <v>0</v>
      </c>
      <c r="H2042" s="94">
        <f t="shared" si="617"/>
        <v>600</v>
      </c>
      <c r="I2042" s="22">
        <v>1840</v>
      </c>
      <c r="J2042" s="22"/>
      <c r="K2042" s="117">
        <f t="shared" si="613"/>
        <v>1840</v>
      </c>
      <c r="L2042" s="173">
        <v>1156.1400000000001</v>
      </c>
      <c r="M2042" s="173"/>
      <c r="N2042" s="103">
        <f t="shared" si="614"/>
        <v>1156.1400000000001</v>
      </c>
      <c r="O2042" s="173">
        <v>5000</v>
      </c>
      <c r="P2042" s="173"/>
      <c r="Q2042" s="103">
        <f t="shared" si="615"/>
        <v>5000</v>
      </c>
      <c r="R2042" s="173">
        <v>5000</v>
      </c>
      <c r="S2042" s="173"/>
      <c r="T2042" s="103">
        <f t="shared" si="616"/>
        <v>5000</v>
      </c>
    </row>
    <row r="2043" spans="1:20" ht="18.75">
      <c r="A2043" s="25">
        <v>12</v>
      </c>
      <c r="B2043" s="17" t="s">
        <v>1580</v>
      </c>
      <c r="C2043" s="20">
        <v>2</v>
      </c>
      <c r="D2043" s="20"/>
      <c r="E2043" s="88">
        <f t="shared" si="612"/>
        <v>2</v>
      </c>
      <c r="F2043" s="14">
        <v>200</v>
      </c>
      <c r="G2043" s="14">
        <v>0</v>
      </c>
      <c r="H2043" s="94">
        <f t="shared" si="617"/>
        <v>200</v>
      </c>
      <c r="I2043" s="22">
        <v>200</v>
      </c>
      <c r="J2043" s="22"/>
      <c r="K2043" s="117">
        <f t="shared" si="613"/>
        <v>200</v>
      </c>
      <c r="L2043" s="173">
        <v>200</v>
      </c>
      <c r="M2043" s="173"/>
      <c r="N2043" s="103">
        <f t="shared" si="614"/>
        <v>200</v>
      </c>
      <c r="O2043" s="173">
        <v>100</v>
      </c>
      <c r="P2043" s="173"/>
      <c r="Q2043" s="103">
        <f t="shared" si="615"/>
        <v>100</v>
      </c>
      <c r="R2043" s="173">
        <v>100</v>
      </c>
      <c r="S2043" s="173"/>
      <c r="T2043" s="103">
        <f t="shared" si="616"/>
        <v>100</v>
      </c>
    </row>
    <row r="2044" spans="1:20" ht="18.75">
      <c r="A2044" s="25">
        <v>13</v>
      </c>
      <c r="B2044" s="17" t="s">
        <v>1589</v>
      </c>
      <c r="C2044" s="20">
        <v>17425.580000000002</v>
      </c>
      <c r="D2044" s="20"/>
      <c r="E2044" s="88">
        <f t="shared" si="612"/>
        <v>17425.580000000002</v>
      </c>
      <c r="F2044" s="14">
        <v>2</v>
      </c>
      <c r="G2044" s="14">
        <v>0</v>
      </c>
      <c r="H2044" s="94">
        <f t="shared" si="617"/>
        <v>2</v>
      </c>
      <c r="I2044" s="22">
        <v>2</v>
      </c>
      <c r="J2044" s="22"/>
      <c r="K2044" s="117">
        <f t="shared" si="613"/>
        <v>2</v>
      </c>
      <c r="L2044" s="173">
        <v>0.01</v>
      </c>
      <c r="M2044" s="173"/>
      <c r="N2044" s="103">
        <f t="shared" si="614"/>
        <v>0.01</v>
      </c>
      <c r="O2044" s="173">
        <v>0.01</v>
      </c>
      <c r="P2044" s="173"/>
      <c r="Q2044" s="103">
        <f t="shared" si="615"/>
        <v>0.01</v>
      </c>
      <c r="R2044" s="173">
        <v>0.01</v>
      </c>
      <c r="S2044" s="173"/>
      <c r="T2044" s="103">
        <f t="shared" si="616"/>
        <v>0.01</v>
      </c>
    </row>
    <row r="2045" spans="1:20" ht="18.75">
      <c r="A2045" s="25">
        <v>14</v>
      </c>
      <c r="B2045" s="17" t="s">
        <v>1590</v>
      </c>
      <c r="C2045" s="20"/>
      <c r="D2045" s="20"/>
      <c r="E2045" s="88"/>
      <c r="F2045" s="14"/>
      <c r="G2045" s="14"/>
      <c r="H2045" s="94"/>
      <c r="I2045" s="22">
        <v>244</v>
      </c>
      <c r="J2045" s="22"/>
      <c r="K2045" s="117">
        <f t="shared" si="613"/>
        <v>244</v>
      </c>
      <c r="L2045" s="173">
        <v>173.5</v>
      </c>
      <c r="M2045" s="173"/>
      <c r="N2045" s="103">
        <f t="shared" si="614"/>
        <v>173.5</v>
      </c>
      <c r="O2045" s="173">
        <v>175</v>
      </c>
      <c r="P2045" s="173"/>
      <c r="Q2045" s="103">
        <f t="shared" si="615"/>
        <v>175</v>
      </c>
      <c r="R2045" s="173">
        <v>175</v>
      </c>
      <c r="S2045" s="173"/>
      <c r="T2045" s="103">
        <f t="shared" si="616"/>
        <v>175</v>
      </c>
    </row>
    <row r="2046" spans="1:20" s="43" customFormat="1" ht="18.75">
      <c r="A2046" s="25">
        <v>15</v>
      </c>
      <c r="B2046" s="17" t="s">
        <v>1581</v>
      </c>
      <c r="C2046" s="20">
        <v>1750</v>
      </c>
      <c r="D2046" s="20">
        <v>1750</v>
      </c>
      <c r="E2046" s="88">
        <f t="shared" si="612"/>
        <v>3500</v>
      </c>
      <c r="F2046" s="14">
        <v>20776.169999999998</v>
      </c>
      <c r="G2046" s="14">
        <v>0</v>
      </c>
      <c r="H2046" s="94">
        <f t="shared" si="617"/>
        <v>20776.169999999998</v>
      </c>
      <c r="I2046" s="22">
        <v>23796.93</v>
      </c>
      <c r="J2046" s="22"/>
      <c r="K2046" s="117">
        <f t="shared" si="613"/>
        <v>23796.93</v>
      </c>
      <c r="L2046" s="173">
        <v>31337.69</v>
      </c>
      <c r="M2046" s="173"/>
      <c r="N2046" s="103">
        <f t="shared" si="614"/>
        <v>31337.69</v>
      </c>
      <c r="O2046" s="173">
        <v>37160.620000000003</v>
      </c>
      <c r="P2046" s="173"/>
      <c r="Q2046" s="103">
        <f t="shared" si="615"/>
        <v>37160.620000000003</v>
      </c>
      <c r="R2046" s="173">
        <v>37160.620000000003</v>
      </c>
      <c r="S2046" s="173"/>
      <c r="T2046" s="103">
        <f t="shared" si="616"/>
        <v>37160.620000000003</v>
      </c>
    </row>
    <row r="2047" spans="1:20" ht="18.75">
      <c r="A2047" s="25">
        <v>16</v>
      </c>
      <c r="B2047" s="17" t="s">
        <v>1582</v>
      </c>
      <c r="C2047" s="20">
        <v>0.03</v>
      </c>
      <c r="D2047" s="20"/>
      <c r="E2047" s="88">
        <f t="shared" si="612"/>
        <v>0.03</v>
      </c>
      <c r="F2047" s="14">
        <v>4050</v>
      </c>
      <c r="G2047" s="14">
        <v>4050</v>
      </c>
      <c r="H2047" s="94">
        <f t="shared" si="617"/>
        <v>8100</v>
      </c>
      <c r="I2047" s="22">
        <v>6302</v>
      </c>
      <c r="J2047" s="22">
        <v>6302</v>
      </c>
      <c r="K2047" s="117">
        <f t="shared" si="613"/>
        <v>12604</v>
      </c>
      <c r="L2047" s="173">
        <v>8304</v>
      </c>
      <c r="M2047" s="173">
        <v>8304</v>
      </c>
      <c r="N2047" s="103">
        <f t="shared" si="614"/>
        <v>16608</v>
      </c>
      <c r="O2047" s="173">
        <v>9004</v>
      </c>
      <c r="P2047" s="173">
        <v>9004</v>
      </c>
      <c r="Q2047" s="103">
        <f t="shared" si="615"/>
        <v>18008</v>
      </c>
      <c r="R2047" s="173">
        <v>9004</v>
      </c>
      <c r="S2047" s="173">
        <v>9004</v>
      </c>
      <c r="T2047" s="103">
        <f t="shared" si="616"/>
        <v>18008</v>
      </c>
    </row>
    <row r="2048" spans="1:20" ht="18.75">
      <c r="A2048" s="25">
        <v>17</v>
      </c>
      <c r="B2048" s="17" t="s">
        <v>1583</v>
      </c>
      <c r="C2048" s="20"/>
      <c r="D2048" s="20">
        <v>0.03</v>
      </c>
      <c r="E2048" s="88">
        <f t="shared" si="612"/>
        <v>0.03</v>
      </c>
      <c r="F2048" s="14">
        <v>0.03</v>
      </c>
      <c r="G2048" s="14">
        <v>0</v>
      </c>
      <c r="H2048" s="94">
        <f t="shared" si="617"/>
        <v>0.03</v>
      </c>
      <c r="I2048" s="22">
        <v>0.03</v>
      </c>
      <c r="J2048" s="22"/>
      <c r="K2048" s="117">
        <f t="shared" si="613"/>
        <v>0.03</v>
      </c>
      <c r="L2048" s="173">
        <v>44.96</v>
      </c>
      <c r="M2048" s="173"/>
      <c r="N2048" s="103">
        <f t="shared" si="614"/>
        <v>44.96</v>
      </c>
      <c r="O2048" s="173">
        <v>0.03</v>
      </c>
      <c r="P2048" s="173"/>
      <c r="Q2048" s="103">
        <f t="shared" si="615"/>
        <v>0.03</v>
      </c>
      <c r="R2048" s="173">
        <v>0.03</v>
      </c>
      <c r="S2048" s="173"/>
      <c r="T2048" s="103">
        <f t="shared" si="616"/>
        <v>0.03</v>
      </c>
    </row>
    <row r="2049" spans="1:20" s="43" customFormat="1" ht="18.75">
      <c r="A2049" s="25">
        <v>18</v>
      </c>
      <c r="B2049" s="17" t="s">
        <v>1584</v>
      </c>
      <c r="C2049" s="20">
        <v>17</v>
      </c>
      <c r="D2049" s="20"/>
      <c r="E2049" s="88">
        <f t="shared" si="612"/>
        <v>17</v>
      </c>
      <c r="F2049" s="14">
        <v>0.01</v>
      </c>
      <c r="G2049" s="14">
        <v>0</v>
      </c>
      <c r="H2049" s="94">
        <f t="shared" si="617"/>
        <v>0.01</v>
      </c>
      <c r="I2049" s="22">
        <v>0.01</v>
      </c>
      <c r="J2049" s="22"/>
      <c r="K2049" s="117">
        <f t="shared" si="613"/>
        <v>0.01</v>
      </c>
      <c r="L2049" s="173">
        <v>0.01</v>
      </c>
      <c r="M2049" s="173"/>
      <c r="N2049" s="103">
        <f t="shared" si="614"/>
        <v>0.01</v>
      </c>
      <c r="O2049" s="173">
        <v>0.01</v>
      </c>
      <c r="P2049" s="173"/>
      <c r="Q2049" s="103">
        <f t="shared" si="615"/>
        <v>0.01</v>
      </c>
      <c r="R2049" s="173">
        <v>0</v>
      </c>
      <c r="S2049" s="173"/>
      <c r="T2049" s="103">
        <f t="shared" si="616"/>
        <v>0</v>
      </c>
    </row>
    <row r="2050" spans="1:20" ht="18.75">
      <c r="A2050" s="25">
        <v>19</v>
      </c>
      <c r="B2050" s="17" t="s">
        <v>1591</v>
      </c>
      <c r="C2050" s="20">
        <v>65</v>
      </c>
      <c r="D2050" s="20"/>
      <c r="E2050" s="88">
        <f t="shared" si="612"/>
        <v>65</v>
      </c>
      <c r="F2050" s="14">
        <v>65</v>
      </c>
      <c r="G2050" s="14">
        <v>0</v>
      </c>
      <c r="H2050" s="94">
        <f t="shared" si="617"/>
        <v>65</v>
      </c>
      <c r="I2050" s="22">
        <v>70</v>
      </c>
      <c r="J2050" s="22"/>
      <c r="K2050" s="117">
        <f t="shared" si="613"/>
        <v>70</v>
      </c>
      <c r="L2050" s="173">
        <v>450</v>
      </c>
      <c r="M2050" s="173"/>
      <c r="N2050" s="103">
        <f t="shared" si="614"/>
        <v>450</v>
      </c>
      <c r="O2050" s="173">
        <v>380</v>
      </c>
      <c r="P2050" s="173"/>
      <c r="Q2050" s="103">
        <f t="shared" si="615"/>
        <v>380</v>
      </c>
      <c r="R2050" s="173">
        <v>380</v>
      </c>
      <c r="S2050" s="173"/>
      <c r="T2050" s="103">
        <f t="shared" si="616"/>
        <v>380</v>
      </c>
    </row>
    <row r="2051" spans="1:20" ht="18.75">
      <c r="A2051" s="25">
        <v>20</v>
      </c>
      <c r="B2051" s="17" t="s">
        <v>1988</v>
      </c>
      <c r="C2051" s="20">
        <v>93.72</v>
      </c>
      <c r="D2051" s="20">
        <v>0.02</v>
      </c>
      <c r="E2051" s="88">
        <f t="shared" si="612"/>
        <v>93.74</v>
      </c>
      <c r="F2051" s="14">
        <v>0.02</v>
      </c>
      <c r="G2051" s="14">
        <v>0.02</v>
      </c>
      <c r="H2051" s="94">
        <f t="shared" si="617"/>
        <v>0.04</v>
      </c>
      <c r="I2051" s="22">
        <v>0.02</v>
      </c>
      <c r="J2051" s="22">
        <v>0.02</v>
      </c>
      <c r="K2051" s="117">
        <f t="shared" si="613"/>
        <v>0.04</v>
      </c>
      <c r="L2051" s="173">
        <v>550.01</v>
      </c>
      <c r="M2051" s="173">
        <v>0.02</v>
      </c>
      <c r="N2051" s="103">
        <f t="shared" si="614"/>
        <v>550.03</v>
      </c>
      <c r="O2051" s="173">
        <v>0.02</v>
      </c>
      <c r="P2051" s="173"/>
      <c r="Q2051" s="103">
        <f t="shared" si="615"/>
        <v>0.02</v>
      </c>
      <c r="R2051" s="173">
        <v>200.01</v>
      </c>
      <c r="S2051" s="173"/>
      <c r="T2051" s="103">
        <f t="shared" si="616"/>
        <v>200.01</v>
      </c>
    </row>
    <row r="2052" spans="1:20" s="43" customFormat="1" ht="18.75">
      <c r="A2052" s="25">
        <v>21</v>
      </c>
      <c r="B2052" s="17" t="s">
        <v>1989</v>
      </c>
      <c r="C2052" s="20">
        <v>1000</v>
      </c>
      <c r="D2052" s="20"/>
      <c r="E2052" s="88">
        <f t="shared" si="612"/>
        <v>1000</v>
      </c>
      <c r="F2052" s="14">
        <v>1000</v>
      </c>
      <c r="G2052" s="14">
        <v>0</v>
      </c>
      <c r="H2052" s="94">
        <f t="shared" si="617"/>
        <v>1000</v>
      </c>
      <c r="I2052" s="22">
        <v>2200</v>
      </c>
      <c r="J2052" s="22"/>
      <c r="K2052" s="117">
        <f t="shared" si="613"/>
        <v>2200</v>
      </c>
      <c r="L2052" s="173">
        <v>1500</v>
      </c>
      <c r="M2052" s="173"/>
      <c r="N2052" s="103">
        <f t="shared" si="614"/>
        <v>1500</v>
      </c>
      <c r="O2052" s="173">
        <v>2000</v>
      </c>
      <c r="P2052" s="173"/>
      <c r="Q2052" s="103">
        <f t="shared" si="615"/>
        <v>2000</v>
      </c>
      <c r="R2052" s="173">
        <v>3500</v>
      </c>
      <c r="S2052" s="173"/>
      <c r="T2052" s="103">
        <f t="shared" si="616"/>
        <v>3500</v>
      </c>
    </row>
    <row r="2053" spans="1:20" ht="18.75">
      <c r="A2053" s="25">
        <v>22</v>
      </c>
      <c r="B2053" s="17" t="s">
        <v>1592</v>
      </c>
      <c r="C2053" s="20">
        <v>0.01</v>
      </c>
      <c r="D2053" s="20"/>
      <c r="E2053" s="88">
        <f t="shared" si="612"/>
        <v>0.01</v>
      </c>
      <c r="F2053" s="14">
        <v>0.01</v>
      </c>
      <c r="G2053" s="14">
        <v>0</v>
      </c>
      <c r="H2053" s="94">
        <f t="shared" si="617"/>
        <v>0.01</v>
      </c>
      <c r="I2053" s="22">
        <v>0.01</v>
      </c>
      <c r="J2053" s="22"/>
      <c r="K2053" s="117">
        <f t="shared" si="613"/>
        <v>0.01</v>
      </c>
      <c r="L2053" s="173">
        <v>0.01</v>
      </c>
      <c r="M2053" s="173"/>
      <c r="N2053" s="103">
        <f t="shared" si="614"/>
        <v>0.01</v>
      </c>
      <c r="O2053" s="173">
        <v>0.01</v>
      </c>
      <c r="P2053" s="173"/>
      <c r="Q2053" s="103">
        <f t="shared" si="615"/>
        <v>0.01</v>
      </c>
      <c r="R2053" s="173">
        <v>0.01</v>
      </c>
      <c r="S2053" s="173"/>
      <c r="T2053" s="103">
        <f t="shared" si="616"/>
        <v>0.01</v>
      </c>
    </row>
    <row r="2054" spans="1:20" ht="18.75">
      <c r="A2054" s="25">
        <v>23</v>
      </c>
      <c r="B2054" s="17" t="s">
        <v>2355</v>
      </c>
      <c r="C2054" s="20"/>
      <c r="D2054" s="20"/>
      <c r="F2054" s="14">
        <v>0.01</v>
      </c>
      <c r="G2054" s="14">
        <v>0</v>
      </c>
      <c r="H2054" s="94">
        <f t="shared" si="617"/>
        <v>0.01</v>
      </c>
      <c r="I2054" s="22">
        <v>0.01</v>
      </c>
      <c r="J2054" s="22"/>
      <c r="K2054" s="117">
        <f t="shared" si="613"/>
        <v>0.01</v>
      </c>
      <c r="L2054" s="173">
        <v>0.01</v>
      </c>
      <c r="M2054" s="173"/>
      <c r="N2054" s="103">
        <f t="shared" si="614"/>
        <v>0.01</v>
      </c>
      <c r="O2054" s="173">
        <v>0.01</v>
      </c>
      <c r="P2054" s="173"/>
      <c r="Q2054" s="103">
        <f t="shared" si="615"/>
        <v>0.01</v>
      </c>
      <c r="R2054" s="173">
        <v>0.01</v>
      </c>
      <c r="S2054" s="173"/>
      <c r="T2054" s="103">
        <f t="shared" si="616"/>
        <v>0.01</v>
      </c>
    </row>
    <row r="2055" spans="1:20" ht="18.75">
      <c r="A2055" s="25"/>
      <c r="B2055" s="17" t="s">
        <v>2356</v>
      </c>
      <c r="C2055" s="20"/>
      <c r="D2055" s="20"/>
      <c r="F2055" s="14"/>
      <c r="G2055" s="14"/>
      <c r="H2055" s="94"/>
      <c r="I2055" s="22"/>
      <c r="J2055" s="22"/>
      <c r="L2055" s="173"/>
      <c r="M2055" s="173"/>
      <c r="O2055" s="173">
        <v>0.02</v>
      </c>
      <c r="P2055" s="173"/>
      <c r="Q2055" s="103">
        <f t="shared" si="615"/>
        <v>0.02</v>
      </c>
      <c r="R2055" s="173">
        <v>0.02</v>
      </c>
      <c r="S2055" s="173"/>
      <c r="T2055" s="103">
        <f t="shared" si="616"/>
        <v>0.02</v>
      </c>
    </row>
    <row r="2056" spans="1:20" ht="18.75">
      <c r="A2056" s="25"/>
      <c r="B2056" s="17" t="s">
        <v>2357</v>
      </c>
      <c r="C2056" s="20"/>
      <c r="D2056" s="20"/>
      <c r="F2056" s="14"/>
      <c r="G2056" s="14"/>
      <c r="H2056" s="94"/>
      <c r="I2056" s="22"/>
      <c r="J2056" s="22"/>
      <c r="L2056" s="173"/>
      <c r="M2056" s="173"/>
      <c r="O2056" s="173">
        <v>0.02</v>
      </c>
      <c r="P2056" s="173"/>
      <c r="Q2056" s="103">
        <f t="shared" si="615"/>
        <v>0.02</v>
      </c>
      <c r="R2056" s="173">
        <v>0.02</v>
      </c>
      <c r="S2056" s="173"/>
      <c r="T2056" s="103">
        <f t="shared" si="616"/>
        <v>0.02</v>
      </c>
    </row>
    <row r="2057" spans="1:20" ht="18.75">
      <c r="A2057" s="25">
        <v>24</v>
      </c>
      <c r="B2057" s="17" t="s">
        <v>1594</v>
      </c>
      <c r="C2057" s="20"/>
      <c r="D2057" s="20"/>
      <c r="F2057" s="14"/>
      <c r="G2057" s="14"/>
      <c r="H2057" s="94"/>
      <c r="I2057" s="22">
        <v>500</v>
      </c>
      <c r="J2057" s="22"/>
      <c r="K2057" s="117">
        <f t="shared" si="613"/>
        <v>500</v>
      </c>
      <c r="L2057" s="173">
        <v>80</v>
      </c>
      <c r="M2057" s="173"/>
      <c r="N2057" s="103">
        <f t="shared" si="614"/>
        <v>80</v>
      </c>
      <c r="O2057" s="173">
        <v>0.02</v>
      </c>
      <c r="P2057" s="173"/>
      <c r="Q2057" s="103">
        <f t="shared" si="615"/>
        <v>0.02</v>
      </c>
      <c r="R2057" s="173">
        <v>0.02</v>
      </c>
      <c r="S2057" s="173"/>
      <c r="T2057" s="103">
        <f t="shared" si="616"/>
        <v>0.02</v>
      </c>
    </row>
    <row r="2058" spans="1:20" ht="18.75">
      <c r="A2058" s="25">
        <v>25</v>
      </c>
      <c r="B2058" s="17" t="s">
        <v>1595</v>
      </c>
      <c r="C2058" s="20"/>
      <c r="D2058" s="20"/>
      <c r="F2058" s="14"/>
      <c r="G2058" s="14"/>
      <c r="H2058" s="94"/>
      <c r="I2058" s="22">
        <v>500</v>
      </c>
      <c r="J2058" s="22"/>
      <c r="K2058" s="117">
        <f t="shared" si="613"/>
        <v>500</v>
      </c>
      <c r="L2058" s="173">
        <v>120</v>
      </c>
      <c r="M2058" s="173"/>
      <c r="N2058" s="103">
        <f t="shared" si="614"/>
        <v>120</v>
      </c>
      <c r="O2058" s="173">
        <v>0.02</v>
      </c>
      <c r="P2058" s="173"/>
      <c r="Q2058" s="103">
        <f t="shared" si="615"/>
        <v>0.02</v>
      </c>
      <c r="R2058" s="173">
        <v>0.02</v>
      </c>
      <c r="S2058" s="173"/>
      <c r="T2058" s="103">
        <f t="shared" si="616"/>
        <v>0.02</v>
      </c>
    </row>
    <row r="2059" spans="1:20" ht="18.75">
      <c r="A2059" s="25">
        <v>26</v>
      </c>
      <c r="B2059" s="17" t="s">
        <v>1593</v>
      </c>
      <c r="C2059" s="20"/>
      <c r="D2059" s="20"/>
      <c r="F2059" s="14">
        <v>11.06</v>
      </c>
      <c r="G2059" s="14">
        <v>0</v>
      </c>
      <c r="H2059" s="94">
        <f t="shared" si="617"/>
        <v>11.06</v>
      </c>
      <c r="I2059" s="22">
        <v>11.06</v>
      </c>
      <c r="J2059" s="22"/>
      <c r="K2059" s="117">
        <f t="shared" si="613"/>
        <v>11.06</v>
      </c>
      <c r="L2059" s="173">
        <v>45.83</v>
      </c>
      <c r="M2059" s="173"/>
      <c r="N2059" s="103">
        <f t="shared" si="614"/>
        <v>45.83</v>
      </c>
      <c r="O2059" s="173">
        <v>10.25</v>
      </c>
      <c r="P2059" s="173"/>
      <c r="Q2059" s="103">
        <f t="shared" si="615"/>
        <v>10.25</v>
      </c>
      <c r="R2059" s="173">
        <v>10.25</v>
      </c>
      <c r="S2059" s="173"/>
      <c r="T2059" s="103">
        <f t="shared" si="616"/>
        <v>10.25</v>
      </c>
    </row>
    <row r="2060" spans="1:20" ht="18.75">
      <c r="A2060" s="25">
        <v>27</v>
      </c>
      <c r="B2060" s="17" t="s">
        <v>1596</v>
      </c>
      <c r="C2060" s="20">
        <v>13.05</v>
      </c>
      <c r="D2060" s="20"/>
      <c r="E2060" s="88">
        <f t="shared" ref="E2060:E2067" si="618">SUM(C2060:D2060)</f>
        <v>13.05</v>
      </c>
      <c r="F2060" s="14">
        <v>0</v>
      </c>
      <c r="G2060" s="14">
        <v>150.01</v>
      </c>
      <c r="H2060" s="94">
        <f t="shared" si="617"/>
        <v>150.01</v>
      </c>
      <c r="I2060" s="22"/>
      <c r="J2060" s="22">
        <v>150.01</v>
      </c>
      <c r="K2060" s="117">
        <f t="shared" si="613"/>
        <v>150.01</v>
      </c>
      <c r="L2060" s="173"/>
      <c r="M2060" s="173">
        <v>0.05</v>
      </c>
      <c r="N2060" s="103">
        <f t="shared" si="614"/>
        <v>0.05</v>
      </c>
      <c r="O2060" s="173"/>
      <c r="P2060" s="173">
        <v>0.05</v>
      </c>
      <c r="Q2060" s="103">
        <f t="shared" si="615"/>
        <v>0.05</v>
      </c>
      <c r="R2060" s="173"/>
      <c r="S2060" s="173">
        <v>0.05</v>
      </c>
      <c r="T2060" s="103">
        <f t="shared" si="616"/>
        <v>0.05</v>
      </c>
    </row>
    <row r="2061" spans="1:20" ht="18.75">
      <c r="A2061" s="25">
        <v>28</v>
      </c>
      <c r="B2061" s="17" t="s">
        <v>1597</v>
      </c>
      <c r="C2061" s="20">
        <v>5</v>
      </c>
      <c r="D2061" s="20"/>
      <c r="E2061" s="88">
        <f t="shared" si="618"/>
        <v>5</v>
      </c>
      <c r="F2061" s="14">
        <v>5</v>
      </c>
      <c r="G2061" s="14">
        <v>0</v>
      </c>
      <c r="H2061" s="94">
        <f t="shared" si="617"/>
        <v>5</v>
      </c>
      <c r="I2061" s="22">
        <v>7</v>
      </c>
      <c r="J2061" s="22"/>
      <c r="K2061" s="117">
        <f t="shared" si="613"/>
        <v>7</v>
      </c>
      <c r="L2061" s="173">
        <v>7</v>
      </c>
      <c r="M2061" s="173"/>
      <c r="N2061" s="103">
        <f t="shared" si="614"/>
        <v>7</v>
      </c>
      <c r="O2061" s="173">
        <v>10</v>
      </c>
      <c r="P2061" s="173"/>
      <c r="Q2061" s="103">
        <f t="shared" si="615"/>
        <v>10</v>
      </c>
      <c r="R2061" s="173">
        <v>10</v>
      </c>
      <c r="S2061" s="173"/>
      <c r="T2061" s="103">
        <f t="shared" si="616"/>
        <v>10</v>
      </c>
    </row>
    <row r="2062" spans="1:20" ht="18.75">
      <c r="A2062" s="25">
        <v>29</v>
      </c>
      <c r="B2062" s="17" t="s">
        <v>1585</v>
      </c>
      <c r="C2062" s="20">
        <v>18</v>
      </c>
      <c r="D2062" s="20"/>
      <c r="E2062" s="88">
        <f t="shared" si="618"/>
        <v>18</v>
      </c>
      <c r="F2062" s="14">
        <v>18</v>
      </c>
      <c r="G2062" s="14">
        <v>0</v>
      </c>
      <c r="H2062" s="94">
        <f t="shared" si="617"/>
        <v>18</v>
      </c>
      <c r="I2062" s="22">
        <v>498</v>
      </c>
      <c r="J2062" s="22"/>
      <c r="K2062" s="117">
        <f t="shared" si="613"/>
        <v>498</v>
      </c>
      <c r="L2062" s="173">
        <v>115</v>
      </c>
      <c r="M2062" s="173"/>
      <c r="N2062" s="103">
        <f t="shared" si="614"/>
        <v>115</v>
      </c>
      <c r="O2062" s="173">
        <v>0.02</v>
      </c>
      <c r="P2062" s="173"/>
      <c r="Q2062" s="103">
        <f t="shared" si="615"/>
        <v>0.02</v>
      </c>
      <c r="R2062" s="173">
        <v>0.02</v>
      </c>
      <c r="S2062" s="173"/>
      <c r="T2062" s="103">
        <f t="shared" si="616"/>
        <v>0.02</v>
      </c>
    </row>
    <row r="2063" spans="1:20" ht="18.75">
      <c r="A2063" s="25">
        <v>30</v>
      </c>
      <c r="B2063" s="17" t="s">
        <v>1586</v>
      </c>
      <c r="C2063" s="20">
        <v>16.8</v>
      </c>
      <c r="D2063" s="20">
        <v>50</v>
      </c>
      <c r="E2063" s="88">
        <f t="shared" si="618"/>
        <v>66.8</v>
      </c>
      <c r="F2063" s="14">
        <v>27</v>
      </c>
      <c r="G2063" s="14">
        <v>80</v>
      </c>
      <c r="H2063" s="94">
        <f t="shared" si="617"/>
        <v>107</v>
      </c>
      <c r="I2063" s="22">
        <v>10</v>
      </c>
      <c r="J2063" s="22">
        <v>3</v>
      </c>
      <c r="K2063" s="117">
        <f t="shared" si="613"/>
        <v>13</v>
      </c>
      <c r="L2063" s="173">
        <v>2.5</v>
      </c>
      <c r="M2063" s="173">
        <v>7.5</v>
      </c>
      <c r="N2063" s="103">
        <f t="shared" si="614"/>
        <v>10</v>
      </c>
      <c r="O2063" s="173">
        <v>4</v>
      </c>
      <c r="P2063" s="173">
        <v>6</v>
      </c>
      <c r="Q2063" s="103">
        <f t="shared" si="615"/>
        <v>10</v>
      </c>
      <c r="R2063" s="173">
        <v>504.01</v>
      </c>
      <c r="S2063" s="173">
        <v>6</v>
      </c>
      <c r="T2063" s="103">
        <f t="shared" si="616"/>
        <v>510.01</v>
      </c>
    </row>
    <row r="2064" spans="1:20" ht="18.75">
      <c r="A2064" s="25">
        <v>31</v>
      </c>
      <c r="B2064" s="17" t="s">
        <v>1587</v>
      </c>
      <c r="C2064" s="20">
        <v>107.28</v>
      </c>
      <c r="D2064" s="20"/>
      <c r="E2064" s="88">
        <f t="shared" si="618"/>
        <v>107.28</v>
      </c>
      <c r="F2064" s="14">
        <v>113.18</v>
      </c>
      <c r="G2064" s="14">
        <v>0</v>
      </c>
      <c r="H2064" s="94">
        <f t="shared" si="617"/>
        <v>113.18</v>
      </c>
      <c r="I2064" s="22">
        <v>1158.0899999999999</v>
      </c>
      <c r="J2064" s="22"/>
      <c r="K2064" s="117">
        <f t="shared" si="613"/>
        <v>1158.0899999999999</v>
      </c>
      <c r="L2064" s="173">
        <v>860.06</v>
      </c>
      <c r="M2064" s="173"/>
      <c r="N2064" s="103">
        <f t="shared" si="614"/>
        <v>860.06</v>
      </c>
      <c r="O2064" s="173">
        <v>800.06</v>
      </c>
      <c r="P2064" s="173"/>
      <c r="Q2064" s="103">
        <f t="shared" si="615"/>
        <v>800.06</v>
      </c>
      <c r="R2064" s="173">
        <v>800.06</v>
      </c>
      <c r="S2064" s="173"/>
      <c r="T2064" s="103">
        <f t="shared" si="616"/>
        <v>800.06</v>
      </c>
    </row>
    <row r="2065" spans="1:20" ht="18.75">
      <c r="A2065" s="25">
        <v>32</v>
      </c>
      <c r="B2065" s="17" t="s">
        <v>1598</v>
      </c>
      <c r="C2065" s="20"/>
      <c r="D2065" s="20"/>
      <c r="E2065" s="88"/>
      <c r="F2065" s="14"/>
      <c r="G2065" s="14"/>
      <c r="H2065" s="94"/>
      <c r="I2065" s="22">
        <v>0.01</v>
      </c>
      <c r="J2065" s="22"/>
      <c r="K2065" s="117">
        <f t="shared" si="613"/>
        <v>0.01</v>
      </c>
      <c r="L2065" s="173">
        <v>50</v>
      </c>
      <c r="M2065" s="173"/>
      <c r="N2065" s="103">
        <f t="shared" si="614"/>
        <v>50</v>
      </c>
      <c r="O2065" s="173">
        <v>50</v>
      </c>
      <c r="P2065" s="173"/>
      <c r="Q2065" s="103">
        <f t="shared" si="615"/>
        <v>50</v>
      </c>
      <c r="R2065" s="173">
        <v>50</v>
      </c>
      <c r="S2065" s="173"/>
      <c r="T2065" s="103">
        <f t="shared" si="616"/>
        <v>50</v>
      </c>
    </row>
    <row r="2066" spans="1:20" ht="18.75">
      <c r="A2066" s="25">
        <v>33</v>
      </c>
      <c r="B2066" s="17" t="s">
        <v>1588</v>
      </c>
      <c r="C2066" s="20">
        <v>50</v>
      </c>
      <c r="D2066" s="20">
        <v>88</v>
      </c>
      <c r="E2066" s="88">
        <f t="shared" si="618"/>
        <v>138</v>
      </c>
      <c r="F2066" s="14">
        <v>50</v>
      </c>
      <c r="G2066" s="14">
        <v>88</v>
      </c>
      <c r="H2066" s="94">
        <f t="shared" si="617"/>
        <v>138</v>
      </c>
      <c r="I2066" s="22">
        <v>50</v>
      </c>
      <c r="J2066" s="22">
        <v>88</v>
      </c>
      <c r="K2066" s="117">
        <f t="shared" si="613"/>
        <v>138</v>
      </c>
      <c r="L2066" s="173">
        <v>50</v>
      </c>
      <c r="M2066" s="173">
        <v>75</v>
      </c>
      <c r="N2066" s="103">
        <f t="shared" si="614"/>
        <v>125</v>
      </c>
      <c r="O2066" s="173">
        <v>170</v>
      </c>
      <c r="P2066" s="173">
        <v>255</v>
      </c>
      <c r="Q2066" s="103">
        <f t="shared" si="615"/>
        <v>425</v>
      </c>
      <c r="R2066" s="173">
        <v>170</v>
      </c>
      <c r="S2066" s="173">
        <v>255</v>
      </c>
      <c r="T2066" s="103">
        <f t="shared" si="616"/>
        <v>425</v>
      </c>
    </row>
    <row r="2067" spans="1:20" ht="18.75">
      <c r="A2067" s="25"/>
      <c r="B2067" s="19" t="s">
        <v>15</v>
      </c>
      <c r="C2067" s="21">
        <f>SUM(C2031:C2066)</f>
        <v>24786.429999999997</v>
      </c>
      <c r="D2067" s="21">
        <f>SUM(D2031:D2066)</f>
        <v>38140.129999999997</v>
      </c>
      <c r="E2067" s="88">
        <f t="shared" si="618"/>
        <v>62926.559999999998</v>
      </c>
      <c r="F2067" s="18">
        <v>31679.46</v>
      </c>
      <c r="G2067" s="18">
        <v>43934.31</v>
      </c>
      <c r="H2067" s="94">
        <f t="shared" si="617"/>
        <v>75613.76999999999</v>
      </c>
      <c r="I2067" s="36">
        <f>SUM(I2031:I2066)</f>
        <v>43488.109999999993</v>
      </c>
      <c r="J2067" s="36">
        <f>SUM(J2031:J2066)</f>
        <v>45437.84</v>
      </c>
      <c r="K2067" s="117">
        <f t="shared" si="613"/>
        <v>88925.949999999983</v>
      </c>
      <c r="L2067" s="91">
        <f>SUM(L2031:L2066)</f>
        <v>55524.610000000008</v>
      </c>
      <c r="M2067" s="91">
        <f>SUM(M2031:M2066)</f>
        <v>47509.8</v>
      </c>
      <c r="N2067" s="104">
        <f t="shared" si="614"/>
        <v>103034.41</v>
      </c>
      <c r="O2067" s="91">
        <f>SUM(O2031:O2066)</f>
        <v>66697.37000000001</v>
      </c>
      <c r="P2067" s="91">
        <f>SUM(P2031:P2066)</f>
        <v>41868.28</v>
      </c>
      <c r="Q2067" s="104">
        <f t="shared" si="615"/>
        <v>108565.65000000001</v>
      </c>
      <c r="R2067" s="91">
        <f>SUM(R2031:R2066)</f>
        <v>71897.319999999992</v>
      </c>
      <c r="S2067" s="91">
        <f>SUM(S2031:S2066)</f>
        <v>55222.28</v>
      </c>
      <c r="T2067" s="104">
        <f t="shared" si="616"/>
        <v>127119.59999999999</v>
      </c>
    </row>
    <row r="2068" spans="1:20" s="43" customFormat="1" ht="18.75">
      <c r="A2068" s="35">
        <v>12</v>
      </c>
      <c r="B2068" s="19" t="s">
        <v>1599</v>
      </c>
      <c r="C2068" s="21"/>
      <c r="D2068" s="21"/>
      <c r="E2068" s="88"/>
      <c r="F2068" s="18"/>
      <c r="G2068" s="18"/>
      <c r="H2068" s="94"/>
      <c r="I2068" s="36"/>
      <c r="J2068" s="36"/>
      <c r="K2068" s="117"/>
      <c r="L2068" s="91"/>
      <c r="M2068" s="91"/>
      <c r="N2068" s="103"/>
      <c r="O2068" s="91"/>
      <c r="P2068" s="91"/>
      <c r="Q2068" s="103"/>
      <c r="R2068" s="91"/>
      <c r="S2068" s="91"/>
      <c r="T2068" s="103"/>
    </row>
    <row r="2069" spans="1:20" ht="18.75">
      <c r="A2069" s="25">
        <v>1</v>
      </c>
      <c r="B2069" s="17" t="s">
        <v>1600</v>
      </c>
      <c r="C2069" s="20">
        <v>0</v>
      </c>
      <c r="D2069" s="20"/>
      <c r="E2069" s="107">
        <f>SUM(C2069:D2069)</f>
        <v>0</v>
      </c>
      <c r="F2069" s="14">
        <v>200</v>
      </c>
      <c r="G2069" s="14">
        <v>0</v>
      </c>
      <c r="H2069" s="94">
        <f t="shared" ref="H2069:H2074" si="619">SUM(F2069:G2069)</f>
        <v>200</v>
      </c>
      <c r="I2069" s="22">
        <v>630</v>
      </c>
      <c r="J2069" s="22"/>
      <c r="K2069" s="117">
        <f>SUM(I2069:J2069)</f>
        <v>630</v>
      </c>
      <c r="L2069" s="173">
        <v>800</v>
      </c>
      <c r="M2069" s="173"/>
      <c r="N2069" s="103">
        <f>SUM(L2069:M2069)</f>
        <v>800</v>
      </c>
      <c r="O2069" s="173">
        <v>800</v>
      </c>
      <c r="P2069" s="173"/>
      <c r="Q2069" s="103">
        <f>SUM(O2069:P2069)</f>
        <v>800</v>
      </c>
      <c r="R2069" s="173">
        <v>800</v>
      </c>
      <c r="S2069" s="173"/>
      <c r="T2069" s="103">
        <f>SUM(R2069:S2069)</f>
        <v>800</v>
      </c>
    </row>
    <row r="2070" spans="1:20" ht="18.75">
      <c r="A2070" s="25"/>
      <c r="B2070" s="19" t="s">
        <v>171</v>
      </c>
      <c r="C2070" s="21">
        <f>SUM(C2069)</f>
        <v>0</v>
      </c>
      <c r="D2070" s="21"/>
      <c r="E2070" s="88">
        <f>SUM(C2070:D2070)</f>
        <v>0</v>
      </c>
      <c r="F2070" s="18">
        <v>200</v>
      </c>
      <c r="G2070" s="18">
        <v>0</v>
      </c>
      <c r="H2070" s="94">
        <f t="shared" si="619"/>
        <v>200</v>
      </c>
      <c r="I2070" s="36">
        <f>SUM(I2069)</f>
        <v>630</v>
      </c>
      <c r="J2070" s="22"/>
      <c r="K2070" s="117">
        <f>SUM(I2070:J2070)</f>
        <v>630</v>
      </c>
      <c r="L2070" s="91">
        <f>SUM(L2069)</f>
        <v>800</v>
      </c>
      <c r="M2070" s="91"/>
      <c r="N2070" s="103">
        <f>SUM(L2070:M2070)</f>
        <v>800</v>
      </c>
      <c r="O2070" s="91">
        <f>SUM(O2069)</f>
        <v>800</v>
      </c>
      <c r="P2070" s="91"/>
      <c r="Q2070" s="103">
        <f>SUM(O2070:P2070)</f>
        <v>800</v>
      </c>
      <c r="R2070" s="91">
        <f>SUM(R2069)</f>
        <v>800</v>
      </c>
      <c r="S2070" s="91"/>
      <c r="T2070" s="103">
        <f>SUM(R2070:S2070)</f>
        <v>800</v>
      </c>
    </row>
    <row r="2071" spans="1:20" s="43" customFormat="1" ht="18.75">
      <c r="A2071" s="35">
        <v>13</v>
      </c>
      <c r="B2071" s="19" t="s">
        <v>847</v>
      </c>
      <c r="C2071" s="21"/>
      <c r="D2071" s="21"/>
      <c r="E2071" s="88"/>
      <c r="F2071" s="18"/>
      <c r="G2071" s="18"/>
      <c r="H2071" s="94">
        <f t="shared" si="619"/>
        <v>0</v>
      </c>
      <c r="I2071" s="36"/>
      <c r="J2071" s="36"/>
      <c r="K2071" s="117"/>
      <c r="L2071" s="91"/>
      <c r="M2071" s="91"/>
      <c r="N2071" s="103"/>
      <c r="O2071" s="91"/>
      <c r="P2071" s="91"/>
      <c r="Q2071" s="103"/>
      <c r="R2071" s="91"/>
      <c r="S2071" s="91"/>
      <c r="T2071" s="103"/>
    </row>
    <row r="2072" spans="1:20" ht="18.75">
      <c r="A2072" s="25">
        <v>1</v>
      </c>
      <c r="B2072" s="17" t="s">
        <v>1601</v>
      </c>
      <c r="C2072" s="20">
        <v>0</v>
      </c>
      <c r="D2072" s="20">
        <v>0</v>
      </c>
      <c r="E2072" s="107">
        <f>SUM(C2072:D2072)</f>
        <v>0</v>
      </c>
      <c r="F2072" s="14">
        <v>0</v>
      </c>
      <c r="G2072" s="14">
        <v>0.01</v>
      </c>
      <c r="H2072" s="94">
        <f t="shared" si="619"/>
        <v>0.01</v>
      </c>
      <c r="I2072" s="22">
        <v>0</v>
      </c>
      <c r="J2072" s="22">
        <v>0.01</v>
      </c>
      <c r="K2072" s="117">
        <f>SUM(I2072:J2072)</f>
        <v>0.01</v>
      </c>
      <c r="L2072" s="173">
        <v>0.01</v>
      </c>
      <c r="M2072" s="173">
        <v>0.01</v>
      </c>
      <c r="N2072" s="103">
        <f>SUM(L2072:M2072)</f>
        <v>0.02</v>
      </c>
      <c r="O2072" s="173">
        <v>0.01</v>
      </c>
      <c r="P2072" s="173">
        <v>0.01</v>
      </c>
      <c r="Q2072" s="103">
        <f>SUM(O2072:P2072)</f>
        <v>0.02</v>
      </c>
      <c r="R2072" s="173">
        <v>0.01</v>
      </c>
      <c r="S2072" s="173">
        <v>0.01</v>
      </c>
      <c r="T2072" s="103">
        <f>SUM(R2072:S2072)</f>
        <v>0.02</v>
      </c>
    </row>
    <row r="2073" spans="1:20" ht="18.75">
      <c r="A2073" s="25">
        <v>2</v>
      </c>
      <c r="B2073" s="17" t="s">
        <v>1602</v>
      </c>
      <c r="C2073" s="20">
        <v>0</v>
      </c>
      <c r="D2073" s="20">
        <v>0</v>
      </c>
      <c r="E2073" s="107">
        <f>SUM(C2073:D2073)</f>
        <v>0</v>
      </c>
      <c r="F2073" s="14">
        <v>201.2</v>
      </c>
      <c r="G2073" s="14">
        <v>0</v>
      </c>
      <c r="H2073" s="94">
        <f t="shared" si="619"/>
        <v>201.2</v>
      </c>
      <c r="I2073" s="22">
        <v>801.2</v>
      </c>
      <c r="J2073" s="22"/>
      <c r="K2073" s="117">
        <f>SUM(I2073:J2073)</f>
        <v>801.2</v>
      </c>
      <c r="L2073" s="173">
        <v>1501.2</v>
      </c>
      <c r="M2073" s="173"/>
      <c r="N2073" s="103">
        <f>SUM(L2073:M2073)</f>
        <v>1501.2</v>
      </c>
      <c r="O2073" s="173">
        <v>2001.2</v>
      </c>
      <c r="P2073" s="173"/>
      <c r="Q2073" s="103">
        <f>SUM(O2073:P2073)</f>
        <v>2001.2</v>
      </c>
      <c r="R2073" s="173">
        <v>2001.2</v>
      </c>
      <c r="S2073" s="173"/>
      <c r="T2073" s="103">
        <f>SUM(R2073:S2073)</f>
        <v>2001.2</v>
      </c>
    </row>
    <row r="2074" spans="1:20" ht="18.75">
      <c r="A2074" s="25"/>
      <c r="B2074" s="19" t="s">
        <v>114</v>
      </c>
      <c r="C2074" s="21">
        <f>SUM(C2072:C2073)</f>
        <v>0</v>
      </c>
      <c r="D2074" s="21">
        <f>SUM(D2072:D2073)</f>
        <v>0</v>
      </c>
      <c r="E2074" s="88">
        <f>SUM(C2074:D2074)</f>
        <v>0</v>
      </c>
      <c r="F2074" s="18">
        <v>201.2</v>
      </c>
      <c r="G2074" s="18">
        <v>0.01</v>
      </c>
      <c r="H2074" s="94">
        <f t="shared" si="619"/>
        <v>201.20999999999998</v>
      </c>
      <c r="I2074" s="36">
        <f>SUM(I2072:I2073)</f>
        <v>801.2</v>
      </c>
      <c r="J2074" s="36">
        <f>SUM(J2072:J2073)</f>
        <v>0.01</v>
      </c>
      <c r="K2074" s="117">
        <f>SUM(I2074:J2074)</f>
        <v>801.21</v>
      </c>
      <c r="L2074" s="91">
        <f>SUM(L2072:L2073)</f>
        <v>1501.21</v>
      </c>
      <c r="M2074" s="91">
        <f>SUM(M2072:M2073)</f>
        <v>0.01</v>
      </c>
      <c r="N2074" s="103">
        <f>SUM(L2074:M2074)</f>
        <v>1501.22</v>
      </c>
      <c r="O2074" s="91">
        <f>SUM(O2072:O2073)</f>
        <v>2001.21</v>
      </c>
      <c r="P2074" s="91">
        <f>SUM(P2072:P2073)</f>
        <v>0.01</v>
      </c>
      <c r="Q2074" s="103">
        <f>SUM(O2074:P2074)</f>
        <v>2001.22</v>
      </c>
      <c r="R2074" s="91">
        <f>SUM(R2072:R2073)</f>
        <v>2001.21</v>
      </c>
      <c r="S2074" s="91">
        <f>SUM(S2072:S2073)</f>
        <v>0.01</v>
      </c>
      <c r="T2074" s="103">
        <f>SUM(R2074:S2074)</f>
        <v>2001.22</v>
      </c>
    </row>
    <row r="2075" spans="1:20" s="69" customFormat="1" ht="18.75">
      <c r="B2075" s="134" t="s">
        <v>172</v>
      </c>
      <c r="C2075" s="125">
        <f t="shared" ref="C2075:K2075" si="620">C2074+C2070+C2067+C2029+C2023+C2017+C1995+C1998+C1858+C1846+C1843+C1840+C1832+C2026+C2020+C1854+C1835</f>
        <v>64287.089999999982</v>
      </c>
      <c r="D2075" s="125">
        <f t="shared" si="620"/>
        <v>63951.86</v>
      </c>
      <c r="E2075" s="125">
        <f t="shared" si="620"/>
        <v>128238.95</v>
      </c>
      <c r="F2075" s="125">
        <f t="shared" si="620"/>
        <v>75997.639999999985</v>
      </c>
      <c r="G2075" s="125">
        <f t="shared" si="620"/>
        <v>64341.979999999996</v>
      </c>
      <c r="H2075" s="125">
        <f t="shared" si="620"/>
        <v>140339.62</v>
      </c>
      <c r="I2075" s="125">
        <f t="shared" si="620"/>
        <v>101427.04999999997</v>
      </c>
      <c r="J2075" s="125">
        <f t="shared" si="620"/>
        <v>66916.009999999937</v>
      </c>
      <c r="K2075" s="125">
        <f t="shared" si="620"/>
        <v>168343.05999999997</v>
      </c>
      <c r="L2075" s="125">
        <f>L2074+L2070+L2067+L2029+L2023+L2017+L1995+L1998+L1858+L1846+L1843+L1840+L1832+L2026+L2020+L1854+L1835</f>
        <v>168005.55000000002</v>
      </c>
      <c r="M2075" s="125">
        <f>M2074+M2070+M2067+M2029+M2023+M2017+M1995+M1998+M1858+M1846+M1843+M1840+M1832+M2026+M2020+M1854+M1835</f>
        <v>75990.269999999917</v>
      </c>
      <c r="N2075" s="125">
        <f t="shared" ref="N2075:P2075" si="621">N2074+N2070+N2067+N2029+N2023+N2017+N1995+N1998+N1858+N1846+N1843+N1840+N1832+N2026+N2020+N1854+N1835</f>
        <v>243995.81999999998</v>
      </c>
      <c r="O2075" s="125">
        <f t="shared" si="621"/>
        <v>207728.85000000003</v>
      </c>
      <c r="P2075" s="125">
        <f t="shared" si="621"/>
        <v>70432.029999999941</v>
      </c>
      <c r="Q2075" s="125">
        <f t="shared" ref="Q2075:S2075" si="622">Q2074+Q2070+Q2067+Q2029+Q2023+Q2017+Q1995+Q1998+Q1858+Q1846+Q1843+Q1840+Q1832+Q2026+Q2020+Q1854+Q1835</f>
        <v>278160.88</v>
      </c>
      <c r="R2075" s="125">
        <f t="shared" si="622"/>
        <v>217336.44</v>
      </c>
      <c r="S2075" s="125">
        <f t="shared" si="622"/>
        <v>83786.029999999941</v>
      </c>
      <c r="T2075" s="125">
        <f t="shared" ref="T2075" si="623">T2074+T2070+T2067+T2029+T2023+T2017+T1995+T1998+T1858+T1846+T1843+T1840+T1832+T2026+T2020+T1854+T1835</f>
        <v>301122.47000000003</v>
      </c>
    </row>
    <row r="2076" spans="1:20" s="43" customFormat="1" ht="18.75">
      <c r="A2076" s="35"/>
      <c r="B2076" s="19"/>
      <c r="C2076" s="21"/>
      <c r="D2076" s="21"/>
      <c r="E2076" s="88"/>
      <c r="F2076" s="21"/>
      <c r="G2076" s="21"/>
      <c r="H2076" s="96"/>
      <c r="I2076" s="36"/>
      <c r="J2076" s="36"/>
      <c r="K2076" s="117"/>
      <c r="L2076" s="90"/>
      <c r="M2076" s="90"/>
      <c r="N2076" s="103"/>
      <c r="O2076" s="90"/>
      <c r="P2076" s="90"/>
      <c r="Q2076" s="103"/>
      <c r="R2076" s="90"/>
      <c r="S2076" s="90"/>
      <c r="T2076" s="103"/>
    </row>
    <row r="2077" spans="1:20" s="65" customFormat="1" ht="18.75">
      <c r="A2077" s="65">
        <v>11</v>
      </c>
      <c r="B2077" s="152" t="s">
        <v>1939</v>
      </c>
      <c r="C2077" s="144"/>
      <c r="D2077" s="144"/>
      <c r="E2077" s="144"/>
      <c r="F2077" s="145"/>
      <c r="G2077" s="145"/>
      <c r="H2077" s="146"/>
      <c r="I2077" s="147"/>
      <c r="J2077" s="147"/>
      <c r="K2077" s="148"/>
      <c r="L2077" s="123"/>
      <c r="M2077" s="123"/>
      <c r="N2077" s="123"/>
      <c r="O2077" s="123"/>
      <c r="P2077" s="123"/>
      <c r="Q2077" s="123"/>
      <c r="R2077" s="123"/>
      <c r="S2077" s="123"/>
      <c r="T2077" s="123"/>
    </row>
    <row r="2078" spans="1:20" s="43" customFormat="1" ht="18.75">
      <c r="A2078" s="35">
        <v>1</v>
      </c>
      <c r="B2078" s="19" t="s">
        <v>1667</v>
      </c>
      <c r="C2078" s="21"/>
      <c r="D2078" s="21"/>
      <c r="E2078" s="88"/>
      <c r="F2078" s="18"/>
      <c r="G2078" s="18"/>
      <c r="H2078" s="94"/>
      <c r="I2078" s="22"/>
      <c r="J2078" s="36"/>
      <c r="K2078" s="117"/>
      <c r="L2078" s="90"/>
      <c r="M2078" s="90"/>
      <c r="N2078" s="103"/>
      <c r="O2078" s="90"/>
      <c r="P2078" s="90"/>
      <c r="Q2078" s="103"/>
      <c r="R2078" s="90"/>
      <c r="S2078" s="90"/>
      <c r="T2078" s="103"/>
    </row>
    <row r="2079" spans="1:20" ht="18.75">
      <c r="A2079" s="25">
        <v>1</v>
      </c>
      <c r="B2079" s="17" t="s">
        <v>1603</v>
      </c>
      <c r="C2079" s="20">
        <v>0.01</v>
      </c>
      <c r="D2079" s="20"/>
      <c r="E2079" s="88">
        <f>SUM(C2079:D2079)</f>
        <v>0.01</v>
      </c>
      <c r="F2079" s="14">
        <v>0.01</v>
      </c>
      <c r="G2079" s="14">
        <v>0</v>
      </c>
      <c r="H2079" s="94">
        <f>SUM(F2079:G2079)</f>
        <v>0.01</v>
      </c>
      <c r="I2079" s="22">
        <v>0.01</v>
      </c>
      <c r="J2079" s="22"/>
      <c r="K2079" s="117">
        <f>SUM(I2079:J2079)</f>
        <v>0.01</v>
      </c>
      <c r="L2079" s="89">
        <v>0.01</v>
      </c>
      <c r="M2079" s="89"/>
      <c r="N2079" s="103">
        <f>SUM(L2079:M2079)</f>
        <v>0.01</v>
      </c>
      <c r="O2079" s="89">
        <v>0.01</v>
      </c>
      <c r="P2079" s="89"/>
      <c r="Q2079" s="103">
        <f>SUM(O2079:P2079)</f>
        <v>0.01</v>
      </c>
      <c r="R2079" s="89">
        <v>0.01</v>
      </c>
      <c r="S2079" s="89"/>
      <c r="T2079" s="103">
        <f>SUM(R2079:S2079)</f>
        <v>0.01</v>
      </c>
    </row>
    <row r="2080" spans="1:20" ht="18.75">
      <c r="A2080" s="25">
        <v>2</v>
      </c>
      <c r="B2080" s="17" t="s">
        <v>1668</v>
      </c>
      <c r="C2080" s="20">
        <v>20</v>
      </c>
      <c r="D2080" s="20"/>
      <c r="E2080" s="88">
        <f>SUM(C2080:D2080)</f>
        <v>20</v>
      </c>
      <c r="F2080" s="14">
        <v>20</v>
      </c>
      <c r="G2080" s="14">
        <v>0</v>
      </c>
      <c r="H2080" s="94">
        <f>SUM(F2080:G2080)</f>
        <v>20</v>
      </c>
      <c r="I2080" s="22">
        <v>10</v>
      </c>
      <c r="J2080" s="22"/>
      <c r="K2080" s="117">
        <f>SUM(I2080:J2080)</f>
        <v>10</v>
      </c>
      <c r="L2080" s="89">
        <v>10</v>
      </c>
      <c r="M2080" s="89"/>
      <c r="N2080" s="103">
        <f>SUM(L2080:M2080)</f>
        <v>10</v>
      </c>
      <c r="O2080" s="89">
        <v>10</v>
      </c>
      <c r="P2080" s="89"/>
      <c r="Q2080" s="103">
        <f>SUM(O2080:P2080)</f>
        <v>10</v>
      </c>
      <c r="R2080" s="89">
        <v>10</v>
      </c>
      <c r="S2080" s="89"/>
      <c r="T2080" s="103">
        <f>SUM(R2080:S2080)</f>
        <v>10</v>
      </c>
    </row>
    <row r="2081" spans="1:20" ht="18.75">
      <c r="A2081" s="25">
        <v>3</v>
      </c>
      <c r="B2081" s="17" t="s">
        <v>1604</v>
      </c>
      <c r="C2081" s="20">
        <v>30</v>
      </c>
      <c r="D2081" s="20"/>
      <c r="E2081" s="88">
        <f>SUM(C2081:D2081)</f>
        <v>30</v>
      </c>
      <c r="F2081" s="14">
        <v>30</v>
      </c>
      <c r="G2081" s="14">
        <v>0</v>
      </c>
      <c r="H2081" s="94">
        <f>SUM(F2081:G2081)</f>
        <v>30</v>
      </c>
      <c r="I2081" s="22">
        <v>30</v>
      </c>
      <c r="J2081" s="22"/>
      <c r="K2081" s="117">
        <f>SUM(I2081:J2081)</f>
        <v>30</v>
      </c>
      <c r="L2081" s="89">
        <v>30</v>
      </c>
      <c r="M2081" s="89"/>
      <c r="N2081" s="103">
        <f>SUM(L2081:M2081)</f>
        <v>30</v>
      </c>
      <c r="O2081" s="89">
        <v>30</v>
      </c>
      <c r="P2081" s="89"/>
      <c r="Q2081" s="103">
        <f>SUM(O2081:P2081)</f>
        <v>30</v>
      </c>
      <c r="R2081" s="89">
        <v>30</v>
      </c>
      <c r="S2081" s="89"/>
      <c r="T2081" s="103">
        <f>SUM(R2081:S2081)</f>
        <v>30</v>
      </c>
    </row>
    <row r="2082" spans="1:20" ht="18.75">
      <c r="A2082" s="25">
        <v>4</v>
      </c>
      <c r="B2082" s="17" t="s">
        <v>1605</v>
      </c>
      <c r="C2082" s="20">
        <v>0.01</v>
      </c>
      <c r="D2082" s="20"/>
      <c r="E2082" s="88">
        <f>SUM(C2082:D2082)</f>
        <v>0.01</v>
      </c>
      <c r="F2082" s="14">
        <v>0.01</v>
      </c>
      <c r="G2082" s="14">
        <v>0</v>
      </c>
      <c r="H2082" s="94">
        <f>SUM(F2082:G2082)</f>
        <v>0.01</v>
      </c>
      <c r="I2082" s="22">
        <v>0.01</v>
      </c>
      <c r="J2082" s="22"/>
      <c r="K2082" s="117">
        <f>SUM(I2082:J2082)</f>
        <v>0.01</v>
      </c>
      <c r="L2082" s="89">
        <v>0.01</v>
      </c>
      <c r="M2082" s="89"/>
      <c r="N2082" s="103">
        <f>SUM(L2082:M2082)</f>
        <v>0.01</v>
      </c>
      <c r="O2082" s="89">
        <v>0.01</v>
      </c>
      <c r="P2082" s="89"/>
      <c r="Q2082" s="103">
        <f>SUM(O2082:P2082)</f>
        <v>0.01</v>
      </c>
      <c r="R2082" s="89">
        <v>0.01</v>
      </c>
      <c r="S2082" s="89"/>
      <c r="T2082" s="103">
        <f>SUM(R2082:S2082)</f>
        <v>0.01</v>
      </c>
    </row>
    <row r="2083" spans="1:20" ht="18.75">
      <c r="A2083" s="25"/>
      <c r="B2083" s="19" t="s">
        <v>1669</v>
      </c>
      <c r="C2083" s="21">
        <f>SUM(C2079:C2082)</f>
        <v>50.02</v>
      </c>
      <c r="D2083" s="20"/>
      <c r="E2083" s="88">
        <f>SUM(C2083:D2083)</f>
        <v>50.02</v>
      </c>
      <c r="F2083" s="18">
        <v>50.02</v>
      </c>
      <c r="G2083" s="18">
        <v>0</v>
      </c>
      <c r="H2083" s="94">
        <f>SUM(F2083:G2083)</f>
        <v>50.02</v>
      </c>
      <c r="I2083" s="36">
        <f>SUM(I2079:I2082)</f>
        <v>40.019999999999996</v>
      </c>
      <c r="J2083" s="22"/>
      <c r="K2083" s="117">
        <f>SUM(I2083:J2083)</f>
        <v>40.019999999999996</v>
      </c>
      <c r="L2083" s="90">
        <f>SUM(L2079:L2082)</f>
        <v>40.019999999999996</v>
      </c>
      <c r="M2083" s="90"/>
      <c r="N2083" s="103">
        <f>SUM(L2083:M2083)</f>
        <v>40.019999999999996</v>
      </c>
      <c r="O2083" s="90">
        <v>40.020000000000003</v>
      </c>
      <c r="P2083" s="90"/>
      <c r="Q2083" s="103">
        <f>SUM(O2083:P2083)</f>
        <v>40.020000000000003</v>
      </c>
      <c r="R2083" s="90">
        <v>40.020000000000003</v>
      </c>
      <c r="S2083" s="90"/>
      <c r="T2083" s="103">
        <f>SUM(R2083:S2083)</f>
        <v>40.020000000000003</v>
      </c>
    </row>
    <row r="2084" spans="1:20" ht="18.75">
      <c r="A2084" s="35">
        <v>2</v>
      </c>
      <c r="B2084" s="19" t="s">
        <v>2154</v>
      </c>
      <c r="C2084" s="21"/>
      <c r="D2084" s="20"/>
      <c r="E2084" s="88"/>
      <c r="F2084" s="18"/>
      <c r="G2084" s="18"/>
      <c r="H2084" s="94"/>
      <c r="I2084" s="36"/>
      <c r="J2084" s="22"/>
      <c r="L2084" s="90"/>
      <c r="M2084" s="90"/>
      <c r="O2084" s="90"/>
      <c r="P2084" s="90"/>
      <c r="R2084" s="90"/>
      <c r="S2084" s="90"/>
    </row>
    <row r="2085" spans="1:20" ht="18.75">
      <c r="A2085" s="25">
        <v>1</v>
      </c>
      <c r="B2085" s="17" t="s">
        <v>2155</v>
      </c>
      <c r="C2085" s="21"/>
      <c r="D2085" s="20"/>
      <c r="E2085" s="88"/>
      <c r="F2085" s="18"/>
      <c r="G2085" s="18"/>
      <c r="H2085" s="94"/>
      <c r="I2085" s="36"/>
      <c r="J2085" s="22"/>
      <c r="L2085" s="89">
        <v>4850</v>
      </c>
      <c r="M2085" s="89"/>
      <c r="N2085" s="103">
        <f>SUM(L2085:M2085)</f>
        <v>4850</v>
      </c>
      <c r="O2085" s="89">
        <v>3300</v>
      </c>
      <c r="P2085" s="89"/>
      <c r="Q2085" s="103">
        <f>SUM(O2085:P2085)</f>
        <v>3300</v>
      </c>
      <c r="R2085" s="89">
        <v>3300</v>
      </c>
      <c r="S2085" s="89"/>
      <c r="T2085" s="103">
        <f>SUM(R2085:S2085)</f>
        <v>3300</v>
      </c>
    </row>
    <row r="2086" spans="1:20" ht="18.75">
      <c r="A2086" s="25"/>
      <c r="B2086" s="19" t="s">
        <v>2156</v>
      </c>
      <c r="C2086" s="21"/>
      <c r="D2086" s="20"/>
      <c r="E2086" s="88"/>
      <c r="F2086" s="18"/>
      <c r="G2086" s="18"/>
      <c r="H2086" s="94"/>
      <c r="I2086" s="36"/>
      <c r="J2086" s="22"/>
      <c r="L2086" s="90">
        <f>SUM(L2085)</f>
        <v>4850</v>
      </c>
      <c r="M2086" s="90">
        <f>SUM(M2085)</f>
        <v>0</v>
      </c>
      <c r="N2086" s="103">
        <f>SUM(L2086:M2086)</f>
        <v>4850</v>
      </c>
      <c r="O2086" s="90">
        <f>SUM(O2085)</f>
        <v>3300</v>
      </c>
      <c r="P2086" s="90"/>
      <c r="Q2086" s="103">
        <f>SUM(O2086:P2086)</f>
        <v>3300</v>
      </c>
      <c r="R2086" s="90">
        <f>SUM(R2085)</f>
        <v>3300</v>
      </c>
      <c r="S2086" s="90"/>
      <c r="T2086" s="103">
        <f>SUM(R2086:S2086)</f>
        <v>3300</v>
      </c>
    </row>
    <row r="2087" spans="1:20" s="43" customFormat="1" ht="18.75">
      <c r="A2087" s="35">
        <v>3</v>
      </c>
      <c r="B2087" s="19" t="s">
        <v>1606</v>
      </c>
      <c r="C2087" s="21"/>
      <c r="D2087" s="21"/>
      <c r="E2087" s="88"/>
      <c r="F2087" s="18"/>
      <c r="G2087" s="18"/>
      <c r="H2087" s="94"/>
      <c r="I2087" s="36"/>
      <c r="J2087" s="36"/>
      <c r="K2087" s="117"/>
      <c r="L2087" s="89"/>
      <c r="M2087" s="90"/>
      <c r="N2087" s="103"/>
      <c r="O2087" s="89"/>
      <c r="P2087" s="90"/>
      <c r="Q2087" s="103"/>
      <c r="R2087" s="89"/>
      <c r="S2087" s="90"/>
      <c r="T2087" s="103"/>
    </row>
    <row r="2088" spans="1:20" ht="18.75">
      <c r="A2088" s="25">
        <v>1</v>
      </c>
      <c r="B2088" s="17" t="s">
        <v>1607</v>
      </c>
      <c r="C2088" s="20"/>
      <c r="D2088" s="20"/>
      <c r="F2088" s="14">
        <v>3650</v>
      </c>
      <c r="G2088" s="14">
        <v>0</v>
      </c>
      <c r="H2088" s="94">
        <f>SUM(F2088:G2088)</f>
        <v>3650</v>
      </c>
      <c r="I2088" s="22">
        <v>50</v>
      </c>
      <c r="J2088" s="22"/>
      <c r="K2088" s="117">
        <f>SUM(I2088:J2088)</f>
        <v>50</v>
      </c>
      <c r="L2088" s="89">
        <v>0.01</v>
      </c>
      <c r="M2088" s="89"/>
      <c r="N2088" s="103">
        <f>SUM(L2088:M2088)</f>
        <v>0.01</v>
      </c>
      <c r="O2088" s="89"/>
      <c r="P2088" s="89"/>
      <c r="Q2088" s="103">
        <f>SUM(O2088:P2088)</f>
        <v>0</v>
      </c>
      <c r="R2088" s="89"/>
      <c r="S2088" s="89"/>
      <c r="T2088" s="103">
        <f>SUM(R2088:S2088)</f>
        <v>0</v>
      </c>
    </row>
    <row r="2089" spans="1:20" ht="18.75">
      <c r="A2089" s="25">
        <v>2</v>
      </c>
      <c r="B2089" s="17" t="s">
        <v>1670</v>
      </c>
      <c r="C2089" s="20"/>
      <c r="D2089" s="20"/>
      <c r="F2089" s="14"/>
      <c r="G2089" s="14"/>
      <c r="H2089" s="94"/>
      <c r="I2089" s="22">
        <v>0.03</v>
      </c>
      <c r="J2089" s="22"/>
      <c r="K2089" s="117">
        <f>SUM(I2089:J2089)</f>
        <v>0.03</v>
      </c>
      <c r="L2089" s="89">
        <v>50000</v>
      </c>
      <c r="M2089" s="89"/>
      <c r="N2089" s="103">
        <f>SUM(L2089:M2089)</f>
        <v>50000</v>
      </c>
      <c r="O2089" s="89">
        <v>50000</v>
      </c>
      <c r="P2089" s="89"/>
      <c r="Q2089" s="103">
        <f>SUM(O2089:P2089)</f>
        <v>50000</v>
      </c>
      <c r="R2089" s="89">
        <v>50000</v>
      </c>
      <c r="S2089" s="89"/>
      <c r="T2089" s="103">
        <f>SUM(R2089:S2089)</f>
        <v>50000</v>
      </c>
    </row>
    <row r="2090" spans="1:20" ht="18.75">
      <c r="A2090" s="25">
        <v>3</v>
      </c>
      <c r="B2090" s="17" t="s">
        <v>2157</v>
      </c>
      <c r="C2090" s="20"/>
      <c r="D2090" s="20"/>
      <c r="F2090" s="14"/>
      <c r="G2090" s="14"/>
      <c r="H2090" s="94"/>
      <c r="I2090" s="22"/>
      <c r="J2090" s="22"/>
      <c r="L2090" s="89">
        <v>10890</v>
      </c>
      <c r="M2090" s="89">
        <v>32670.01</v>
      </c>
      <c r="N2090" s="103">
        <f>SUM(L2090:M2090)</f>
        <v>43560.009999999995</v>
      </c>
      <c r="O2090" s="89">
        <v>11420</v>
      </c>
      <c r="P2090" s="89">
        <v>34300.01</v>
      </c>
      <c r="Q2090" s="103">
        <f>SUM(O2090:P2090)</f>
        <v>45720.01</v>
      </c>
      <c r="R2090" s="89">
        <v>11420</v>
      </c>
      <c r="S2090" s="89">
        <v>34300.01</v>
      </c>
      <c r="T2090" s="103">
        <f>SUM(R2090:S2090)</f>
        <v>45720.01</v>
      </c>
    </row>
    <row r="2091" spans="1:20" ht="18.75">
      <c r="A2091" s="25"/>
      <c r="B2091" s="19" t="s">
        <v>173</v>
      </c>
      <c r="C2091" s="20"/>
      <c r="D2091" s="20"/>
      <c r="F2091" s="18">
        <v>3650</v>
      </c>
      <c r="G2091" s="18">
        <v>0</v>
      </c>
      <c r="H2091" s="94">
        <f>SUM(F2091:G2091)</f>
        <v>3650</v>
      </c>
      <c r="I2091" s="36">
        <f>SUM(I2088:I2089)</f>
        <v>50.03</v>
      </c>
      <c r="J2091" s="22"/>
      <c r="K2091" s="117">
        <f>SUM(I2091:J2091)</f>
        <v>50.03</v>
      </c>
      <c r="L2091" s="90">
        <f>SUM(L2088:L2090)</f>
        <v>60890.01</v>
      </c>
      <c r="M2091" s="90">
        <f>SUM(M2088:M2090)</f>
        <v>32670.01</v>
      </c>
      <c r="N2091" s="103">
        <f>SUM(L2091:M2091)</f>
        <v>93560.02</v>
      </c>
      <c r="O2091" s="90">
        <f>SUM(O2089:O2090)</f>
        <v>61420</v>
      </c>
      <c r="P2091" s="90">
        <f>SUM(P2089:P2090)</f>
        <v>34300.01</v>
      </c>
      <c r="Q2091" s="103">
        <f>SUM(O2091:P2091)</f>
        <v>95720.010000000009</v>
      </c>
      <c r="R2091" s="90">
        <f>SUM(R2089:R2090)</f>
        <v>61420</v>
      </c>
      <c r="S2091" s="90">
        <f>SUM(S2089:S2090)</f>
        <v>34300.01</v>
      </c>
      <c r="T2091" s="103">
        <f>SUM(R2091:S2091)</f>
        <v>95720.010000000009</v>
      </c>
    </row>
    <row r="2092" spans="1:20" s="43" customFormat="1" ht="18.75">
      <c r="A2092" s="35">
        <v>4</v>
      </c>
      <c r="B2092" s="19" t="s">
        <v>1608</v>
      </c>
      <c r="C2092" s="21"/>
      <c r="D2092" s="21"/>
      <c r="E2092" s="88"/>
      <c r="F2092" s="18"/>
      <c r="G2092" s="18"/>
      <c r="H2092" s="94"/>
      <c r="I2092" s="22"/>
      <c r="J2092" s="36"/>
      <c r="K2092" s="117"/>
      <c r="L2092" s="90"/>
      <c r="M2092" s="90"/>
      <c r="N2092" s="103"/>
      <c r="O2092" s="90"/>
      <c r="P2092" s="90"/>
      <c r="Q2092" s="103"/>
      <c r="R2092" s="90"/>
      <c r="S2092" s="90"/>
      <c r="T2092" s="103"/>
    </row>
    <row r="2093" spans="1:20" s="43" customFormat="1" ht="18.75">
      <c r="A2093" s="25">
        <v>1</v>
      </c>
      <c r="B2093" s="17" t="s">
        <v>1671</v>
      </c>
      <c r="C2093" s="21"/>
      <c r="D2093" s="21"/>
      <c r="E2093" s="88"/>
      <c r="F2093" s="18"/>
      <c r="G2093" s="18"/>
      <c r="H2093" s="94"/>
      <c r="I2093" s="22">
        <v>600</v>
      </c>
      <c r="J2093" s="36"/>
      <c r="K2093" s="117">
        <f>SUM(I2093:J2093)</f>
        <v>600</v>
      </c>
      <c r="L2093" s="89">
        <v>0.01</v>
      </c>
      <c r="M2093" s="90"/>
      <c r="N2093" s="103">
        <f>SUM(L2093:M2093)</f>
        <v>0.01</v>
      </c>
      <c r="O2093" s="89"/>
      <c r="P2093" s="90"/>
      <c r="Q2093" s="103">
        <f>SUM(O2093:P2093)</f>
        <v>0</v>
      </c>
      <c r="R2093" s="89"/>
      <c r="S2093" s="90"/>
      <c r="T2093" s="103">
        <f>SUM(R2093:S2093)</f>
        <v>0</v>
      </c>
    </row>
    <row r="2094" spans="1:20" s="43" customFormat="1" ht="18.75">
      <c r="A2094" s="25">
        <v>2</v>
      </c>
      <c r="B2094" s="17" t="s">
        <v>1609</v>
      </c>
      <c r="C2094" s="20"/>
      <c r="D2094" s="20"/>
      <c r="E2094" s="107"/>
      <c r="F2094" s="14">
        <v>3100.33</v>
      </c>
      <c r="G2094" s="14">
        <v>0</v>
      </c>
      <c r="H2094" s="94">
        <f>SUM(F2094:G2094)</f>
        <v>3100.33</v>
      </c>
      <c r="I2094" s="22">
        <v>2542</v>
      </c>
      <c r="J2094" s="36"/>
      <c r="K2094" s="117">
        <f>SUM(I2094:J2094)</f>
        <v>2542</v>
      </c>
      <c r="L2094" s="89">
        <v>3262.49</v>
      </c>
      <c r="M2094" s="90"/>
      <c r="N2094" s="103">
        <f>SUM(L2094:M2094)</f>
        <v>3262.49</v>
      </c>
      <c r="O2094" s="89">
        <v>3333</v>
      </c>
      <c r="P2094" s="90"/>
      <c r="Q2094" s="103">
        <f>SUM(O2094:P2094)</f>
        <v>3333</v>
      </c>
      <c r="R2094" s="89">
        <v>3333</v>
      </c>
      <c r="S2094" s="90"/>
      <c r="T2094" s="103">
        <f>SUM(R2094:S2094)</f>
        <v>3333</v>
      </c>
    </row>
    <row r="2095" spans="1:20" ht="18.75">
      <c r="A2095" s="25"/>
      <c r="B2095" s="19" t="s">
        <v>174</v>
      </c>
      <c r="C2095" s="21">
        <f>SUM(C2094)</f>
        <v>0</v>
      </c>
      <c r="D2095" s="21"/>
      <c r="E2095" s="88">
        <f>SUM(C2095:D2095)</f>
        <v>0</v>
      </c>
      <c r="F2095" s="18">
        <v>3100.33</v>
      </c>
      <c r="G2095" s="18">
        <v>0</v>
      </c>
      <c r="H2095" s="94">
        <f>SUM(F2095:G2095)</f>
        <v>3100.33</v>
      </c>
      <c r="I2095" s="36">
        <f>SUM(I2093:I2094)</f>
        <v>3142</v>
      </c>
      <c r="J2095" s="22"/>
      <c r="K2095" s="117">
        <f>SUM(I2095:J2095)</f>
        <v>3142</v>
      </c>
      <c r="L2095" s="90">
        <f>SUM(L2093:L2094)</f>
        <v>3262.5</v>
      </c>
      <c r="M2095" s="89"/>
      <c r="N2095" s="103">
        <f>SUM(L2095:M2095)</f>
        <v>3262.5</v>
      </c>
      <c r="O2095" s="90">
        <f>SUM(O2094)</f>
        <v>3333</v>
      </c>
      <c r="P2095" s="89"/>
      <c r="Q2095" s="103">
        <f>SUM(O2095:P2095)</f>
        <v>3333</v>
      </c>
      <c r="R2095" s="90">
        <f>SUM(R2094)</f>
        <v>3333</v>
      </c>
      <c r="S2095" s="89"/>
      <c r="T2095" s="103">
        <f>SUM(R2095:S2095)</f>
        <v>3333</v>
      </c>
    </row>
    <row r="2096" spans="1:20" ht="18.75">
      <c r="A2096" s="35">
        <v>5</v>
      </c>
      <c r="B2096" s="19" t="s">
        <v>2158</v>
      </c>
      <c r="C2096" s="21"/>
      <c r="D2096" s="21"/>
      <c r="E2096" s="88"/>
      <c r="F2096" s="18"/>
      <c r="G2096" s="18"/>
      <c r="H2096" s="94"/>
      <c r="I2096" s="36"/>
      <c r="J2096" s="22"/>
      <c r="L2096" s="90"/>
      <c r="M2096" s="89"/>
      <c r="O2096" s="90"/>
      <c r="P2096" s="89"/>
      <c r="R2096" s="90"/>
      <c r="S2096" s="89"/>
    </row>
    <row r="2097" spans="1:20" ht="18.75">
      <c r="A2097" s="25">
        <v>1</v>
      </c>
      <c r="B2097" s="17" t="s">
        <v>2159</v>
      </c>
      <c r="C2097" s="21"/>
      <c r="D2097" s="21"/>
      <c r="E2097" s="88"/>
      <c r="F2097" s="18"/>
      <c r="G2097" s="18"/>
      <c r="H2097" s="94"/>
      <c r="I2097" s="36"/>
      <c r="J2097" s="22"/>
      <c r="L2097" s="89">
        <v>0.01</v>
      </c>
      <c r="M2097" s="90"/>
      <c r="N2097" s="103">
        <f>SUM(L2097:M2097)</f>
        <v>0.01</v>
      </c>
      <c r="O2097" s="89">
        <v>0.01</v>
      </c>
      <c r="P2097" s="90"/>
      <c r="Q2097" s="103">
        <f>SUM(O2097:P2097)</f>
        <v>0.01</v>
      </c>
      <c r="R2097" s="89">
        <v>0.01</v>
      </c>
      <c r="S2097" s="90"/>
      <c r="T2097" s="103">
        <f>SUM(R2097:S2097)</f>
        <v>0.01</v>
      </c>
    </row>
    <row r="2098" spans="1:20" ht="18.75">
      <c r="A2098" s="25"/>
      <c r="B2098" s="19" t="s">
        <v>2160</v>
      </c>
      <c r="C2098" s="21"/>
      <c r="D2098" s="21"/>
      <c r="E2098" s="88"/>
      <c r="F2098" s="18"/>
      <c r="G2098" s="18"/>
      <c r="H2098" s="94"/>
      <c r="I2098" s="36"/>
      <c r="J2098" s="22"/>
      <c r="L2098" s="90">
        <f>SUM(L2097)</f>
        <v>0.01</v>
      </c>
      <c r="M2098" s="89"/>
      <c r="N2098" s="103">
        <f>SUM(L2098:M2098)</f>
        <v>0.01</v>
      </c>
      <c r="O2098" s="90">
        <f>SUM(O2097)</f>
        <v>0.01</v>
      </c>
      <c r="P2098" s="89"/>
      <c r="Q2098" s="103">
        <f>SUM(O2098:P2098)</f>
        <v>0.01</v>
      </c>
      <c r="R2098" s="90">
        <f>SUM(R2097)</f>
        <v>0.01</v>
      </c>
      <c r="S2098" s="89"/>
      <c r="T2098" s="103">
        <f>SUM(R2098:S2098)</f>
        <v>0.01</v>
      </c>
    </row>
    <row r="2099" spans="1:20" s="43" customFormat="1" ht="18.75">
      <c r="A2099" s="35">
        <v>6</v>
      </c>
      <c r="B2099" s="19" t="s">
        <v>1258</v>
      </c>
      <c r="C2099" s="21"/>
      <c r="D2099" s="21"/>
      <c r="E2099" s="88"/>
      <c r="F2099" s="18"/>
      <c r="G2099" s="18"/>
      <c r="H2099" s="94"/>
      <c r="I2099" s="36"/>
      <c r="J2099" s="36"/>
      <c r="K2099" s="117"/>
      <c r="L2099" s="89"/>
      <c r="M2099" s="89"/>
      <c r="N2099" s="103"/>
      <c r="O2099" s="89"/>
      <c r="P2099" s="89"/>
      <c r="Q2099" s="103"/>
      <c r="R2099" s="89"/>
      <c r="S2099" s="89"/>
      <c r="T2099" s="103"/>
    </row>
    <row r="2100" spans="1:20" s="43" customFormat="1" ht="18.75">
      <c r="A2100" s="35"/>
      <c r="B2100" s="19" t="s">
        <v>2453</v>
      </c>
      <c r="C2100" s="21"/>
      <c r="D2100" s="21"/>
      <c r="E2100" s="88"/>
      <c r="F2100" s="18"/>
      <c r="G2100" s="18"/>
      <c r="H2100" s="94"/>
      <c r="I2100" s="36"/>
      <c r="J2100" s="36"/>
      <c r="K2100" s="117"/>
      <c r="L2100" s="89"/>
      <c r="M2100" s="89"/>
      <c r="N2100" s="103"/>
      <c r="O2100" s="89"/>
      <c r="P2100" s="89"/>
      <c r="Q2100" s="103"/>
      <c r="R2100" s="89">
        <v>2000</v>
      </c>
      <c r="S2100" s="89"/>
      <c r="T2100" s="103">
        <f>SUM(R2100:S2100)</f>
        <v>2000</v>
      </c>
    </row>
    <row r="2101" spans="1:20" s="43" customFormat="1" ht="18.75">
      <c r="A2101" s="35">
        <v>1</v>
      </c>
      <c r="B2101" s="17" t="s">
        <v>1610</v>
      </c>
      <c r="C2101" s="20"/>
      <c r="D2101" s="20"/>
      <c r="E2101" s="107"/>
      <c r="F2101" s="14">
        <v>2500</v>
      </c>
      <c r="G2101" s="14">
        <v>0</v>
      </c>
      <c r="H2101" s="94">
        <f>SUM(F2101:G2101)</f>
        <v>2500</v>
      </c>
      <c r="I2101" s="22">
        <v>2500</v>
      </c>
      <c r="J2101" s="36"/>
      <c r="K2101" s="117">
        <f>SUM(I2101:J2101)</f>
        <v>2500</v>
      </c>
      <c r="L2101" s="89">
        <v>2000</v>
      </c>
      <c r="M2101" s="89"/>
      <c r="N2101" s="103">
        <f>SUM(L2101:M2101)</f>
        <v>2000</v>
      </c>
      <c r="O2101" s="89">
        <v>2000</v>
      </c>
      <c r="P2101" s="89"/>
      <c r="Q2101" s="103">
        <f>SUM(O2101:P2101)</f>
        <v>2000</v>
      </c>
      <c r="R2101" s="89">
        <v>2000</v>
      </c>
      <c r="S2101" s="89"/>
      <c r="T2101" s="103">
        <f>SUM(R2101:S2101)</f>
        <v>2000</v>
      </c>
    </row>
    <row r="2102" spans="1:20" s="43" customFormat="1" ht="18.75">
      <c r="A2102" s="35"/>
      <c r="B2102" s="41" t="s">
        <v>2454</v>
      </c>
      <c r="C2102" s="20"/>
      <c r="D2102" s="20"/>
      <c r="E2102" s="107"/>
      <c r="F2102" s="14"/>
      <c r="G2102" s="14"/>
      <c r="H2102" s="94"/>
      <c r="I2102" s="22"/>
      <c r="J2102" s="36"/>
      <c r="K2102" s="117"/>
      <c r="L2102" s="89"/>
      <c r="M2102" s="89"/>
      <c r="N2102" s="103"/>
      <c r="O2102" s="89"/>
      <c r="P2102" s="89"/>
      <c r="Q2102" s="103"/>
      <c r="R2102" s="89">
        <v>15000</v>
      </c>
      <c r="S2102" s="89"/>
      <c r="T2102" s="103">
        <f>SUM(R2102:S2102)</f>
        <v>15000</v>
      </c>
    </row>
    <row r="2103" spans="1:20" ht="18.75">
      <c r="A2103" s="25"/>
      <c r="B2103" s="19" t="s">
        <v>153</v>
      </c>
      <c r="C2103" s="21">
        <f>SUM(C2101)</f>
        <v>0</v>
      </c>
      <c r="D2103" s="21"/>
      <c r="E2103" s="88">
        <f>SUM(C2103:D2103)</f>
        <v>0</v>
      </c>
      <c r="F2103" s="18">
        <v>2500</v>
      </c>
      <c r="G2103" s="18">
        <v>0</v>
      </c>
      <c r="H2103" s="94">
        <f>SUM(F2103:G2103)</f>
        <v>2500</v>
      </c>
      <c r="I2103" s="36">
        <f>SUM(I2101)</f>
        <v>2500</v>
      </c>
      <c r="J2103" s="22"/>
      <c r="K2103" s="117">
        <f>SUM(I2103:J2103)</f>
        <v>2500</v>
      </c>
      <c r="L2103" s="90">
        <f>SUM(L2101)</f>
        <v>2000</v>
      </c>
      <c r="M2103" s="89"/>
      <c r="N2103" s="103">
        <f>SUM(L2103:M2103)</f>
        <v>2000</v>
      </c>
      <c r="O2103" s="90">
        <f>SUM(O2101)</f>
        <v>2000</v>
      </c>
      <c r="P2103" s="89"/>
      <c r="Q2103" s="103">
        <f>SUM(O2103:P2103)</f>
        <v>2000</v>
      </c>
      <c r="R2103" s="90">
        <f>SUM(R2100:R2102)</f>
        <v>19000</v>
      </c>
      <c r="S2103" s="89"/>
      <c r="T2103" s="103">
        <f>SUM(R2103:S2103)</f>
        <v>19000</v>
      </c>
    </row>
    <row r="2104" spans="1:20" ht="18.75">
      <c r="A2104" s="25"/>
      <c r="B2104" s="19" t="s">
        <v>2366</v>
      </c>
      <c r="C2104" s="21"/>
      <c r="D2104" s="21"/>
      <c r="E2104" s="88"/>
      <c r="F2104" s="18"/>
      <c r="G2104" s="18"/>
      <c r="H2104" s="94"/>
      <c r="I2104" s="36"/>
      <c r="J2104" s="22"/>
      <c r="L2104" s="90"/>
      <c r="M2104" s="89"/>
      <c r="O2104" s="90"/>
      <c r="P2104" s="89"/>
      <c r="R2104" s="90"/>
      <c r="S2104" s="89"/>
    </row>
    <row r="2105" spans="1:20" ht="18.75">
      <c r="A2105" s="35"/>
      <c r="B2105" s="19" t="s">
        <v>2367</v>
      </c>
      <c r="C2105" s="21"/>
      <c r="D2105" s="21"/>
      <c r="E2105" s="88"/>
      <c r="F2105" s="18"/>
      <c r="G2105" s="18"/>
      <c r="H2105" s="94"/>
      <c r="I2105" s="36"/>
      <c r="J2105" s="22"/>
      <c r="L2105" s="89"/>
      <c r="M2105" s="89"/>
      <c r="O2105" s="89">
        <v>100.01</v>
      </c>
      <c r="P2105" s="89">
        <v>0</v>
      </c>
      <c r="Q2105" s="103">
        <f>SUM(O2105:P2105)</f>
        <v>100.01</v>
      </c>
      <c r="R2105" s="89">
        <v>100.01</v>
      </c>
      <c r="S2105" s="89">
        <v>0</v>
      </c>
      <c r="T2105" s="103">
        <f>SUM(R2105:S2105)</f>
        <v>100.01</v>
      </c>
    </row>
    <row r="2106" spans="1:20" ht="18.75">
      <c r="A2106" s="35"/>
      <c r="B2106" s="19" t="s">
        <v>2368</v>
      </c>
      <c r="C2106" s="21"/>
      <c r="D2106" s="21"/>
      <c r="E2106" s="88"/>
      <c r="F2106" s="18"/>
      <c r="G2106" s="18"/>
      <c r="H2106" s="94"/>
      <c r="I2106" s="36"/>
      <c r="J2106" s="22"/>
      <c r="L2106" s="89"/>
      <c r="M2106" s="89"/>
      <c r="O2106" s="89">
        <f>SUM(O2105)</f>
        <v>100.01</v>
      </c>
      <c r="P2106" s="89"/>
      <c r="Q2106" s="90">
        <f t="shared" ref="Q2106" si="624">SUM(Q2105)</f>
        <v>100.01</v>
      </c>
      <c r="R2106" s="89">
        <f>SUM(R2105)</f>
        <v>100.01</v>
      </c>
      <c r="S2106" s="89"/>
      <c r="T2106" s="90">
        <f t="shared" ref="T2106" si="625">SUM(T2105)</f>
        <v>100.01</v>
      </c>
    </row>
    <row r="2107" spans="1:20" ht="18.75">
      <c r="A2107" s="35">
        <v>7</v>
      </c>
      <c r="B2107" s="19" t="s">
        <v>1672</v>
      </c>
      <c r="C2107" s="21"/>
      <c r="D2107" s="21"/>
      <c r="E2107" s="88"/>
      <c r="F2107" s="18"/>
      <c r="G2107" s="18"/>
      <c r="H2107" s="94"/>
      <c r="I2107" s="36"/>
      <c r="J2107" s="22"/>
      <c r="L2107" s="89"/>
      <c r="M2107" s="89"/>
      <c r="O2107" s="89"/>
      <c r="P2107" s="89"/>
      <c r="R2107" s="89"/>
      <c r="S2107" s="89"/>
    </row>
    <row r="2108" spans="1:20" ht="18.75">
      <c r="A2108" s="25">
        <v>1</v>
      </c>
      <c r="B2108" s="17" t="s">
        <v>1673</v>
      </c>
      <c r="C2108" s="20"/>
      <c r="D2108" s="20"/>
      <c r="F2108" s="14"/>
      <c r="G2108" s="14"/>
      <c r="H2108" s="94"/>
      <c r="I2108" s="22">
        <v>47.5</v>
      </c>
      <c r="J2108" s="22"/>
      <c r="K2108" s="117">
        <f>SUM(I2108:J2108)</f>
        <v>47.5</v>
      </c>
      <c r="L2108" s="89">
        <v>45</v>
      </c>
      <c r="M2108" s="89"/>
      <c r="N2108" s="103">
        <f>SUM(L2108:M2108)</f>
        <v>45</v>
      </c>
      <c r="O2108" s="89"/>
      <c r="P2108" s="89"/>
      <c r="Q2108" s="103">
        <f>SUM(O2108:P2108)</f>
        <v>0</v>
      </c>
      <c r="R2108" s="89"/>
      <c r="S2108" s="89"/>
      <c r="T2108" s="103">
        <f>SUM(R2108:S2108)</f>
        <v>0</v>
      </c>
    </row>
    <row r="2109" spans="1:20" ht="18.75">
      <c r="A2109" s="25"/>
      <c r="B2109" s="19" t="s">
        <v>1674</v>
      </c>
      <c r="C2109" s="21"/>
      <c r="D2109" s="21"/>
      <c r="E2109" s="88"/>
      <c r="F2109" s="18"/>
      <c r="G2109" s="18"/>
      <c r="H2109" s="94"/>
      <c r="I2109" s="36">
        <f>SUM(I2108)</f>
        <v>47.5</v>
      </c>
      <c r="J2109" s="22"/>
      <c r="K2109" s="117">
        <f>SUM(I2109:J2109)</f>
        <v>47.5</v>
      </c>
      <c r="L2109" s="90">
        <f>SUM(L2108)</f>
        <v>45</v>
      </c>
      <c r="M2109" s="89"/>
      <c r="N2109" s="103">
        <f>SUM(L2109:M2109)</f>
        <v>45</v>
      </c>
      <c r="O2109" s="90"/>
      <c r="P2109" s="89"/>
      <c r="Q2109" s="103">
        <f>SUM(O2109:P2109)</f>
        <v>0</v>
      </c>
      <c r="R2109" s="90"/>
      <c r="S2109" s="89"/>
      <c r="T2109" s="103">
        <f>SUM(R2109:S2109)</f>
        <v>0</v>
      </c>
    </row>
    <row r="2110" spans="1:20" s="43" customFormat="1" ht="18.75">
      <c r="A2110" s="35">
        <v>8</v>
      </c>
      <c r="B2110" s="19" t="s">
        <v>2030</v>
      </c>
      <c r="C2110" s="21"/>
      <c r="D2110" s="21"/>
      <c r="E2110" s="88"/>
      <c r="F2110" s="18"/>
      <c r="G2110" s="18"/>
      <c r="H2110" s="94"/>
      <c r="I2110" s="36"/>
      <c r="J2110" s="36"/>
      <c r="K2110" s="117"/>
      <c r="L2110" s="90"/>
      <c r="M2110" s="90"/>
      <c r="N2110" s="103"/>
      <c r="O2110" s="90"/>
      <c r="P2110" s="90"/>
      <c r="Q2110" s="103"/>
      <c r="R2110" s="90"/>
      <c r="S2110" s="90"/>
      <c r="T2110" s="103"/>
    </row>
    <row r="2111" spans="1:20" ht="18.75">
      <c r="A2111" s="35">
        <v>1</v>
      </c>
      <c r="B2111" s="17" t="s">
        <v>1611</v>
      </c>
      <c r="C2111" s="20">
        <v>500</v>
      </c>
      <c r="D2111" s="20"/>
      <c r="E2111" s="88">
        <f>SUM(C2111:D2111)</f>
        <v>500</v>
      </c>
      <c r="F2111" s="14">
        <v>0.03</v>
      </c>
      <c r="G2111" s="14">
        <v>0</v>
      </c>
      <c r="H2111" s="94">
        <f>SUM(F2111:G2111)</f>
        <v>0.03</v>
      </c>
      <c r="I2111" s="22">
        <v>0.03</v>
      </c>
      <c r="J2111" s="22"/>
      <c r="K2111" s="117">
        <f>SUM(I2111:J2111)</f>
        <v>0.03</v>
      </c>
      <c r="L2111" s="89">
        <v>0.03</v>
      </c>
      <c r="M2111" s="89"/>
      <c r="N2111" s="103">
        <f>SUM(L2111:M2111)</f>
        <v>0.03</v>
      </c>
      <c r="O2111" s="89">
        <v>0.03</v>
      </c>
      <c r="P2111" s="89"/>
      <c r="Q2111" s="103">
        <f>SUM(O2111:P2111)</f>
        <v>0.03</v>
      </c>
      <c r="R2111" s="89">
        <v>0.03</v>
      </c>
      <c r="S2111" s="89"/>
      <c r="T2111" s="103">
        <f>SUM(R2111:S2111)</f>
        <v>0.03</v>
      </c>
    </row>
    <row r="2112" spans="1:20" s="43" customFormat="1" ht="18.75">
      <c r="A2112" s="35"/>
      <c r="B2112" s="19" t="s">
        <v>2031</v>
      </c>
      <c r="C2112" s="21">
        <f>SUM(C2111)</f>
        <v>500</v>
      </c>
      <c r="D2112" s="20"/>
      <c r="E2112" s="88">
        <f>SUM(C2112:D2112)</f>
        <v>500</v>
      </c>
      <c r="F2112" s="18">
        <v>0.03</v>
      </c>
      <c r="G2112" s="18">
        <v>0</v>
      </c>
      <c r="H2112" s="94">
        <f>SUM(F2112:G2112)</f>
        <v>0.03</v>
      </c>
      <c r="I2112" s="36">
        <f>SUM(I2111)</f>
        <v>0.03</v>
      </c>
      <c r="J2112" s="36"/>
      <c r="K2112" s="117">
        <f>SUM(I2112:J2112)</f>
        <v>0.03</v>
      </c>
      <c r="L2112" s="90">
        <f>SUM(L2111)</f>
        <v>0.03</v>
      </c>
      <c r="M2112" s="90"/>
      <c r="N2112" s="103">
        <f>SUM(L2112:M2112)</f>
        <v>0.03</v>
      </c>
      <c r="O2112" s="90">
        <f>SUM(O2111)</f>
        <v>0.03</v>
      </c>
      <c r="P2112" s="90"/>
      <c r="Q2112" s="103">
        <f>SUM(O2112:P2112)</f>
        <v>0.03</v>
      </c>
      <c r="R2112" s="90">
        <f>SUM(R2111)</f>
        <v>0.03</v>
      </c>
      <c r="S2112" s="90"/>
      <c r="T2112" s="103">
        <f>SUM(R2112:S2112)</f>
        <v>0.03</v>
      </c>
    </row>
    <row r="2113" spans="1:20" s="43" customFormat="1" ht="18.75">
      <c r="A2113" s="35">
        <v>9</v>
      </c>
      <c r="B2113" s="19" t="s">
        <v>1434</v>
      </c>
      <c r="C2113" s="21"/>
      <c r="D2113" s="21"/>
      <c r="E2113" s="88"/>
      <c r="F2113" s="18"/>
      <c r="G2113" s="18"/>
      <c r="H2113" s="94"/>
      <c r="I2113" s="36"/>
      <c r="J2113" s="36"/>
      <c r="K2113" s="117"/>
      <c r="L2113" s="90"/>
      <c r="M2113" s="90"/>
      <c r="N2113" s="103"/>
      <c r="O2113" s="90"/>
      <c r="P2113" s="90"/>
      <c r="Q2113" s="103"/>
      <c r="R2113" s="90"/>
      <c r="S2113" s="90"/>
      <c r="T2113" s="103"/>
    </row>
    <row r="2114" spans="1:20" ht="18.75">
      <c r="A2114" s="25">
        <v>1</v>
      </c>
      <c r="B2114" s="17" t="s">
        <v>1613</v>
      </c>
      <c r="C2114" s="20">
        <v>100</v>
      </c>
      <c r="D2114" s="20"/>
      <c r="E2114" s="88">
        <f>SUM(C2114:D2114)</f>
        <v>100</v>
      </c>
      <c r="F2114" s="14">
        <v>100</v>
      </c>
      <c r="G2114" s="14">
        <v>0</v>
      </c>
      <c r="H2114" s="94">
        <f>SUM(F2114:G2114)</f>
        <v>100</v>
      </c>
      <c r="I2114" s="22">
        <v>100</v>
      </c>
      <c r="J2114" s="22"/>
      <c r="K2114" s="117">
        <f>SUM(I2114:J2114)</f>
        <v>100</v>
      </c>
      <c r="L2114" s="89">
        <v>100</v>
      </c>
      <c r="M2114" s="89"/>
      <c r="N2114" s="103">
        <f>SUM(L2114:M2114)</f>
        <v>100</v>
      </c>
      <c r="O2114" s="89">
        <v>100</v>
      </c>
      <c r="P2114" s="89"/>
      <c r="Q2114" s="103">
        <f>SUM(O2114:P2114)</f>
        <v>100</v>
      </c>
      <c r="R2114" s="89">
        <v>100</v>
      </c>
      <c r="S2114" s="89"/>
      <c r="T2114" s="103">
        <f>SUM(R2114:S2114)</f>
        <v>100</v>
      </c>
    </row>
    <row r="2115" spans="1:20" ht="18.75">
      <c r="A2115" s="25">
        <v>2</v>
      </c>
      <c r="B2115" s="17" t="s">
        <v>1614</v>
      </c>
      <c r="C2115" s="20">
        <v>260.64999999999998</v>
      </c>
      <c r="D2115" s="20"/>
      <c r="E2115" s="88">
        <f>SUM(C2115:D2115)</f>
        <v>260.64999999999998</v>
      </c>
      <c r="F2115" s="14">
        <v>347.01</v>
      </c>
      <c r="G2115" s="14">
        <v>0</v>
      </c>
      <c r="H2115" s="94">
        <f>SUM(F2115:G2115)</f>
        <v>347.01</v>
      </c>
      <c r="I2115" s="22">
        <v>350.01</v>
      </c>
      <c r="J2115" s="22"/>
      <c r="K2115" s="117">
        <f>SUM(I2115:J2115)</f>
        <v>350.01</v>
      </c>
      <c r="L2115" s="89">
        <v>2425.0100000000002</v>
      </c>
      <c r="M2115" s="89"/>
      <c r="N2115" s="103">
        <f>SUM(L2115:M2115)</f>
        <v>2425.0100000000002</v>
      </c>
      <c r="O2115" s="89">
        <v>2900</v>
      </c>
      <c r="P2115" s="89"/>
      <c r="Q2115" s="103">
        <f>SUM(O2115:P2115)</f>
        <v>2900</v>
      </c>
      <c r="R2115" s="89">
        <v>3400</v>
      </c>
      <c r="S2115" s="89"/>
      <c r="T2115" s="103">
        <f>SUM(R2115:S2115)</f>
        <v>3400</v>
      </c>
    </row>
    <row r="2116" spans="1:20" ht="18.75">
      <c r="A2116" s="25">
        <v>3</v>
      </c>
      <c r="B2116" s="17" t="s">
        <v>1615</v>
      </c>
      <c r="C2116" s="20">
        <v>354.73</v>
      </c>
      <c r="D2116" s="20"/>
      <c r="E2116" s="88">
        <f>SUM(C2116:D2116)</f>
        <v>354.73</v>
      </c>
      <c r="F2116" s="14">
        <v>0.02</v>
      </c>
      <c r="G2116" s="14">
        <v>0</v>
      </c>
      <c r="H2116" s="94">
        <f>SUM(F2116:G2116)</f>
        <v>0.02</v>
      </c>
      <c r="I2116" s="22">
        <v>0.02</v>
      </c>
      <c r="J2116" s="22"/>
      <c r="K2116" s="117">
        <f>SUM(I2116:J2116)</f>
        <v>0.02</v>
      </c>
      <c r="L2116" s="89">
        <v>0.02</v>
      </c>
      <c r="M2116" s="89"/>
      <c r="N2116" s="103">
        <f>SUM(L2116:M2116)</f>
        <v>0.02</v>
      </c>
      <c r="O2116" s="89">
        <v>0.02</v>
      </c>
      <c r="P2116" s="89"/>
      <c r="Q2116" s="103">
        <f>SUM(O2116:P2116)</f>
        <v>0.02</v>
      </c>
      <c r="R2116" s="89">
        <v>3.21</v>
      </c>
      <c r="S2116" s="89"/>
      <c r="T2116" s="103">
        <f>SUM(R2116:S2116)</f>
        <v>3.21</v>
      </c>
    </row>
    <row r="2117" spans="1:20" ht="18.75">
      <c r="A2117" s="25">
        <v>4</v>
      </c>
      <c r="B2117" s="17" t="s">
        <v>1616</v>
      </c>
      <c r="C2117" s="20">
        <v>1400</v>
      </c>
      <c r="D2117" s="20"/>
      <c r="E2117" s="88">
        <f>SUM(C2117:D2117)</f>
        <v>1400</v>
      </c>
      <c r="F2117" s="14">
        <v>1230</v>
      </c>
      <c r="G2117" s="14">
        <v>0</v>
      </c>
      <c r="H2117" s="94">
        <f>SUM(F2117:G2117)</f>
        <v>1230</v>
      </c>
      <c r="I2117" s="22">
        <v>1500</v>
      </c>
      <c r="J2117" s="22"/>
      <c r="K2117" s="117">
        <f>SUM(I2117:J2117)</f>
        <v>1500</v>
      </c>
      <c r="L2117" s="89">
        <v>4600</v>
      </c>
      <c r="M2117" s="89"/>
      <c r="N2117" s="103">
        <f>SUM(L2117:M2117)</f>
        <v>4600</v>
      </c>
      <c r="O2117" s="89">
        <v>4000</v>
      </c>
      <c r="P2117" s="89"/>
      <c r="Q2117" s="103">
        <f>SUM(O2117:P2117)</f>
        <v>4000</v>
      </c>
      <c r="R2117" s="89">
        <v>5000</v>
      </c>
      <c r="S2117" s="89"/>
      <c r="T2117" s="103">
        <f>SUM(R2117:S2117)</f>
        <v>5000</v>
      </c>
    </row>
    <row r="2118" spans="1:20" ht="18.75">
      <c r="A2118" s="25"/>
      <c r="B2118" s="19" t="s">
        <v>170</v>
      </c>
      <c r="C2118" s="21">
        <f>SUM(C2114:C2117)</f>
        <v>2115.38</v>
      </c>
      <c r="D2118" s="20"/>
      <c r="E2118" s="88">
        <f>SUM(C2118:D2118)</f>
        <v>2115.38</v>
      </c>
      <c r="F2118" s="18">
        <v>1677.03</v>
      </c>
      <c r="G2118" s="18">
        <v>0</v>
      </c>
      <c r="H2118" s="94">
        <f>SUM(F2118:G2118)</f>
        <v>1677.03</v>
      </c>
      <c r="I2118" s="36">
        <f>SUM(I2114:I2117)</f>
        <v>1950.03</v>
      </c>
      <c r="J2118" s="22"/>
      <c r="K2118" s="117">
        <f>SUM(I2118:J2118)</f>
        <v>1950.03</v>
      </c>
      <c r="L2118" s="90">
        <f>SUM(L2114:L2117)</f>
        <v>7125.0300000000007</v>
      </c>
      <c r="M2118" s="89"/>
      <c r="N2118" s="103">
        <f>SUM(L2118:M2118)</f>
        <v>7125.0300000000007</v>
      </c>
      <c r="O2118" s="90">
        <f>SUM(O2114:O2117)</f>
        <v>7000.02</v>
      </c>
      <c r="P2118" s="89"/>
      <c r="Q2118" s="103">
        <f>SUM(O2118:P2118)</f>
        <v>7000.02</v>
      </c>
      <c r="R2118" s="90">
        <f>SUM(R2114:R2117)</f>
        <v>8503.2099999999991</v>
      </c>
      <c r="S2118" s="89"/>
      <c r="T2118" s="103">
        <f>SUM(R2118:S2118)</f>
        <v>8503.2099999999991</v>
      </c>
    </row>
    <row r="2119" spans="1:20" s="43" customFormat="1" ht="18.75">
      <c r="A2119" s="35">
        <v>10</v>
      </c>
      <c r="B2119" s="19" t="s">
        <v>1612</v>
      </c>
      <c r="C2119" s="21"/>
      <c r="D2119" s="21"/>
      <c r="E2119" s="88"/>
      <c r="F2119" s="18"/>
      <c r="G2119" s="18"/>
      <c r="H2119" s="94"/>
      <c r="I2119" s="36"/>
      <c r="J2119" s="36"/>
      <c r="K2119" s="117"/>
      <c r="L2119" s="90"/>
      <c r="M2119" s="90"/>
      <c r="N2119" s="103"/>
      <c r="O2119" s="90"/>
      <c r="P2119" s="90"/>
      <c r="Q2119" s="103"/>
      <c r="R2119" s="90"/>
      <c r="S2119" s="90"/>
      <c r="T2119" s="103"/>
    </row>
    <row r="2120" spans="1:20" ht="18.75">
      <c r="A2120" s="25">
        <v>1</v>
      </c>
      <c r="B2120" s="17" t="s">
        <v>1617</v>
      </c>
      <c r="C2120" s="20">
        <v>0.01</v>
      </c>
      <c r="D2120" s="20"/>
      <c r="E2120" s="88">
        <f>SUM(C2120:D2120)</f>
        <v>0.01</v>
      </c>
      <c r="F2120" s="14">
        <v>51.37</v>
      </c>
      <c r="G2120" s="14">
        <v>0</v>
      </c>
      <c r="H2120" s="94">
        <f>SUM(F2120:G2120)</f>
        <v>51.37</v>
      </c>
      <c r="I2120" s="22">
        <v>0.01</v>
      </c>
      <c r="J2120" s="22"/>
      <c r="K2120" s="117">
        <f>SUM(I2120:J2120)</f>
        <v>0.01</v>
      </c>
      <c r="L2120" s="89">
        <v>0.01</v>
      </c>
      <c r="M2120" s="89"/>
      <c r="N2120" s="103">
        <f>SUM(L2120:M2120)</f>
        <v>0.01</v>
      </c>
      <c r="O2120" s="89">
        <v>0.01</v>
      </c>
      <c r="P2120" s="89"/>
      <c r="Q2120" s="103">
        <f>SUM(O2120:P2120)</f>
        <v>0.01</v>
      </c>
      <c r="R2120" s="89">
        <v>0.01</v>
      </c>
      <c r="S2120" s="89"/>
      <c r="T2120" s="103">
        <f>SUM(R2120:S2120)</f>
        <v>0.01</v>
      </c>
    </row>
    <row r="2121" spans="1:20" s="43" customFormat="1" ht="18.75">
      <c r="A2121" s="35">
        <v>2</v>
      </c>
      <c r="B2121" s="17" t="s">
        <v>1618</v>
      </c>
      <c r="C2121" s="20">
        <v>192.48</v>
      </c>
      <c r="D2121" s="20"/>
      <c r="E2121" s="88">
        <f>SUM(C2121:D2121)</f>
        <v>192.48</v>
      </c>
      <c r="F2121" s="14">
        <v>154.93</v>
      </c>
      <c r="G2121" s="14">
        <v>0</v>
      </c>
      <c r="H2121" s="94">
        <f>SUM(F2121:G2121)</f>
        <v>154.93</v>
      </c>
      <c r="I2121" s="22">
        <v>144.69</v>
      </c>
      <c r="J2121" s="36"/>
      <c r="K2121" s="117">
        <f>SUM(I2121:J2121)</f>
        <v>144.69</v>
      </c>
      <c r="L2121" s="89">
        <v>138.79</v>
      </c>
      <c r="M2121" s="90"/>
      <c r="N2121" s="103">
        <f>SUM(L2121:M2121)</f>
        <v>138.79</v>
      </c>
      <c r="O2121" s="89">
        <v>245.69</v>
      </c>
      <c r="P2121" s="90"/>
      <c r="Q2121" s="103">
        <f>SUM(O2121:P2121)</f>
        <v>245.69</v>
      </c>
      <c r="R2121" s="89">
        <v>245.69</v>
      </c>
      <c r="S2121" s="90"/>
      <c r="T2121" s="103">
        <f>SUM(R2121:S2121)</f>
        <v>245.69</v>
      </c>
    </row>
    <row r="2122" spans="1:20" ht="18.75">
      <c r="A2122" s="25">
        <v>3</v>
      </c>
      <c r="B2122" s="17" t="s">
        <v>1619</v>
      </c>
      <c r="C2122" s="20">
        <v>178.65</v>
      </c>
      <c r="D2122" s="20"/>
      <c r="E2122" s="88">
        <f>SUM(C2122:D2122)</f>
        <v>178.65</v>
      </c>
      <c r="F2122" s="14">
        <v>148.65</v>
      </c>
      <c r="G2122" s="14">
        <v>0</v>
      </c>
      <c r="H2122" s="94">
        <f>SUM(F2122:G2122)</f>
        <v>148.65</v>
      </c>
      <c r="I2122" s="22">
        <v>156.56</v>
      </c>
      <c r="J2122" s="22"/>
      <c r="K2122" s="117">
        <f>SUM(I2122:J2122)</f>
        <v>156.56</v>
      </c>
      <c r="L2122" s="89">
        <v>176.75</v>
      </c>
      <c r="M2122" s="89"/>
      <c r="N2122" s="103">
        <f>SUM(L2122:M2122)</f>
        <v>176.75</v>
      </c>
      <c r="O2122" s="89">
        <v>209.57</v>
      </c>
      <c r="P2122" s="89"/>
      <c r="Q2122" s="103">
        <f>SUM(O2122:P2122)</f>
        <v>209.57</v>
      </c>
      <c r="R2122" s="89">
        <v>209.57</v>
      </c>
      <c r="S2122" s="89"/>
      <c r="T2122" s="103">
        <f>SUM(R2122:S2122)</f>
        <v>209.57</v>
      </c>
    </row>
    <row r="2123" spans="1:20" ht="18.75">
      <c r="A2123" s="25"/>
      <c r="B2123" s="19" t="s">
        <v>175</v>
      </c>
      <c r="C2123" s="21">
        <f>SUM(C2120:C2122)</f>
        <v>371.14</v>
      </c>
      <c r="D2123" s="20"/>
      <c r="E2123" s="88">
        <f>SUM(C2123:D2123)</f>
        <v>371.14</v>
      </c>
      <c r="F2123" s="18">
        <v>354.95</v>
      </c>
      <c r="G2123" s="18">
        <v>0</v>
      </c>
      <c r="H2123" s="94">
        <f>SUM(F2123:G2123)</f>
        <v>354.95</v>
      </c>
      <c r="I2123" s="36">
        <f>SUM(I2120:I2122)</f>
        <v>301.26</v>
      </c>
      <c r="J2123" s="22"/>
      <c r="K2123" s="117">
        <f>SUM(I2123:J2123)</f>
        <v>301.26</v>
      </c>
      <c r="L2123" s="90">
        <f>SUM(L2120:L2122)</f>
        <v>315.54999999999995</v>
      </c>
      <c r="M2123" s="89"/>
      <c r="N2123" s="103">
        <f>SUM(L2123:M2123)</f>
        <v>315.54999999999995</v>
      </c>
      <c r="O2123" s="90">
        <f>SUM(O2120:O2122)</f>
        <v>455.27</v>
      </c>
      <c r="P2123" s="89"/>
      <c r="Q2123" s="103">
        <f>SUM(O2123:P2123)</f>
        <v>455.27</v>
      </c>
      <c r="R2123" s="90">
        <f>SUM(R2120:R2122)</f>
        <v>455.27</v>
      </c>
      <c r="S2123" s="89"/>
      <c r="T2123" s="103">
        <f>SUM(R2123:S2123)</f>
        <v>455.27</v>
      </c>
    </row>
    <row r="2124" spans="1:20" s="43" customFormat="1" ht="18.75">
      <c r="A2124" s="35">
        <v>11</v>
      </c>
      <c r="B2124" s="19" t="s">
        <v>1099</v>
      </c>
      <c r="C2124" s="21"/>
      <c r="D2124" s="21"/>
      <c r="E2124" s="88"/>
      <c r="F2124" s="18"/>
      <c r="G2124" s="18"/>
      <c r="H2124" s="94"/>
      <c r="I2124" s="36"/>
      <c r="J2124" s="36"/>
      <c r="K2124" s="117"/>
      <c r="L2124" s="90"/>
      <c r="M2124" s="90"/>
      <c r="N2124" s="103"/>
      <c r="O2124" s="90"/>
      <c r="P2124" s="90"/>
      <c r="Q2124" s="103"/>
      <c r="R2124" s="90"/>
      <c r="S2124" s="90"/>
      <c r="T2124" s="103"/>
    </row>
    <row r="2125" spans="1:20" s="43" customFormat="1" ht="18.75">
      <c r="A2125" s="25">
        <v>1</v>
      </c>
      <c r="B2125" s="17" t="s">
        <v>2161</v>
      </c>
      <c r="C2125" s="21"/>
      <c r="D2125" s="21"/>
      <c r="E2125" s="88"/>
      <c r="F2125" s="18"/>
      <c r="G2125" s="18"/>
      <c r="H2125" s="94"/>
      <c r="I2125" s="36"/>
      <c r="J2125" s="36"/>
      <c r="K2125" s="117"/>
      <c r="L2125" s="89">
        <v>2000</v>
      </c>
      <c r="M2125" s="89"/>
      <c r="N2125" s="103">
        <f t="shared" ref="N2125:N2131" si="626">SUM(L2125:M2125)</f>
        <v>2000</v>
      </c>
      <c r="O2125" s="89"/>
      <c r="P2125" s="89"/>
      <c r="Q2125" s="103">
        <f t="shared" ref="Q2125:Q2131" si="627">SUM(O2125:P2125)</f>
        <v>0</v>
      </c>
      <c r="R2125" s="89"/>
      <c r="S2125" s="89"/>
      <c r="T2125" s="103">
        <f t="shared" ref="T2125:T2131" si="628">SUM(R2125:S2125)</f>
        <v>0</v>
      </c>
    </row>
    <row r="2126" spans="1:20" ht="18.75">
      <c r="A2126" s="25">
        <v>2</v>
      </c>
      <c r="B2126" s="17" t="s">
        <v>1620</v>
      </c>
      <c r="C2126" s="20">
        <v>0.01</v>
      </c>
      <c r="D2126" s="20"/>
      <c r="E2126" s="88">
        <f>SUM(C2126:D2126)</f>
        <v>0.01</v>
      </c>
      <c r="F2126" s="14">
        <v>0.01</v>
      </c>
      <c r="G2126" s="14">
        <v>0</v>
      </c>
      <c r="H2126" s="94">
        <f>SUM(F2126:G2126)</f>
        <v>0.01</v>
      </c>
      <c r="I2126" s="22">
        <v>0.01</v>
      </c>
      <c r="J2126" s="22"/>
      <c r="K2126" s="117">
        <f>SUM(I2126:J2126)</f>
        <v>0.01</v>
      </c>
      <c r="L2126" s="89">
        <v>0.01</v>
      </c>
      <c r="M2126" s="89"/>
      <c r="N2126" s="103">
        <f t="shared" si="626"/>
        <v>0.01</v>
      </c>
      <c r="O2126" s="89">
        <v>0.01</v>
      </c>
      <c r="P2126" s="89"/>
      <c r="Q2126" s="103">
        <f t="shared" si="627"/>
        <v>0.01</v>
      </c>
      <c r="R2126" s="89">
        <v>0.01</v>
      </c>
      <c r="S2126" s="89"/>
      <c r="T2126" s="103">
        <f t="shared" si="628"/>
        <v>0.01</v>
      </c>
    </row>
    <row r="2127" spans="1:20" ht="18.75">
      <c r="A2127" s="25">
        <v>3</v>
      </c>
      <c r="B2127" s="17" t="s">
        <v>1621</v>
      </c>
      <c r="C2127" s="20">
        <v>13400.01</v>
      </c>
      <c r="D2127" s="20"/>
      <c r="E2127" s="88">
        <f>SUM(C2127:D2127)</f>
        <v>13400.01</v>
      </c>
      <c r="F2127" s="14">
        <v>1000.01</v>
      </c>
      <c r="G2127" s="14">
        <v>0</v>
      </c>
      <c r="H2127" s="94">
        <f>SUM(F2127:G2127)</f>
        <v>1000.01</v>
      </c>
      <c r="I2127" s="22">
        <v>0.02</v>
      </c>
      <c r="J2127" s="22"/>
      <c r="K2127" s="117">
        <f>SUM(I2127:J2127)</f>
        <v>0.02</v>
      </c>
      <c r="L2127" s="89">
        <v>0.01</v>
      </c>
      <c r="M2127" s="90"/>
      <c r="N2127" s="103">
        <f t="shared" si="626"/>
        <v>0.01</v>
      </c>
      <c r="O2127" s="89">
        <v>0.02</v>
      </c>
      <c r="P2127" s="90"/>
      <c r="Q2127" s="103">
        <f t="shared" si="627"/>
        <v>0.02</v>
      </c>
      <c r="R2127" s="89">
        <v>0.02</v>
      </c>
      <c r="S2127" s="90"/>
      <c r="T2127" s="103">
        <f t="shared" si="628"/>
        <v>0.02</v>
      </c>
    </row>
    <row r="2128" spans="1:20" s="43" customFormat="1" ht="18.75">
      <c r="A2128" s="25">
        <v>4</v>
      </c>
      <c r="B2128" s="17" t="s">
        <v>1622</v>
      </c>
      <c r="C2128" s="20">
        <v>635.01</v>
      </c>
      <c r="D2128" s="20"/>
      <c r="E2128" s="88">
        <f>SUM(C2128:D2128)</f>
        <v>635.01</v>
      </c>
      <c r="F2128" s="14">
        <v>0.02</v>
      </c>
      <c r="G2128" s="14">
        <v>0</v>
      </c>
      <c r="H2128" s="94">
        <f>SUM(F2128:G2128)</f>
        <v>0.02</v>
      </c>
      <c r="I2128" s="22">
        <v>0.02</v>
      </c>
      <c r="J2128" s="36"/>
      <c r="K2128" s="117">
        <f>SUM(I2128:J2128)</f>
        <v>0.02</v>
      </c>
      <c r="L2128" s="89">
        <v>0.02</v>
      </c>
      <c r="M2128" s="90"/>
      <c r="N2128" s="103">
        <f t="shared" si="626"/>
        <v>0.02</v>
      </c>
      <c r="O2128" s="89">
        <v>0.02</v>
      </c>
      <c r="P2128" s="90"/>
      <c r="Q2128" s="103">
        <f t="shared" si="627"/>
        <v>0.02</v>
      </c>
      <c r="R2128" s="89">
        <v>0.02</v>
      </c>
      <c r="S2128" s="90"/>
      <c r="T2128" s="103">
        <f t="shared" si="628"/>
        <v>0.02</v>
      </c>
    </row>
    <row r="2129" spans="1:20" s="43" customFormat="1" ht="18.75">
      <c r="A2129" s="25">
        <v>5</v>
      </c>
      <c r="B2129" s="17" t="s">
        <v>2162</v>
      </c>
      <c r="C2129" s="20"/>
      <c r="D2129" s="20"/>
      <c r="E2129" s="88"/>
      <c r="F2129" s="14"/>
      <c r="G2129" s="14"/>
      <c r="H2129" s="94"/>
      <c r="I2129" s="22"/>
      <c r="J2129" s="36"/>
      <c r="K2129" s="117"/>
      <c r="L2129" s="89">
        <v>35000</v>
      </c>
      <c r="M2129" s="90"/>
      <c r="N2129" s="103">
        <f t="shared" si="626"/>
        <v>35000</v>
      </c>
      <c r="O2129" s="89">
        <v>0.03</v>
      </c>
      <c r="P2129" s="90"/>
      <c r="Q2129" s="103">
        <f t="shared" si="627"/>
        <v>0.03</v>
      </c>
      <c r="R2129" s="89">
        <v>0.03</v>
      </c>
      <c r="S2129" s="90"/>
      <c r="T2129" s="103">
        <f t="shared" si="628"/>
        <v>0.03</v>
      </c>
    </row>
    <row r="2130" spans="1:20" s="43" customFormat="1" ht="18.75">
      <c r="A2130" s="25">
        <v>6</v>
      </c>
      <c r="B2130" s="41" t="s">
        <v>2358</v>
      </c>
      <c r="C2130" s="20"/>
      <c r="D2130" s="20"/>
      <c r="E2130" s="88"/>
      <c r="F2130" s="14"/>
      <c r="G2130" s="14"/>
      <c r="H2130" s="94"/>
      <c r="I2130" s="22"/>
      <c r="J2130" s="36"/>
      <c r="K2130" s="117"/>
      <c r="L2130" s="89"/>
      <c r="M2130" s="90"/>
      <c r="N2130" s="103"/>
      <c r="O2130" s="89">
        <v>0.02</v>
      </c>
      <c r="P2130" s="90"/>
      <c r="Q2130" s="103">
        <f t="shared" si="627"/>
        <v>0.02</v>
      </c>
      <c r="R2130" s="89">
        <v>0.02</v>
      </c>
      <c r="S2130" s="90"/>
      <c r="T2130" s="103">
        <f t="shared" si="628"/>
        <v>0.02</v>
      </c>
    </row>
    <row r="2131" spans="1:20" ht="18.75">
      <c r="A2131" s="25"/>
      <c r="B2131" s="19" t="s">
        <v>123</v>
      </c>
      <c r="C2131" s="21">
        <f>SUM(C2126:C2128)</f>
        <v>14035.03</v>
      </c>
      <c r="D2131" s="20"/>
      <c r="E2131" s="88">
        <f>SUM(C2131:D2131)</f>
        <v>14035.03</v>
      </c>
      <c r="F2131" s="18">
        <v>1000.04</v>
      </c>
      <c r="G2131" s="18">
        <v>0</v>
      </c>
      <c r="H2131" s="94">
        <f>SUM(F2131:G2131)</f>
        <v>1000.04</v>
      </c>
      <c r="I2131" s="36">
        <f>SUM(I2126:I2128)</f>
        <v>0.05</v>
      </c>
      <c r="J2131" s="22"/>
      <c r="K2131" s="117">
        <f>SUM(I2131:J2131)</f>
        <v>0.05</v>
      </c>
      <c r="L2131" s="90">
        <f>SUM(L2125:L2129)</f>
        <v>37000.04</v>
      </c>
      <c r="M2131" s="89"/>
      <c r="N2131" s="103">
        <f t="shared" si="626"/>
        <v>37000.04</v>
      </c>
      <c r="O2131" s="90">
        <f>SUM(O2126:O2130)</f>
        <v>0.1</v>
      </c>
      <c r="P2131" s="89"/>
      <c r="Q2131" s="103">
        <f t="shared" si="627"/>
        <v>0.1</v>
      </c>
      <c r="R2131" s="90">
        <f>SUM(R2126:R2130)</f>
        <v>0.1</v>
      </c>
      <c r="S2131" s="89"/>
      <c r="T2131" s="103">
        <f t="shared" si="628"/>
        <v>0.1</v>
      </c>
    </row>
    <row r="2132" spans="1:20" ht="18.75">
      <c r="A2132" s="35">
        <v>12</v>
      </c>
      <c r="B2132" s="19" t="s">
        <v>2163</v>
      </c>
      <c r="C2132" s="21"/>
      <c r="D2132" s="20"/>
      <c r="E2132" s="88"/>
      <c r="F2132" s="18"/>
      <c r="G2132" s="18"/>
      <c r="H2132" s="94"/>
      <c r="I2132" s="36"/>
      <c r="J2132" s="22"/>
      <c r="L2132" s="90"/>
      <c r="M2132" s="89"/>
      <c r="O2132" s="90"/>
      <c r="P2132" s="89"/>
      <c r="R2132" s="90"/>
      <c r="S2132" s="89"/>
    </row>
    <row r="2133" spans="1:20" ht="18.75">
      <c r="A2133" s="25">
        <v>1</v>
      </c>
      <c r="B2133" s="17" t="s">
        <v>2165</v>
      </c>
      <c r="C2133" s="21"/>
      <c r="D2133" s="20"/>
      <c r="E2133" s="88"/>
      <c r="F2133" s="18"/>
      <c r="G2133" s="18"/>
      <c r="H2133" s="94"/>
      <c r="I2133" s="36"/>
      <c r="J2133" s="22"/>
      <c r="L2133" s="89">
        <v>2000.06</v>
      </c>
      <c r="M2133" s="89"/>
      <c r="N2133" s="103">
        <f>SUM(L2133:M2133)</f>
        <v>2000.06</v>
      </c>
      <c r="O2133" s="89">
        <v>2000.06</v>
      </c>
      <c r="P2133" s="89"/>
      <c r="Q2133" s="103">
        <f>SUM(O2133:P2133)</f>
        <v>2000.06</v>
      </c>
      <c r="R2133" s="89">
        <v>2000.06</v>
      </c>
      <c r="S2133" s="89"/>
      <c r="T2133" s="103">
        <f>SUM(R2133:S2133)</f>
        <v>2000.06</v>
      </c>
    </row>
    <row r="2134" spans="1:20" ht="18.75">
      <c r="A2134" s="25"/>
      <c r="B2134" s="19" t="s">
        <v>2164</v>
      </c>
      <c r="C2134" s="21"/>
      <c r="D2134" s="20"/>
      <c r="E2134" s="88"/>
      <c r="F2134" s="18"/>
      <c r="G2134" s="18"/>
      <c r="H2134" s="94"/>
      <c r="I2134" s="36"/>
      <c r="J2134" s="22"/>
      <c r="L2134" s="90">
        <f>SUM(L2133)</f>
        <v>2000.06</v>
      </c>
      <c r="M2134" s="90"/>
      <c r="N2134" s="103">
        <f>SUM(L2134:M2134)</f>
        <v>2000.06</v>
      </c>
      <c r="O2134" s="90">
        <f>SUM(O2133)</f>
        <v>2000.06</v>
      </c>
      <c r="P2134" s="90"/>
      <c r="Q2134" s="103">
        <f>SUM(O2134:P2134)</f>
        <v>2000.06</v>
      </c>
      <c r="R2134" s="90">
        <f>SUM(R2133)</f>
        <v>2000.06</v>
      </c>
      <c r="S2134" s="90"/>
      <c r="T2134" s="103">
        <f>SUM(R2134:S2134)</f>
        <v>2000.06</v>
      </c>
    </row>
    <row r="2135" spans="1:20" s="43" customFormat="1" ht="18.75">
      <c r="A2135" s="35">
        <v>13</v>
      </c>
      <c r="B2135" s="19" t="s">
        <v>1623</v>
      </c>
      <c r="C2135" s="21"/>
      <c r="D2135" s="21"/>
      <c r="E2135" s="88"/>
      <c r="F2135" s="18"/>
      <c r="G2135" s="18"/>
      <c r="H2135" s="94"/>
      <c r="I2135" s="36"/>
      <c r="J2135" s="36"/>
      <c r="K2135" s="117"/>
      <c r="L2135" s="90"/>
      <c r="M2135" s="90"/>
      <c r="N2135" s="103"/>
      <c r="O2135" s="90"/>
      <c r="P2135" s="90"/>
      <c r="Q2135" s="103"/>
      <c r="R2135" s="90"/>
      <c r="S2135" s="90"/>
      <c r="T2135" s="103"/>
    </row>
    <row r="2136" spans="1:20" s="43" customFormat="1" ht="18.75">
      <c r="A2136" s="25">
        <v>1</v>
      </c>
      <c r="B2136" s="17" t="s">
        <v>1624</v>
      </c>
      <c r="C2136" s="20">
        <v>0.01</v>
      </c>
      <c r="D2136" s="20">
        <v>0.01</v>
      </c>
      <c r="E2136" s="88">
        <f>SUM(C2136:D2136)</f>
        <v>0.02</v>
      </c>
      <c r="F2136" s="14">
        <v>0.01</v>
      </c>
      <c r="G2136" s="14">
        <v>0.01</v>
      </c>
      <c r="H2136" s="94">
        <f>SUM(F2136:G2136)</f>
        <v>0.02</v>
      </c>
      <c r="I2136" s="22">
        <v>0.01</v>
      </c>
      <c r="J2136" s="22">
        <v>0.01</v>
      </c>
      <c r="K2136" s="117">
        <f>SUM(I2136:J2136)</f>
        <v>0.02</v>
      </c>
      <c r="L2136" s="89"/>
      <c r="M2136" s="89"/>
      <c r="N2136" s="103">
        <f>SUM(L2136:M2136)</f>
        <v>0</v>
      </c>
      <c r="O2136" s="89"/>
      <c r="P2136" s="89"/>
      <c r="Q2136" s="103">
        <f>SUM(O2136:P2136)</f>
        <v>0</v>
      </c>
      <c r="R2136" s="89"/>
      <c r="S2136" s="89"/>
      <c r="T2136" s="103">
        <f>SUM(R2136:S2136)</f>
        <v>0</v>
      </c>
    </row>
    <row r="2137" spans="1:20" ht="18.75">
      <c r="A2137" s="25"/>
      <c r="B2137" s="19" t="s">
        <v>176</v>
      </c>
      <c r="C2137" s="21">
        <f>SUM(C2136)</f>
        <v>0.01</v>
      </c>
      <c r="D2137" s="20">
        <v>0.01</v>
      </c>
      <c r="E2137" s="88">
        <f>SUM(C2137:D2137)</f>
        <v>0.02</v>
      </c>
      <c r="F2137" s="18">
        <v>0.01</v>
      </c>
      <c r="G2137" s="18">
        <v>0.01</v>
      </c>
      <c r="H2137" s="94">
        <f>SUM(F2137:G2137)</f>
        <v>0.02</v>
      </c>
      <c r="I2137" s="36">
        <f>SUM(I2136)</f>
        <v>0.01</v>
      </c>
      <c r="J2137" s="36">
        <f>SUM(J2136)</f>
        <v>0.01</v>
      </c>
      <c r="K2137" s="117">
        <f>SUM(I2137:J2137)</f>
        <v>0.02</v>
      </c>
      <c r="L2137" s="90">
        <f>SUM(L2136)</f>
        <v>0</v>
      </c>
      <c r="M2137" s="90">
        <f>SUM(M2136)</f>
        <v>0</v>
      </c>
      <c r="N2137" s="103">
        <f>SUM(L2137:M2137)</f>
        <v>0</v>
      </c>
      <c r="O2137" s="90"/>
      <c r="P2137" s="90"/>
      <c r="Q2137" s="103">
        <f>SUM(O2137:P2137)</f>
        <v>0</v>
      </c>
      <c r="R2137" s="90"/>
      <c r="S2137" s="90"/>
      <c r="T2137" s="103">
        <f>SUM(R2137:S2137)</f>
        <v>0</v>
      </c>
    </row>
    <row r="2138" spans="1:20" s="43" customFormat="1" ht="18.75">
      <c r="A2138" s="35">
        <v>13</v>
      </c>
      <c r="B2138" s="19" t="s">
        <v>1625</v>
      </c>
      <c r="C2138" s="21"/>
      <c r="D2138" s="21"/>
      <c r="E2138" s="88"/>
      <c r="F2138" s="18"/>
      <c r="G2138" s="18"/>
      <c r="H2138" s="94"/>
      <c r="I2138" s="36"/>
      <c r="J2138" s="36"/>
      <c r="K2138" s="117"/>
      <c r="L2138" s="90"/>
      <c r="M2138" s="90"/>
      <c r="N2138" s="103"/>
      <c r="O2138" s="90"/>
      <c r="P2138" s="90"/>
      <c r="Q2138" s="103"/>
      <c r="R2138" s="90"/>
      <c r="S2138" s="90"/>
      <c r="T2138" s="103"/>
    </row>
    <row r="2139" spans="1:20" s="43" customFormat="1" ht="18.75">
      <c r="A2139" s="25">
        <v>1</v>
      </c>
      <c r="B2139" s="17" t="s">
        <v>1626</v>
      </c>
      <c r="C2139" s="20">
        <v>1230</v>
      </c>
      <c r="D2139" s="20"/>
      <c r="E2139" s="88">
        <f>SUM(C2139:D2139)</f>
        <v>1230</v>
      </c>
      <c r="F2139" s="14">
        <v>1800.16</v>
      </c>
      <c r="G2139" s="14">
        <v>0</v>
      </c>
      <c r="H2139" s="94">
        <f>SUM(F2139:G2139)</f>
        <v>1800.16</v>
      </c>
      <c r="I2139" s="22">
        <v>500</v>
      </c>
      <c r="J2139" s="36"/>
      <c r="K2139" s="117">
        <f>SUM(I2139:J2139)</f>
        <v>500</v>
      </c>
      <c r="L2139" s="89">
        <v>1732</v>
      </c>
      <c r="M2139" s="89"/>
      <c r="N2139" s="103">
        <f>SUM(L2139:M2139)</f>
        <v>1732</v>
      </c>
      <c r="O2139" s="89">
        <v>3909.96</v>
      </c>
      <c r="P2139" s="89"/>
      <c r="Q2139" s="103">
        <f>SUM(O2139:P2139)</f>
        <v>3909.96</v>
      </c>
      <c r="R2139" s="89">
        <v>9924.9599999999991</v>
      </c>
      <c r="S2139" s="89"/>
      <c r="T2139" s="103">
        <f>SUM(R2139:S2139)</f>
        <v>9924.9599999999991</v>
      </c>
    </row>
    <row r="2140" spans="1:20" ht="18.75">
      <c r="A2140" s="25"/>
      <c r="B2140" s="19" t="s">
        <v>177</v>
      </c>
      <c r="C2140" s="21">
        <f>SUM(C2139)</f>
        <v>1230</v>
      </c>
      <c r="D2140" s="20"/>
      <c r="E2140" s="88">
        <f>SUM(C2140:D2140)</f>
        <v>1230</v>
      </c>
      <c r="F2140" s="18">
        <v>1800.16</v>
      </c>
      <c r="G2140" s="18">
        <v>0</v>
      </c>
      <c r="H2140" s="94">
        <f>SUM(F2140:G2140)</f>
        <v>1800.16</v>
      </c>
      <c r="I2140" s="22">
        <f>SUM(I2139)</f>
        <v>500</v>
      </c>
      <c r="J2140" s="22"/>
      <c r="K2140" s="117">
        <f>SUM(I2140:J2140)</f>
        <v>500</v>
      </c>
      <c r="L2140" s="90">
        <f>SUM(L2139)</f>
        <v>1732</v>
      </c>
      <c r="M2140" s="90"/>
      <c r="N2140" s="103">
        <f>SUM(L2140:M2140)</f>
        <v>1732</v>
      </c>
      <c r="O2140" s="90">
        <f>SUM(O2139)</f>
        <v>3909.96</v>
      </c>
      <c r="P2140" s="90"/>
      <c r="Q2140" s="103">
        <f>SUM(O2140:P2140)</f>
        <v>3909.96</v>
      </c>
      <c r="R2140" s="90">
        <f>SUM(R2139)</f>
        <v>9924.9599999999991</v>
      </c>
      <c r="S2140" s="90"/>
      <c r="T2140" s="103">
        <f>SUM(R2140:S2140)</f>
        <v>9924.9599999999991</v>
      </c>
    </row>
    <row r="2141" spans="1:20" ht="18.75">
      <c r="A2141" s="35">
        <v>14</v>
      </c>
      <c r="B2141" s="19" t="s">
        <v>1676</v>
      </c>
      <c r="C2141" s="21"/>
      <c r="D2141" s="20"/>
      <c r="E2141" s="88"/>
      <c r="F2141" s="18"/>
      <c r="G2141" s="18"/>
      <c r="H2141" s="94"/>
      <c r="I2141" s="22"/>
      <c r="J2141" s="22"/>
      <c r="L2141" s="89"/>
      <c r="M2141" s="89"/>
      <c r="O2141" s="89"/>
      <c r="P2141" s="89"/>
      <c r="R2141" s="89"/>
      <c r="S2141" s="89"/>
    </row>
    <row r="2142" spans="1:20" ht="18.75">
      <c r="A2142" s="25">
        <v>1</v>
      </c>
      <c r="B2142" s="17" t="s">
        <v>1677</v>
      </c>
      <c r="C2142" s="20"/>
      <c r="D2142" s="20"/>
      <c r="F2142" s="14"/>
      <c r="G2142" s="14"/>
      <c r="H2142" s="94"/>
      <c r="I2142" s="22">
        <v>20000</v>
      </c>
      <c r="J2142" s="22"/>
      <c r="K2142" s="117">
        <f>SUM(I2142:J2142)</f>
        <v>20000</v>
      </c>
      <c r="L2142" s="89">
        <v>10000</v>
      </c>
      <c r="M2142" s="89"/>
      <c r="N2142" s="103">
        <f>SUM(L2142:M2142)</f>
        <v>10000</v>
      </c>
      <c r="O2142" s="89">
        <v>10000</v>
      </c>
      <c r="P2142" s="89"/>
      <c r="Q2142" s="103">
        <f>SUM(O2142:P2142)</f>
        <v>10000</v>
      </c>
      <c r="R2142" s="89">
        <v>10000</v>
      </c>
      <c r="S2142" s="89"/>
      <c r="T2142" s="103">
        <f>SUM(R2142:S2142)</f>
        <v>10000</v>
      </c>
    </row>
    <row r="2143" spans="1:20" ht="18.75">
      <c r="A2143" s="25"/>
      <c r="B2143" s="19" t="s">
        <v>1678</v>
      </c>
      <c r="C2143" s="21"/>
      <c r="D2143" s="20"/>
      <c r="E2143" s="88"/>
      <c r="F2143" s="18"/>
      <c r="G2143" s="18"/>
      <c r="H2143" s="94"/>
      <c r="I2143" s="36">
        <f>SUM(I2142)</f>
        <v>20000</v>
      </c>
      <c r="J2143" s="22"/>
      <c r="K2143" s="117">
        <f>SUM(I2143:J2143)</f>
        <v>20000</v>
      </c>
      <c r="L2143" s="90">
        <f>SUM(L2142)</f>
        <v>10000</v>
      </c>
      <c r="M2143" s="90"/>
      <c r="N2143" s="103">
        <f>SUM(L2143:M2143)</f>
        <v>10000</v>
      </c>
      <c r="O2143" s="90">
        <f>SUM(O2142)</f>
        <v>10000</v>
      </c>
      <c r="P2143" s="90"/>
      <c r="Q2143" s="103">
        <f>SUM(O2143:P2143)</f>
        <v>10000</v>
      </c>
      <c r="R2143" s="90">
        <f>SUM(R2142)</f>
        <v>10000</v>
      </c>
      <c r="S2143" s="90"/>
      <c r="T2143" s="103">
        <f>SUM(R2143:S2143)</f>
        <v>10000</v>
      </c>
    </row>
    <row r="2144" spans="1:20" s="43" customFormat="1" ht="18.75">
      <c r="A2144" s="35">
        <v>15</v>
      </c>
      <c r="B2144" s="19" t="s">
        <v>515</v>
      </c>
      <c r="C2144" s="21"/>
      <c r="D2144" s="21"/>
      <c r="E2144" s="88"/>
      <c r="F2144" s="18"/>
      <c r="G2144" s="18"/>
      <c r="H2144" s="94"/>
      <c r="I2144" s="36"/>
      <c r="J2144" s="36"/>
      <c r="K2144" s="117"/>
      <c r="L2144" s="90"/>
      <c r="M2144" s="90"/>
      <c r="N2144" s="103"/>
      <c r="O2144" s="90"/>
      <c r="P2144" s="90"/>
      <c r="Q2144" s="103"/>
      <c r="R2144" s="90"/>
      <c r="S2144" s="90"/>
      <c r="T2144" s="103"/>
    </row>
    <row r="2145" spans="1:20" ht="18.75">
      <c r="A2145" s="25">
        <v>1</v>
      </c>
      <c r="B2145" s="17" t="s">
        <v>1627</v>
      </c>
      <c r="C2145" s="20">
        <v>2228.91</v>
      </c>
      <c r="D2145" s="20"/>
      <c r="E2145" s="88">
        <f>SUM(C2145:D2145)</f>
        <v>2228.91</v>
      </c>
      <c r="F2145" s="14">
        <v>2132.9</v>
      </c>
      <c r="G2145" s="14">
        <v>0</v>
      </c>
      <c r="H2145" s="94">
        <f>SUM(F2145:G2145)</f>
        <v>2132.9</v>
      </c>
      <c r="I2145" s="22">
        <v>2200.63</v>
      </c>
      <c r="J2145" s="22"/>
      <c r="K2145" s="117">
        <f t="shared" ref="K2145:K2150" si="629">SUM(I2145:J2145)</f>
        <v>2200.63</v>
      </c>
      <c r="L2145" s="89">
        <v>2674.4</v>
      </c>
      <c r="M2145" s="89"/>
      <c r="N2145" s="103">
        <f t="shared" ref="N2145:N2150" si="630">SUM(L2145:M2145)</f>
        <v>2674.4</v>
      </c>
      <c r="O2145" s="89">
        <v>3080</v>
      </c>
      <c r="P2145" s="89"/>
      <c r="Q2145" s="103">
        <f t="shared" ref="Q2145:Q2150" si="631">SUM(O2145:P2145)</f>
        <v>3080</v>
      </c>
      <c r="R2145" s="89">
        <v>5180</v>
      </c>
      <c r="S2145" s="89"/>
      <c r="T2145" s="103">
        <f t="shared" ref="T2145:T2150" si="632">SUM(R2145:S2145)</f>
        <v>5180</v>
      </c>
    </row>
    <row r="2146" spans="1:20" ht="18.75">
      <c r="A2146" s="25">
        <v>2</v>
      </c>
      <c r="B2146" s="17" t="s">
        <v>1628</v>
      </c>
      <c r="C2146" s="20">
        <v>441.3</v>
      </c>
      <c r="D2146" s="20"/>
      <c r="E2146" s="88">
        <f>SUM(C2146:D2146)</f>
        <v>441.3</v>
      </c>
      <c r="F2146" s="14">
        <v>220.66</v>
      </c>
      <c r="G2146" s="14">
        <v>0</v>
      </c>
      <c r="H2146" s="94">
        <f>SUM(F2146:G2146)</f>
        <v>220.66</v>
      </c>
      <c r="I2146" s="22">
        <v>400</v>
      </c>
      <c r="J2146" s="22"/>
      <c r="K2146" s="117">
        <f t="shared" si="629"/>
        <v>400</v>
      </c>
      <c r="L2146" s="89">
        <v>750</v>
      </c>
      <c r="M2146" s="89"/>
      <c r="N2146" s="103">
        <f t="shared" si="630"/>
        <v>750</v>
      </c>
      <c r="O2146" s="89">
        <v>1598.87</v>
      </c>
      <c r="P2146" s="89"/>
      <c r="Q2146" s="103">
        <f t="shared" si="631"/>
        <v>1598.87</v>
      </c>
      <c r="R2146" s="89">
        <v>2768.86</v>
      </c>
      <c r="S2146" s="89"/>
      <c r="T2146" s="103">
        <f t="shared" si="632"/>
        <v>2768.86</v>
      </c>
    </row>
    <row r="2147" spans="1:20" ht="18.75">
      <c r="A2147" s="25">
        <v>3</v>
      </c>
      <c r="B2147" s="17" t="s">
        <v>1679</v>
      </c>
      <c r="C2147" s="20"/>
      <c r="D2147" s="20"/>
      <c r="E2147" s="88"/>
      <c r="F2147" s="14"/>
      <c r="G2147" s="14"/>
      <c r="H2147" s="94"/>
      <c r="I2147" s="22">
        <v>1500</v>
      </c>
      <c r="J2147" s="22"/>
      <c r="K2147" s="117">
        <f t="shared" si="629"/>
        <v>1500</v>
      </c>
      <c r="L2147" s="89">
        <v>6500</v>
      </c>
      <c r="M2147" s="89"/>
      <c r="N2147" s="103">
        <f t="shared" si="630"/>
        <v>6500</v>
      </c>
      <c r="O2147" s="89">
        <v>0.01</v>
      </c>
      <c r="P2147" s="89"/>
      <c r="Q2147" s="103">
        <f t="shared" si="631"/>
        <v>0.01</v>
      </c>
      <c r="R2147" s="89">
        <v>0.01</v>
      </c>
      <c r="S2147" s="89"/>
      <c r="T2147" s="103">
        <f t="shared" si="632"/>
        <v>0.01</v>
      </c>
    </row>
    <row r="2148" spans="1:20" ht="18.75">
      <c r="A2148" s="25">
        <v>4</v>
      </c>
      <c r="B2148" s="17" t="s">
        <v>1629</v>
      </c>
      <c r="C2148" s="20">
        <v>21000</v>
      </c>
      <c r="D2148" s="20"/>
      <c r="E2148" s="88">
        <f>SUM(C2148:D2148)</f>
        <v>21000</v>
      </c>
      <c r="F2148" s="14">
        <v>21000</v>
      </c>
      <c r="G2148" s="14">
        <v>0</v>
      </c>
      <c r="H2148" s="94">
        <f>SUM(F2148:G2148)</f>
        <v>21000</v>
      </c>
      <c r="I2148" s="22">
        <v>20000.009999999998</v>
      </c>
      <c r="J2148" s="22"/>
      <c r="K2148" s="117">
        <f t="shared" si="629"/>
        <v>20000.009999999998</v>
      </c>
      <c r="L2148" s="89">
        <v>20000.009999999998</v>
      </c>
      <c r="M2148" s="89"/>
      <c r="N2148" s="103">
        <f t="shared" si="630"/>
        <v>20000.009999999998</v>
      </c>
      <c r="O2148" s="89">
        <v>50000.01</v>
      </c>
      <c r="P2148" s="89"/>
      <c r="Q2148" s="103">
        <f t="shared" si="631"/>
        <v>50000.01</v>
      </c>
      <c r="R2148" s="89">
        <v>50000.01</v>
      </c>
      <c r="S2148" s="89"/>
      <c r="T2148" s="103">
        <f t="shared" si="632"/>
        <v>50000.01</v>
      </c>
    </row>
    <row r="2149" spans="1:20" s="43" customFormat="1" ht="18.75">
      <c r="A2149" s="25">
        <v>5</v>
      </c>
      <c r="B2149" s="17" t="s">
        <v>1630</v>
      </c>
      <c r="C2149" s="20">
        <v>100.04</v>
      </c>
      <c r="D2149" s="20"/>
      <c r="E2149" s="88">
        <f>SUM(C2149:D2149)</f>
        <v>100.04</v>
      </c>
      <c r="F2149" s="14">
        <v>25.04</v>
      </c>
      <c r="G2149" s="14">
        <v>0</v>
      </c>
      <c r="H2149" s="94">
        <f>SUM(F2149:G2149)</f>
        <v>25.04</v>
      </c>
      <c r="I2149" s="22">
        <v>625.03</v>
      </c>
      <c r="J2149" s="36"/>
      <c r="K2149" s="117">
        <f t="shared" si="629"/>
        <v>625.03</v>
      </c>
      <c r="L2149" s="89">
        <v>1173.02</v>
      </c>
      <c r="M2149" s="89"/>
      <c r="N2149" s="103">
        <f t="shared" si="630"/>
        <v>1173.02</v>
      </c>
      <c r="O2149" s="89">
        <v>105.03</v>
      </c>
      <c r="P2149" s="89"/>
      <c r="Q2149" s="103">
        <f t="shared" si="631"/>
        <v>105.03</v>
      </c>
      <c r="R2149" s="89">
        <v>105.03</v>
      </c>
      <c r="S2149" s="89"/>
      <c r="T2149" s="103">
        <f t="shared" si="632"/>
        <v>105.03</v>
      </c>
    </row>
    <row r="2150" spans="1:20" ht="18.75">
      <c r="A2150" s="25"/>
      <c r="B2150" s="19" t="s">
        <v>44</v>
      </c>
      <c r="C2150" s="21">
        <f>SUM(C2145:C2149)</f>
        <v>23770.25</v>
      </c>
      <c r="D2150" s="20"/>
      <c r="E2150" s="88">
        <f>SUM(C2150:D2150)</f>
        <v>23770.25</v>
      </c>
      <c r="F2150" s="18">
        <v>23378.6</v>
      </c>
      <c r="G2150" s="18">
        <v>0</v>
      </c>
      <c r="H2150" s="94">
        <f>SUM(F2150:G2150)</f>
        <v>23378.6</v>
      </c>
      <c r="I2150" s="36">
        <f>SUM(I2145:I2149)</f>
        <v>24725.67</v>
      </c>
      <c r="J2150" s="22"/>
      <c r="K2150" s="117">
        <f t="shared" si="629"/>
        <v>24725.67</v>
      </c>
      <c r="L2150" s="90">
        <f>SUM(L2145:L2149)</f>
        <v>31097.429999999997</v>
      </c>
      <c r="M2150" s="90"/>
      <c r="N2150" s="103">
        <f t="shared" si="630"/>
        <v>31097.429999999997</v>
      </c>
      <c r="O2150" s="90">
        <f>SUM(O2145:O2149)</f>
        <v>54783.92</v>
      </c>
      <c r="P2150" s="90"/>
      <c r="Q2150" s="103">
        <f t="shared" si="631"/>
        <v>54783.92</v>
      </c>
      <c r="R2150" s="90">
        <f>SUM(R2145:R2149)</f>
        <v>58053.91</v>
      </c>
      <c r="S2150" s="90"/>
      <c r="T2150" s="103">
        <f t="shared" si="632"/>
        <v>58053.91</v>
      </c>
    </row>
    <row r="2151" spans="1:20" s="43" customFormat="1" ht="18.75">
      <c r="A2151" s="35">
        <v>16</v>
      </c>
      <c r="B2151" s="19" t="s">
        <v>1631</v>
      </c>
      <c r="C2151" s="21"/>
      <c r="D2151" s="21"/>
      <c r="E2151" s="88"/>
      <c r="F2151" s="18"/>
      <c r="G2151" s="18"/>
      <c r="H2151" s="94"/>
      <c r="I2151" s="36"/>
      <c r="J2151" s="36"/>
      <c r="K2151" s="117"/>
      <c r="L2151" s="90"/>
      <c r="M2151" s="90"/>
      <c r="N2151" s="103"/>
      <c r="O2151" s="90"/>
      <c r="P2151" s="90"/>
      <c r="Q2151" s="103"/>
      <c r="R2151" s="90"/>
      <c r="S2151" s="90"/>
      <c r="T2151" s="103"/>
    </row>
    <row r="2152" spans="1:20" ht="18.75">
      <c r="A2152" s="25">
        <v>1</v>
      </c>
      <c r="B2152" s="17" t="s">
        <v>1632</v>
      </c>
      <c r="C2152" s="20">
        <v>16</v>
      </c>
      <c r="D2152" s="20"/>
      <c r="E2152" s="88">
        <f>SUM(C2152:D2152)</f>
        <v>16</v>
      </c>
      <c r="F2152" s="14">
        <v>16.010000000000002</v>
      </c>
      <c r="G2152" s="14">
        <v>0</v>
      </c>
      <c r="H2152" s="94">
        <f>SUM(F2152:G2152)</f>
        <v>16.010000000000002</v>
      </c>
      <c r="I2152" s="22">
        <v>21</v>
      </c>
      <c r="J2152" s="22"/>
      <c r="K2152" s="117">
        <f>SUM(I2152:J2152)</f>
        <v>21</v>
      </c>
      <c r="L2152" s="89">
        <v>15</v>
      </c>
      <c r="M2152" s="89"/>
      <c r="N2152" s="103">
        <f>SUM(L2152:M2152)</f>
        <v>15</v>
      </c>
      <c r="O2152" s="89">
        <v>23</v>
      </c>
      <c r="P2152" s="89"/>
      <c r="Q2152" s="103">
        <f>SUM(O2152:P2152)</f>
        <v>23</v>
      </c>
      <c r="R2152" s="89">
        <v>23</v>
      </c>
      <c r="S2152" s="89"/>
      <c r="T2152" s="103">
        <f>SUM(R2152:S2152)</f>
        <v>23</v>
      </c>
    </row>
    <row r="2153" spans="1:20" ht="18.75">
      <c r="A2153" s="25">
        <v>2</v>
      </c>
      <c r="B2153" s="17" t="s">
        <v>1633</v>
      </c>
      <c r="C2153" s="20">
        <v>2276.4699999999998</v>
      </c>
      <c r="D2153" s="20"/>
      <c r="E2153" s="88">
        <f>SUM(C2153:D2153)</f>
        <v>2276.4699999999998</v>
      </c>
      <c r="F2153" s="14">
        <v>3725</v>
      </c>
      <c r="G2153" s="14">
        <v>0</v>
      </c>
      <c r="H2153" s="94">
        <f>SUM(F2153:G2153)</f>
        <v>3725</v>
      </c>
      <c r="I2153" s="22">
        <v>3459.68</v>
      </c>
      <c r="J2153" s="22"/>
      <c r="K2153" s="117">
        <f>SUM(I2153:J2153)</f>
        <v>3459.68</v>
      </c>
      <c r="L2153" s="89">
        <v>2335</v>
      </c>
      <c r="M2153" s="89"/>
      <c r="N2153" s="103">
        <f>SUM(L2153:M2153)</f>
        <v>2335</v>
      </c>
      <c r="O2153" s="89">
        <v>710</v>
      </c>
      <c r="P2153" s="89"/>
      <c r="Q2153" s="103">
        <f>SUM(O2153:P2153)</f>
        <v>710</v>
      </c>
      <c r="R2153" s="89">
        <v>710</v>
      </c>
      <c r="S2153" s="89"/>
      <c r="T2153" s="103">
        <f>SUM(R2153:S2153)</f>
        <v>710</v>
      </c>
    </row>
    <row r="2154" spans="1:20" s="43" customFormat="1" ht="18.75">
      <c r="A2154" s="35"/>
      <c r="B2154" s="19" t="s">
        <v>178</v>
      </c>
      <c r="C2154" s="21">
        <f>SUM(C2152:C2153)</f>
        <v>2292.4699999999998</v>
      </c>
      <c r="D2154" s="20"/>
      <c r="E2154" s="88">
        <f>SUM(C2154:D2154)</f>
        <v>2292.4699999999998</v>
      </c>
      <c r="F2154" s="18">
        <v>3741.01</v>
      </c>
      <c r="G2154" s="18">
        <v>0</v>
      </c>
      <c r="H2154" s="94">
        <f>SUM(F2154:G2154)</f>
        <v>3741.01</v>
      </c>
      <c r="I2154" s="36">
        <f>SUM(I2152:I2153)</f>
        <v>3480.68</v>
      </c>
      <c r="J2154" s="36"/>
      <c r="K2154" s="117">
        <f>SUM(I2154:J2154)</f>
        <v>3480.68</v>
      </c>
      <c r="L2154" s="90">
        <f>SUM(L2152:L2153)</f>
        <v>2350</v>
      </c>
      <c r="M2154" s="90"/>
      <c r="N2154" s="103">
        <f>SUM(L2154:M2154)</f>
        <v>2350</v>
      </c>
      <c r="O2154" s="90">
        <f>SUM(O2152:O2153)</f>
        <v>733</v>
      </c>
      <c r="P2154" s="90"/>
      <c r="Q2154" s="103">
        <f>SUM(O2154:P2154)</f>
        <v>733</v>
      </c>
      <c r="R2154" s="90">
        <f>SUM(R2152:R2153)</f>
        <v>733</v>
      </c>
      <c r="S2154" s="90"/>
      <c r="T2154" s="103">
        <f>SUM(R2154:S2154)</f>
        <v>733</v>
      </c>
    </row>
    <row r="2155" spans="1:20" s="43" customFormat="1" ht="18.75">
      <c r="A2155" s="35"/>
      <c r="B2155" s="19" t="s">
        <v>2359</v>
      </c>
      <c r="C2155" s="21"/>
      <c r="D2155" s="20"/>
      <c r="E2155" s="88"/>
      <c r="F2155" s="18"/>
      <c r="G2155" s="18"/>
      <c r="H2155" s="94"/>
      <c r="I2155" s="36"/>
      <c r="J2155" s="36"/>
      <c r="K2155" s="117"/>
      <c r="L2155" s="90"/>
      <c r="M2155" s="90"/>
      <c r="N2155" s="103"/>
      <c r="O2155" s="90"/>
      <c r="P2155" s="90"/>
      <c r="Q2155" s="103"/>
      <c r="R2155" s="90"/>
      <c r="S2155" s="90"/>
      <c r="T2155" s="103"/>
    </row>
    <row r="2156" spans="1:20" s="43" customFormat="1">
      <c r="A2156" s="35"/>
      <c r="B2156" s="198" t="s">
        <v>2360</v>
      </c>
      <c r="C2156" s="21"/>
      <c r="D2156" s="20"/>
      <c r="E2156" s="88"/>
      <c r="F2156" s="18"/>
      <c r="G2156" s="18"/>
      <c r="H2156" s="94"/>
      <c r="I2156" s="36"/>
      <c r="J2156" s="36"/>
      <c r="K2156" s="117"/>
      <c r="L2156" s="90"/>
      <c r="M2156" s="90"/>
      <c r="N2156" s="103"/>
      <c r="O2156" s="90">
        <v>4175</v>
      </c>
      <c r="P2156" s="90"/>
      <c r="Q2156" s="103">
        <f>SUM(O2156:P2156)</f>
        <v>4175</v>
      </c>
      <c r="R2156" s="90">
        <v>4175</v>
      </c>
      <c r="S2156" s="90"/>
      <c r="T2156" s="103">
        <f>SUM(R2156:S2156)</f>
        <v>4175</v>
      </c>
    </row>
    <row r="2157" spans="1:20" s="43" customFormat="1">
      <c r="A2157" s="35"/>
      <c r="B2157" s="198" t="s">
        <v>2455</v>
      </c>
      <c r="C2157" s="21"/>
      <c r="D2157" s="20"/>
      <c r="E2157" s="88"/>
      <c r="F2157" s="18"/>
      <c r="G2157" s="18"/>
      <c r="H2157" s="94"/>
      <c r="I2157" s="36"/>
      <c r="J2157" s="36"/>
      <c r="K2157" s="117"/>
      <c r="L2157" s="90"/>
      <c r="M2157" s="90"/>
      <c r="N2157" s="103"/>
      <c r="O2157" s="90"/>
      <c r="P2157" s="90"/>
      <c r="Q2157" s="103"/>
      <c r="R2157" s="90">
        <v>11400</v>
      </c>
      <c r="S2157" s="90"/>
      <c r="T2157" s="103">
        <f>SUM(R2157:S2157)</f>
        <v>11400</v>
      </c>
    </row>
    <row r="2158" spans="1:20" s="43" customFormat="1" ht="18.75">
      <c r="A2158" s="35"/>
      <c r="B2158" s="19" t="s">
        <v>2361</v>
      </c>
      <c r="C2158" s="21"/>
      <c r="D2158" s="20"/>
      <c r="E2158" s="88"/>
      <c r="F2158" s="18"/>
      <c r="G2158" s="18"/>
      <c r="H2158" s="94"/>
      <c r="I2158" s="36"/>
      <c r="J2158" s="36"/>
      <c r="K2158" s="117"/>
      <c r="L2158" s="90"/>
      <c r="M2158" s="90"/>
      <c r="N2158" s="103"/>
      <c r="O2158" s="90">
        <f>SUM(O2156)</f>
        <v>4175</v>
      </c>
      <c r="P2158" s="90"/>
      <c r="Q2158" s="103">
        <f>SUM(Q2156)</f>
        <v>4175</v>
      </c>
      <c r="R2158" s="90">
        <f>SUM(R2156:R2157)</f>
        <v>15575</v>
      </c>
      <c r="S2158" s="90"/>
      <c r="T2158" s="103">
        <f>SUM(R2158:S2158)</f>
        <v>15575</v>
      </c>
    </row>
    <row r="2159" spans="1:20" s="43" customFormat="1" ht="18.75">
      <c r="A2159" s="35"/>
      <c r="B2159" s="19" t="s">
        <v>2362</v>
      </c>
      <c r="C2159" s="21"/>
      <c r="D2159" s="20"/>
      <c r="E2159" s="88"/>
      <c r="F2159" s="18"/>
      <c r="G2159" s="18"/>
      <c r="H2159" s="94"/>
      <c r="I2159" s="36"/>
      <c r="J2159" s="36"/>
      <c r="K2159" s="117"/>
      <c r="L2159" s="90"/>
      <c r="M2159" s="90"/>
      <c r="N2159" s="103"/>
      <c r="O2159" s="90"/>
      <c r="P2159" s="90"/>
      <c r="Q2159" s="103"/>
      <c r="R2159" s="90"/>
      <c r="S2159" s="90"/>
      <c r="T2159" s="103"/>
    </row>
    <row r="2160" spans="1:20" s="43" customFormat="1">
      <c r="A2160" s="35"/>
      <c r="B2160" s="198" t="s">
        <v>2363</v>
      </c>
      <c r="C2160" s="21"/>
      <c r="D2160" s="20"/>
      <c r="E2160" s="88"/>
      <c r="F2160" s="18"/>
      <c r="G2160" s="18"/>
      <c r="H2160" s="94"/>
      <c r="I2160" s="36"/>
      <c r="J2160" s="36"/>
      <c r="K2160" s="117"/>
      <c r="L2160" s="90"/>
      <c r="M2160" s="90"/>
      <c r="N2160" s="103"/>
      <c r="O2160" s="90">
        <v>32.69</v>
      </c>
      <c r="P2160" s="90">
        <v>0</v>
      </c>
      <c r="Q2160" s="90">
        <f>SUM(O2160:P2160)</f>
        <v>32.69</v>
      </c>
      <c r="R2160" s="90">
        <v>32.69</v>
      </c>
      <c r="S2160" s="90">
        <v>0</v>
      </c>
      <c r="T2160" s="90">
        <f>SUM(R2160:S2160)</f>
        <v>32.69</v>
      </c>
    </row>
    <row r="2161" spans="1:20" s="43" customFormat="1" ht="18.75">
      <c r="A2161" s="35"/>
      <c r="B2161" s="19" t="s">
        <v>2364</v>
      </c>
      <c r="C2161" s="21"/>
      <c r="D2161" s="20"/>
      <c r="E2161" s="88"/>
      <c r="F2161" s="18"/>
      <c r="G2161" s="18"/>
      <c r="H2161" s="94"/>
      <c r="I2161" s="36"/>
      <c r="J2161" s="36"/>
      <c r="K2161" s="117"/>
      <c r="L2161" s="90"/>
      <c r="M2161" s="90"/>
      <c r="N2161" s="103"/>
      <c r="O2161" s="90">
        <f>SUM(O2160)</f>
        <v>32.69</v>
      </c>
      <c r="P2161" s="90">
        <v>0</v>
      </c>
      <c r="Q2161" s="103">
        <f>SUM(O2161:P2161)</f>
        <v>32.69</v>
      </c>
      <c r="R2161" s="90">
        <f>SUM(R2160)</f>
        <v>32.69</v>
      </c>
      <c r="S2161" s="90">
        <v>0</v>
      </c>
      <c r="T2161" s="103">
        <f>SUM(R2161:S2161)</f>
        <v>32.69</v>
      </c>
    </row>
    <row r="2162" spans="1:20" s="43" customFormat="1" ht="18.75">
      <c r="A2162" s="35">
        <v>17</v>
      </c>
      <c r="B2162" s="19" t="s">
        <v>1680</v>
      </c>
      <c r="C2162" s="21"/>
      <c r="D2162" s="20"/>
      <c r="E2162" s="88"/>
      <c r="F2162" s="18"/>
      <c r="G2162" s="18"/>
      <c r="H2162" s="94"/>
      <c r="I2162" s="36"/>
      <c r="J2162" s="36"/>
      <c r="K2162" s="117"/>
      <c r="L2162" s="90"/>
      <c r="M2162" s="90"/>
      <c r="N2162" s="103"/>
      <c r="O2162" s="90"/>
      <c r="P2162" s="90"/>
      <c r="Q2162" s="103"/>
      <c r="R2162" s="90"/>
      <c r="S2162" s="90"/>
      <c r="T2162" s="103"/>
    </row>
    <row r="2163" spans="1:20" ht="18.75">
      <c r="A2163" s="35">
        <v>1</v>
      </c>
      <c r="B2163" s="17" t="s">
        <v>1682</v>
      </c>
      <c r="C2163" s="20"/>
      <c r="D2163" s="20"/>
      <c r="F2163" s="14"/>
      <c r="G2163" s="14"/>
      <c r="H2163" s="94"/>
      <c r="I2163" s="22">
        <v>5</v>
      </c>
      <c r="J2163" s="22"/>
      <c r="K2163" s="117">
        <f>SUM(I2163:J2163)</f>
        <v>5</v>
      </c>
      <c r="L2163" s="89"/>
      <c r="M2163" s="89"/>
      <c r="N2163" s="103">
        <f>SUM(L2163:M2163)</f>
        <v>0</v>
      </c>
      <c r="O2163" s="89"/>
      <c r="P2163" s="89"/>
      <c r="Q2163" s="103">
        <f>SUM(O2163:P2163)</f>
        <v>0</v>
      </c>
      <c r="R2163" s="89"/>
      <c r="S2163" s="89"/>
      <c r="T2163" s="103">
        <f>SUM(R2163:S2163)</f>
        <v>0</v>
      </c>
    </row>
    <row r="2164" spans="1:20" s="43" customFormat="1" ht="18.75">
      <c r="A2164" s="35"/>
      <c r="B2164" s="19" t="s">
        <v>1681</v>
      </c>
      <c r="C2164" s="21"/>
      <c r="D2164" s="20"/>
      <c r="E2164" s="88"/>
      <c r="F2164" s="18"/>
      <c r="G2164" s="18"/>
      <c r="H2164" s="94"/>
      <c r="I2164" s="36">
        <f>SUM(I2163)</f>
        <v>5</v>
      </c>
      <c r="J2164" s="36"/>
      <c r="K2164" s="117">
        <f>SUM(I2164:J2164)</f>
        <v>5</v>
      </c>
      <c r="L2164" s="90">
        <f>SUM(L2163)</f>
        <v>0</v>
      </c>
      <c r="M2164" s="90"/>
      <c r="N2164" s="103">
        <f>SUM(L2164:M2164)</f>
        <v>0</v>
      </c>
      <c r="O2164" s="90"/>
      <c r="P2164" s="90"/>
      <c r="Q2164" s="103">
        <f>SUM(O2164:P2164)</f>
        <v>0</v>
      </c>
      <c r="R2164" s="90"/>
      <c r="S2164" s="90"/>
      <c r="T2164" s="103">
        <f>SUM(R2164:S2164)</f>
        <v>0</v>
      </c>
    </row>
    <row r="2165" spans="1:20" s="43" customFormat="1" ht="18.75">
      <c r="A2165" s="35">
        <v>18</v>
      </c>
      <c r="B2165" s="19" t="s">
        <v>1683</v>
      </c>
      <c r="C2165" s="21"/>
      <c r="D2165" s="20"/>
      <c r="E2165" s="88"/>
      <c r="F2165" s="18"/>
      <c r="G2165" s="18"/>
      <c r="H2165" s="94"/>
      <c r="I2165" s="36"/>
      <c r="J2165" s="36"/>
      <c r="K2165" s="117"/>
      <c r="L2165" s="90"/>
      <c r="M2165" s="90"/>
      <c r="N2165" s="103"/>
      <c r="O2165" s="90"/>
      <c r="P2165" s="90"/>
      <c r="Q2165" s="103"/>
      <c r="R2165" s="90"/>
      <c r="S2165" s="90"/>
      <c r="T2165" s="103"/>
    </row>
    <row r="2166" spans="1:20" s="43" customFormat="1" ht="18.75">
      <c r="A2166" s="25">
        <v>1</v>
      </c>
      <c r="B2166" s="17" t="s">
        <v>1684</v>
      </c>
      <c r="C2166" s="21"/>
      <c r="D2166" s="20"/>
      <c r="E2166" s="88"/>
      <c r="F2166" s="18"/>
      <c r="G2166" s="18"/>
      <c r="H2166" s="94"/>
      <c r="I2166" s="36">
        <v>24</v>
      </c>
      <c r="J2166" s="36"/>
      <c r="K2166" s="117">
        <f>SUM(I2166:J2166)</f>
        <v>24</v>
      </c>
      <c r="L2166" s="90">
        <v>22</v>
      </c>
      <c r="M2166" s="90"/>
      <c r="N2166" s="103">
        <f>SUM(L2166:M2166)</f>
        <v>22</v>
      </c>
      <c r="O2166" s="90"/>
      <c r="P2166" s="90"/>
      <c r="Q2166" s="103">
        <f>SUM(O2166:P2166)</f>
        <v>0</v>
      </c>
      <c r="R2166" s="90"/>
      <c r="S2166" s="90"/>
      <c r="T2166" s="103">
        <f>SUM(R2166:S2166)</f>
        <v>0</v>
      </c>
    </row>
    <row r="2167" spans="1:20" s="43" customFormat="1" ht="18.75">
      <c r="A2167" s="35"/>
      <c r="B2167" s="19" t="s">
        <v>1685</v>
      </c>
      <c r="C2167" s="21"/>
      <c r="D2167" s="20"/>
      <c r="E2167" s="88"/>
      <c r="F2167" s="18"/>
      <c r="G2167" s="18"/>
      <c r="H2167" s="94"/>
      <c r="I2167" s="36">
        <f>SUM(I2166)</f>
        <v>24</v>
      </c>
      <c r="J2167" s="36"/>
      <c r="K2167" s="117">
        <f>SUM(I2167:J2167)</f>
        <v>24</v>
      </c>
      <c r="L2167" s="90">
        <f>SUM(L2166)</f>
        <v>22</v>
      </c>
      <c r="M2167" s="90"/>
      <c r="N2167" s="103">
        <f>SUM(L2167:M2167)</f>
        <v>22</v>
      </c>
      <c r="O2167" s="90"/>
      <c r="P2167" s="90"/>
      <c r="Q2167" s="103">
        <f>SUM(O2167:P2167)</f>
        <v>0</v>
      </c>
      <c r="R2167" s="90"/>
      <c r="S2167" s="90"/>
      <c r="T2167" s="103">
        <f>SUM(R2167:S2167)</f>
        <v>0</v>
      </c>
    </row>
    <row r="2168" spans="1:20" s="43" customFormat="1" ht="18.75">
      <c r="A2168" s="35">
        <v>19</v>
      </c>
      <c r="B2168" s="19" t="s">
        <v>1634</v>
      </c>
      <c r="C2168" s="21"/>
      <c r="D2168" s="21"/>
      <c r="E2168" s="88"/>
      <c r="F2168" s="18"/>
      <c r="G2168" s="18"/>
      <c r="H2168" s="94"/>
      <c r="I2168" s="36"/>
      <c r="J2168" s="36"/>
      <c r="K2168" s="117"/>
      <c r="L2168" s="90"/>
      <c r="M2168" s="90"/>
      <c r="N2168" s="103"/>
      <c r="O2168" s="90"/>
      <c r="P2168" s="90"/>
      <c r="Q2168" s="103"/>
      <c r="R2168" s="90"/>
      <c r="S2168" s="90"/>
      <c r="T2168" s="103"/>
    </row>
    <row r="2169" spans="1:20" ht="18.75">
      <c r="A2169" s="25">
        <v>1</v>
      </c>
      <c r="B2169" s="17" t="s">
        <v>1635</v>
      </c>
      <c r="C2169" s="20">
        <v>1908.49</v>
      </c>
      <c r="D2169" s="20"/>
      <c r="E2169" s="88">
        <f>SUM(C2169:D2169)</f>
        <v>1908.49</v>
      </c>
      <c r="F2169" s="14">
        <v>1157.75</v>
      </c>
      <c r="G2169" s="14">
        <v>0</v>
      </c>
      <c r="H2169" s="94">
        <f>SUM(F2169:G2169)</f>
        <v>1157.75</v>
      </c>
      <c r="I2169" s="22">
        <v>1224</v>
      </c>
      <c r="J2169" s="22"/>
      <c r="K2169" s="117">
        <f>SUM(I2169:J2169)</f>
        <v>1224</v>
      </c>
      <c r="L2169" s="89">
        <v>934.02</v>
      </c>
      <c r="M2169" s="89"/>
      <c r="N2169" s="103">
        <f>SUM(L2169:M2169)</f>
        <v>934.02</v>
      </c>
      <c r="O2169" s="89">
        <v>386.7</v>
      </c>
      <c r="P2169" s="89"/>
      <c r="Q2169" s="103">
        <f>SUM(O2169:P2169)</f>
        <v>386.7</v>
      </c>
      <c r="R2169" s="89">
        <v>386.7</v>
      </c>
      <c r="S2169" s="89"/>
      <c r="T2169" s="103">
        <f>SUM(R2169:S2169)</f>
        <v>386.7</v>
      </c>
    </row>
    <row r="2170" spans="1:20" ht="18.75">
      <c r="A2170" s="25"/>
      <c r="B2170" s="19" t="s">
        <v>179</v>
      </c>
      <c r="C2170" s="21">
        <f>SUM(C2169)</f>
        <v>1908.49</v>
      </c>
      <c r="D2170" s="20"/>
      <c r="E2170" s="88">
        <f>SUM(C2170:D2170)</f>
        <v>1908.49</v>
      </c>
      <c r="F2170" s="18">
        <v>1157.75</v>
      </c>
      <c r="G2170" s="18">
        <v>0</v>
      </c>
      <c r="H2170" s="94">
        <f>SUM(F2170:G2170)</f>
        <v>1157.75</v>
      </c>
      <c r="I2170" s="22">
        <f>SUM(I2169)</f>
        <v>1224</v>
      </c>
      <c r="J2170" s="22"/>
      <c r="K2170" s="117">
        <f>SUM(I2170:J2170)</f>
        <v>1224</v>
      </c>
      <c r="L2170" s="90">
        <f>SUM(L2169)</f>
        <v>934.02</v>
      </c>
      <c r="M2170" s="89"/>
      <c r="N2170" s="103">
        <f>SUM(L2170:M2170)</f>
        <v>934.02</v>
      </c>
      <c r="O2170" s="90">
        <f>SUM(O2169)</f>
        <v>386.7</v>
      </c>
      <c r="P2170" s="89"/>
      <c r="Q2170" s="103">
        <f>SUM(O2170:P2170)</f>
        <v>386.7</v>
      </c>
      <c r="R2170" s="90">
        <f>SUM(R2169)</f>
        <v>386.7</v>
      </c>
      <c r="S2170" s="89"/>
      <c r="T2170" s="103">
        <f>SUM(R2170:S2170)</f>
        <v>386.7</v>
      </c>
    </row>
    <row r="2171" spans="1:20" ht="18.75">
      <c r="A2171" s="35">
        <v>20</v>
      </c>
      <c r="B2171" s="19" t="s">
        <v>2168</v>
      </c>
      <c r="C2171" s="21"/>
      <c r="D2171" s="20"/>
      <c r="E2171" s="88"/>
      <c r="F2171" s="18"/>
      <c r="G2171" s="18"/>
      <c r="H2171" s="94"/>
      <c r="I2171" s="22"/>
      <c r="J2171" s="22"/>
      <c r="L2171" s="90"/>
      <c r="M2171" s="89"/>
      <c r="O2171" s="90"/>
      <c r="P2171" s="89"/>
      <c r="R2171" s="90"/>
      <c r="S2171" s="89"/>
    </row>
    <row r="2172" spans="1:20" ht="18.75">
      <c r="A2172" s="25">
        <v>1</v>
      </c>
      <c r="B2172" s="17" t="s">
        <v>2169</v>
      </c>
      <c r="C2172" s="21"/>
      <c r="D2172" s="20"/>
      <c r="E2172" s="88"/>
      <c r="F2172" s="18"/>
      <c r="G2172" s="18"/>
      <c r="H2172" s="94"/>
      <c r="I2172" s="22"/>
      <c r="J2172" s="22"/>
      <c r="L2172" s="89">
        <v>3.01</v>
      </c>
      <c r="M2172" s="89"/>
      <c r="N2172" s="103">
        <f>SUM(L2172:M2172)</f>
        <v>3.01</v>
      </c>
      <c r="O2172" s="89">
        <v>0.02</v>
      </c>
      <c r="P2172" s="89"/>
      <c r="Q2172" s="103">
        <f>SUM(O2172:P2172)</f>
        <v>0.02</v>
      </c>
      <c r="R2172" s="89">
        <v>0.02</v>
      </c>
      <c r="S2172" s="89"/>
      <c r="T2172" s="103">
        <f>SUM(R2172:S2172)</f>
        <v>0.02</v>
      </c>
    </row>
    <row r="2173" spans="1:20" ht="18.75">
      <c r="A2173" s="25"/>
      <c r="B2173" s="19" t="s">
        <v>2170</v>
      </c>
      <c r="C2173" s="21"/>
      <c r="D2173" s="20"/>
      <c r="E2173" s="88"/>
      <c r="F2173" s="18"/>
      <c r="G2173" s="18"/>
      <c r="H2173" s="94"/>
      <c r="I2173" s="22"/>
      <c r="J2173" s="22"/>
      <c r="L2173" s="90">
        <f>SUM(L2172)</f>
        <v>3.01</v>
      </c>
      <c r="M2173" s="89"/>
      <c r="N2173" s="103">
        <f>SUM(L2173:M2173)</f>
        <v>3.01</v>
      </c>
      <c r="O2173" s="90">
        <f>SUM(O2172)</f>
        <v>0.02</v>
      </c>
      <c r="P2173" s="89"/>
      <c r="Q2173" s="103">
        <f>SUM(O2173:P2173)</f>
        <v>0.02</v>
      </c>
      <c r="R2173" s="90">
        <f>SUM(R2172)</f>
        <v>0.02</v>
      </c>
      <c r="S2173" s="89"/>
      <c r="T2173" s="103">
        <f>SUM(R2173:S2173)</f>
        <v>0.02</v>
      </c>
    </row>
    <row r="2174" spans="1:20" ht="18.75">
      <c r="A2174" s="35">
        <v>20</v>
      </c>
      <c r="B2174" s="19" t="s">
        <v>2166</v>
      </c>
      <c r="C2174" s="21"/>
      <c r="D2174" s="20"/>
      <c r="E2174" s="88"/>
      <c r="F2174" s="18"/>
      <c r="G2174" s="18"/>
      <c r="H2174" s="94"/>
      <c r="I2174" s="22"/>
      <c r="J2174" s="22"/>
      <c r="L2174" s="89"/>
      <c r="M2174" s="89"/>
      <c r="O2174" s="89"/>
      <c r="P2174" s="89"/>
      <c r="R2174" s="89"/>
      <c r="S2174" s="89"/>
    </row>
    <row r="2175" spans="1:20" ht="18.75">
      <c r="A2175" s="25">
        <v>1</v>
      </c>
      <c r="B2175" s="17" t="s">
        <v>1686</v>
      </c>
      <c r="C2175" s="21"/>
      <c r="D2175" s="20"/>
      <c r="E2175" s="88"/>
      <c r="F2175" s="18"/>
      <c r="G2175" s="18"/>
      <c r="H2175" s="94"/>
      <c r="I2175" s="22">
        <v>50</v>
      </c>
      <c r="J2175" s="22"/>
      <c r="K2175" s="117">
        <f>SUM(I2175:J2175)</f>
        <v>50</v>
      </c>
      <c r="L2175" s="89">
        <v>50</v>
      </c>
      <c r="M2175" s="89"/>
      <c r="N2175" s="103">
        <f>SUM(L2175:M2175)</f>
        <v>50</v>
      </c>
      <c r="O2175" s="89">
        <v>0.01</v>
      </c>
      <c r="P2175" s="89"/>
      <c r="Q2175" s="103">
        <f>SUM(O2175:P2175)</f>
        <v>0.01</v>
      </c>
      <c r="R2175" s="89">
        <v>0.01</v>
      </c>
      <c r="S2175" s="89"/>
      <c r="T2175" s="103">
        <f>SUM(R2175:S2175)</f>
        <v>0.01</v>
      </c>
    </row>
    <row r="2176" spans="1:20" ht="18.75">
      <c r="A2176" s="25"/>
      <c r="B2176" s="19" t="s">
        <v>2167</v>
      </c>
      <c r="C2176" s="21"/>
      <c r="D2176" s="20"/>
      <c r="E2176" s="88"/>
      <c r="F2176" s="18"/>
      <c r="G2176" s="18"/>
      <c r="H2176" s="94"/>
      <c r="I2176" s="36">
        <f>SUM(I2175)</f>
        <v>50</v>
      </c>
      <c r="J2176" s="22"/>
      <c r="K2176" s="117">
        <f>SUM(I2176:J2176)</f>
        <v>50</v>
      </c>
      <c r="L2176" s="90">
        <f>SUM(L2175)</f>
        <v>50</v>
      </c>
      <c r="M2176" s="89"/>
      <c r="N2176" s="103">
        <f>SUM(L2176:M2176)</f>
        <v>50</v>
      </c>
      <c r="O2176" s="90">
        <f>SUM(O2175)</f>
        <v>0.01</v>
      </c>
      <c r="P2176" s="89"/>
      <c r="Q2176" s="103">
        <f>SUM(O2176:P2176)</f>
        <v>0.01</v>
      </c>
      <c r="R2176" s="90">
        <f>SUM(R2175)</f>
        <v>0.01</v>
      </c>
      <c r="S2176" s="89"/>
      <c r="T2176" s="103">
        <f>SUM(R2176:S2176)</f>
        <v>0.01</v>
      </c>
    </row>
    <row r="2177" spans="1:20" ht="18.75">
      <c r="A2177" s="35">
        <v>21</v>
      </c>
      <c r="B2177" s="19" t="s">
        <v>1687</v>
      </c>
      <c r="C2177" s="21"/>
      <c r="D2177" s="20"/>
      <c r="E2177" s="88"/>
      <c r="F2177" s="18"/>
      <c r="G2177" s="18"/>
      <c r="H2177" s="94"/>
      <c r="I2177" s="22"/>
      <c r="J2177" s="22"/>
      <c r="L2177" s="89"/>
      <c r="M2177" s="89"/>
      <c r="O2177" s="89"/>
      <c r="P2177" s="89"/>
      <c r="R2177" s="89"/>
      <c r="S2177" s="89"/>
    </row>
    <row r="2178" spans="1:20" ht="18.75">
      <c r="A2178" s="25">
        <v>1</v>
      </c>
      <c r="B2178" s="17" t="s">
        <v>1688</v>
      </c>
      <c r="C2178" s="21"/>
      <c r="D2178" s="20"/>
      <c r="E2178" s="88"/>
      <c r="F2178" s="18"/>
      <c r="G2178" s="18"/>
      <c r="H2178" s="94"/>
      <c r="I2178" s="22">
        <v>400</v>
      </c>
      <c r="J2178" s="22"/>
      <c r="K2178" s="117">
        <f>SUM(I2178:J2178)</f>
        <v>400</v>
      </c>
      <c r="L2178" s="89">
        <v>250</v>
      </c>
      <c r="M2178" s="89"/>
      <c r="N2178" s="103">
        <f>SUM(L2178:M2178)</f>
        <v>250</v>
      </c>
      <c r="O2178" s="89"/>
      <c r="P2178" s="89"/>
      <c r="Q2178" s="103">
        <f>SUM(O2178:P2178)</f>
        <v>0</v>
      </c>
      <c r="R2178" s="89"/>
      <c r="S2178" s="89"/>
      <c r="T2178" s="103">
        <f>SUM(R2178:S2178)</f>
        <v>0</v>
      </c>
    </row>
    <row r="2179" spans="1:20" ht="18.75">
      <c r="A2179" s="25"/>
      <c r="B2179" s="19" t="s">
        <v>1689</v>
      </c>
      <c r="C2179" s="21"/>
      <c r="D2179" s="20"/>
      <c r="E2179" s="88"/>
      <c r="F2179" s="18"/>
      <c r="G2179" s="18"/>
      <c r="H2179" s="94"/>
      <c r="I2179" s="36">
        <f>SUM(I2178)</f>
        <v>400</v>
      </c>
      <c r="J2179" s="22"/>
      <c r="K2179" s="117">
        <f>SUM(I2179:J2179)</f>
        <v>400</v>
      </c>
      <c r="L2179" s="90">
        <f>SUM(L2178)</f>
        <v>250</v>
      </c>
      <c r="M2179" s="89"/>
      <c r="N2179" s="103">
        <f>SUM(L2179:M2179)</f>
        <v>250</v>
      </c>
      <c r="O2179" s="90"/>
      <c r="P2179" s="89"/>
      <c r="Q2179" s="103">
        <f>SUM(O2179:P2179)</f>
        <v>0</v>
      </c>
      <c r="R2179" s="90"/>
      <c r="S2179" s="89"/>
      <c r="T2179" s="103">
        <f>SUM(R2179:S2179)</f>
        <v>0</v>
      </c>
    </row>
    <row r="2180" spans="1:20" ht="18.75">
      <c r="A2180" s="35">
        <v>22</v>
      </c>
      <c r="B2180" s="19" t="s">
        <v>1690</v>
      </c>
      <c r="C2180" s="21"/>
      <c r="D2180" s="20"/>
      <c r="E2180" s="88"/>
      <c r="F2180" s="18"/>
      <c r="G2180" s="18"/>
      <c r="H2180" s="94"/>
      <c r="I2180" s="22"/>
      <c r="J2180" s="22"/>
      <c r="L2180" s="89"/>
      <c r="M2180" s="89"/>
      <c r="O2180" s="89"/>
      <c r="P2180" s="89"/>
      <c r="R2180" s="89"/>
      <c r="S2180" s="89"/>
    </row>
    <row r="2181" spans="1:20" ht="18.75">
      <c r="A2181" s="25"/>
      <c r="B2181" s="17" t="s">
        <v>1692</v>
      </c>
      <c r="C2181" s="21"/>
      <c r="D2181" s="20"/>
      <c r="E2181" s="88"/>
      <c r="F2181" s="18"/>
      <c r="G2181" s="18"/>
      <c r="H2181" s="94"/>
      <c r="I2181" s="22">
        <v>15</v>
      </c>
      <c r="J2181" s="22"/>
      <c r="K2181" s="117">
        <f>SUM(I2181:J2181)</f>
        <v>15</v>
      </c>
      <c r="L2181" s="89">
        <v>0.01</v>
      </c>
      <c r="M2181" s="89"/>
      <c r="N2181" s="103">
        <f>SUM(L2181:M2181)</f>
        <v>0.01</v>
      </c>
      <c r="O2181" s="89"/>
      <c r="P2181" s="89"/>
      <c r="Q2181" s="103">
        <f>SUM(O2181:P2181)</f>
        <v>0</v>
      </c>
      <c r="R2181" s="89"/>
      <c r="S2181" s="89"/>
      <c r="T2181" s="103">
        <f>SUM(R2181:S2181)</f>
        <v>0</v>
      </c>
    </row>
    <row r="2182" spans="1:20" ht="18.75">
      <c r="A2182" s="25"/>
      <c r="B2182" s="19" t="s">
        <v>1691</v>
      </c>
      <c r="C2182" s="21"/>
      <c r="D2182" s="20"/>
      <c r="E2182" s="88"/>
      <c r="F2182" s="18"/>
      <c r="G2182" s="18"/>
      <c r="H2182" s="94"/>
      <c r="I2182" s="36">
        <f>SUM(I2181)</f>
        <v>15</v>
      </c>
      <c r="J2182" s="22"/>
      <c r="K2182" s="117">
        <f>SUM(I2182:J2182)</f>
        <v>15</v>
      </c>
      <c r="L2182" s="90">
        <f>SUM(L2181)</f>
        <v>0.01</v>
      </c>
      <c r="M2182" s="89"/>
      <c r="N2182" s="103">
        <f>SUM(L2182:M2182)</f>
        <v>0.01</v>
      </c>
      <c r="O2182" s="90"/>
      <c r="P2182" s="89"/>
      <c r="Q2182" s="103">
        <f>SUM(O2182:P2182)</f>
        <v>0</v>
      </c>
      <c r="R2182" s="90"/>
      <c r="S2182" s="89"/>
      <c r="T2182" s="103">
        <f>SUM(R2182:S2182)</f>
        <v>0</v>
      </c>
    </row>
    <row r="2183" spans="1:20" s="43" customFormat="1" ht="18.75">
      <c r="A2183" s="35">
        <v>23</v>
      </c>
      <c r="B2183" s="19" t="s">
        <v>1636</v>
      </c>
      <c r="C2183" s="21"/>
      <c r="D2183" s="21"/>
      <c r="E2183" s="88"/>
      <c r="F2183" s="18"/>
      <c r="G2183" s="18"/>
      <c r="H2183" s="94"/>
      <c r="I2183" s="36"/>
      <c r="J2183" s="36"/>
      <c r="K2183" s="117"/>
      <c r="L2183" s="90"/>
      <c r="M2183" s="90"/>
      <c r="N2183" s="103"/>
      <c r="O2183" s="90"/>
      <c r="P2183" s="90"/>
      <c r="Q2183" s="103"/>
      <c r="R2183" s="90"/>
      <c r="S2183" s="90"/>
      <c r="T2183" s="103"/>
    </row>
    <row r="2184" spans="1:20" s="43" customFormat="1" ht="18.75">
      <c r="A2184" s="35">
        <v>1</v>
      </c>
      <c r="B2184" s="17" t="s">
        <v>1637</v>
      </c>
      <c r="C2184" s="20"/>
      <c r="D2184" s="20"/>
      <c r="E2184" s="107"/>
      <c r="F2184" s="14">
        <v>0.01</v>
      </c>
      <c r="G2184" s="14">
        <v>0</v>
      </c>
      <c r="H2184" s="94">
        <f t="shared" ref="H2184:H2190" si="633">SUM(F2184:G2184)</f>
        <v>0.01</v>
      </c>
      <c r="I2184" s="36"/>
      <c r="J2184" s="36"/>
      <c r="K2184" s="117"/>
      <c r="L2184" s="90"/>
      <c r="M2184" s="90"/>
      <c r="N2184" s="103"/>
      <c r="O2184" s="90"/>
      <c r="P2184" s="90"/>
      <c r="Q2184" s="103"/>
      <c r="R2184" s="90"/>
      <c r="S2184" s="90"/>
      <c r="T2184" s="103"/>
    </row>
    <row r="2185" spans="1:20" ht="18.75">
      <c r="A2185" s="25"/>
      <c r="B2185" s="19" t="s">
        <v>150</v>
      </c>
      <c r="C2185" s="21"/>
      <c r="D2185" s="21"/>
      <c r="E2185" s="88"/>
      <c r="F2185" s="18">
        <v>0.01</v>
      </c>
      <c r="G2185" s="18">
        <v>0</v>
      </c>
      <c r="H2185" s="94">
        <f t="shared" si="633"/>
        <v>0.01</v>
      </c>
      <c r="I2185" s="22"/>
      <c r="J2185" s="22"/>
      <c r="L2185" s="89"/>
      <c r="M2185" s="89"/>
      <c r="O2185" s="89"/>
      <c r="P2185" s="89"/>
      <c r="R2185" s="89"/>
      <c r="S2185" s="89"/>
    </row>
    <row r="2186" spans="1:20" s="43" customFormat="1" ht="18.75">
      <c r="A2186" s="35">
        <v>24</v>
      </c>
      <c r="B2186" s="19" t="s">
        <v>599</v>
      </c>
      <c r="C2186" s="21"/>
      <c r="D2186" s="21"/>
      <c r="E2186" s="88"/>
      <c r="F2186" s="18"/>
      <c r="G2186" s="18"/>
      <c r="H2186" s="94">
        <f t="shared" si="633"/>
        <v>0</v>
      </c>
      <c r="I2186" s="36"/>
      <c r="J2186" s="36"/>
      <c r="K2186" s="117"/>
      <c r="L2186" s="90"/>
      <c r="M2186" s="90"/>
      <c r="N2186" s="103"/>
      <c r="O2186" s="90"/>
      <c r="P2186" s="90"/>
      <c r="Q2186" s="103"/>
      <c r="R2186" s="90"/>
      <c r="S2186" s="90"/>
      <c r="T2186" s="103"/>
    </row>
    <row r="2187" spans="1:20" ht="18.75">
      <c r="A2187" s="25">
        <v>1</v>
      </c>
      <c r="B2187" s="17" t="s">
        <v>1638</v>
      </c>
      <c r="C2187" s="20">
        <v>53448</v>
      </c>
      <c r="D2187" s="20"/>
      <c r="E2187" s="88">
        <f>SUM(C2187:D2187)</f>
        <v>53448</v>
      </c>
      <c r="F2187" s="14">
        <v>72500</v>
      </c>
      <c r="G2187" s="14">
        <v>0</v>
      </c>
      <c r="H2187" s="94">
        <f t="shared" si="633"/>
        <v>72500</v>
      </c>
      <c r="I2187" s="22">
        <v>82200</v>
      </c>
      <c r="J2187" s="22"/>
      <c r="K2187" s="117">
        <f>SUM(I2187:J2187)</f>
        <v>82200</v>
      </c>
      <c r="L2187" s="89">
        <v>77300</v>
      </c>
      <c r="M2187" s="89"/>
      <c r="N2187" s="103">
        <f>SUM(L2187:M2187)</f>
        <v>77300</v>
      </c>
      <c r="O2187" s="89">
        <v>113000</v>
      </c>
      <c r="P2187" s="89"/>
      <c r="Q2187" s="103">
        <f>SUM(O2187:P2187)</f>
        <v>113000</v>
      </c>
      <c r="R2187" s="89">
        <v>113000</v>
      </c>
      <c r="S2187" s="89"/>
      <c r="T2187" s="103">
        <f>SUM(R2187:S2187)</f>
        <v>113000</v>
      </c>
    </row>
    <row r="2188" spans="1:20" ht="18.75">
      <c r="A2188" s="25">
        <v>2</v>
      </c>
      <c r="B2188" s="17" t="s">
        <v>1639</v>
      </c>
      <c r="C2188" s="20"/>
      <c r="D2188" s="20"/>
      <c r="F2188" s="14">
        <v>0.01</v>
      </c>
      <c r="G2188" s="14">
        <v>0</v>
      </c>
      <c r="H2188" s="94">
        <f t="shared" si="633"/>
        <v>0.01</v>
      </c>
      <c r="I2188" s="22">
        <v>0.01</v>
      </c>
      <c r="J2188" s="22"/>
      <c r="K2188" s="117">
        <f>SUM(I2188:J2188)</f>
        <v>0.01</v>
      </c>
      <c r="L2188" s="89">
        <v>0.01</v>
      </c>
      <c r="M2188" s="89">
        <v>0.01</v>
      </c>
      <c r="N2188" s="103">
        <f>SUM(L2188:M2188)</f>
        <v>0.02</v>
      </c>
      <c r="O2188" s="89">
        <v>0.01</v>
      </c>
      <c r="P2188" s="89"/>
      <c r="Q2188" s="103">
        <f>SUM(O2188:P2188)</f>
        <v>0.01</v>
      </c>
      <c r="R2188" s="89">
        <v>0.01</v>
      </c>
      <c r="S2188" s="89"/>
      <c r="T2188" s="103">
        <f>SUM(R2188:S2188)</f>
        <v>0.01</v>
      </c>
    </row>
    <row r="2189" spans="1:20" ht="18.75">
      <c r="A2189" s="25">
        <v>3</v>
      </c>
      <c r="B2189" s="17" t="s">
        <v>1640</v>
      </c>
      <c r="C2189" s="20">
        <v>1500</v>
      </c>
      <c r="D2189" s="20"/>
      <c r="E2189" s="88">
        <f>SUM(C2189:D2189)</f>
        <v>1500</v>
      </c>
      <c r="F2189" s="14">
        <v>2600</v>
      </c>
      <c r="G2189" s="14">
        <v>0</v>
      </c>
      <c r="H2189" s="94">
        <f t="shared" si="633"/>
        <v>2600</v>
      </c>
      <c r="I2189" s="22">
        <v>4800</v>
      </c>
      <c r="J2189" s="22"/>
      <c r="K2189" s="117">
        <f>SUM(I2189:J2189)</f>
        <v>4800</v>
      </c>
      <c r="L2189" s="89">
        <v>8200</v>
      </c>
      <c r="M2189" s="89"/>
      <c r="N2189" s="103">
        <f>SUM(L2189:M2189)</f>
        <v>8200</v>
      </c>
      <c r="O2189" s="89">
        <v>8200</v>
      </c>
      <c r="P2189" s="89"/>
      <c r="Q2189" s="103">
        <f>SUM(O2189:P2189)</f>
        <v>8200</v>
      </c>
      <c r="R2189" s="89">
        <v>8200</v>
      </c>
      <c r="S2189" s="89"/>
      <c r="T2189" s="103">
        <f>SUM(R2189:S2189)</f>
        <v>8200</v>
      </c>
    </row>
    <row r="2190" spans="1:20" s="43" customFormat="1" ht="18.75">
      <c r="A2190" s="35"/>
      <c r="B2190" s="19" t="s">
        <v>15</v>
      </c>
      <c r="C2190" s="21">
        <f>SUM(C2187:C2189)</f>
        <v>54948</v>
      </c>
      <c r="D2190" s="20"/>
      <c r="E2190" s="88">
        <f>SUM(C2190:D2190)</f>
        <v>54948</v>
      </c>
      <c r="F2190" s="18">
        <v>75100.009999999995</v>
      </c>
      <c r="G2190" s="18">
        <v>0</v>
      </c>
      <c r="H2190" s="94">
        <f t="shared" si="633"/>
        <v>75100.009999999995</v>
      </c>
      <c r="I2190" s="36">
        <f>SUM(I2187:I2189)</f>
        <v>87000.01</v>
      </c>
      <c r="J2190" s="36"/>
      <c r="K2190" s="117">
        <f>SUM(I2190:J2190)</f>
        <v>87000.01</v>
      </c>
      <c r="L2190" s="90">
        <f>SUM(L2187:L2189)</f>
        <v>85500.01</v>
      </c>
      <c r="M2190" s="90">
        <f>SUM(M2187:M2189)</f>
        <v>0.01</v>
      </c>
      <c r="N2190" s="103">
        <f>SUM(L2190:M2190)</f>
        <v>85500.01999999999</v>
      </c>
      <c r="O2190" s="90">
        <f>SUM(O2187:O2189)</f>
        <v>121200.01</v>
      </c>
      <c r="P2190" s="90"/>
      <c r="Q2190" s="103">
        <f>SUM(O2190:P2190)</f>
        <v>121200.01</v>
      </c>
      <c r="R2190" s="90">
        <f>SUM(R2187:R2189)</f>
        <v>121200.01</v>
      </c>
      <c r="S2190" s="90"/>
      <c r="T2190" s="103">
        <f>SUM(R2190:S2190)</f>
        <v>121200.01</v>
      </c>
    </row>
    <row r="2191" spans="1:20" s="43" customFormat="1" ht="18.75">
      <c r="A2191" s="35">
        <v>25</v>
      </c>
      <c r="B2191" s="19" t="s">
        <v>1641</v>
      </c>
      <c r="C2191" s="21"/>
      <c r="D2191" s="21"/>
      <c r="E2191" s="88"/>
      <c r="F2191" s="18"/>
      <c r="G2191" s="18"/>
      <c r="H2191" s="94"/>
      <c r="I2191" s="36"/>
      <c r="J2191" s="36"/>
      <c r="K2191" s="117"/>
      <c r="L2191" s="90"/>
      <c r="M2191" s="90"/>
      <c r="N2191" s="103"/>
      <c r="O2191" s="90"/>
      <c r="P2191" s="90"/>
      <c r="Q2191" s="103"/>
      <c r="R2191" s="90"/>
      <c r="S2191" s="90"/>
      <c r="T2191" s="103"/>
    </row>
    <row r="2192" spans="1:20" ht="18.75">
      <c r="A2192" s="25">
        <v>1</v>
      </c>
      <c r="B2192" s="17" t="s">
        <v>1642</v>
      </c>
      <c r="C2192" s="20">
        <v>0</v>
      </c>
      <c r="D2192" s="20"/>
      <c r="E2192" s="107">
        <f>SUM(C2192:D2192)</f>
        <v>0</v>
      </c>
      <c r="F2192" s="14">
        <v>16</v>
      </c>
      <c r="G2192" s="14">
        <v>0</v>
      </c>
      <c r="H2192" s="94">
        <f>SUM(F2192:G2192)</f>
        <v>16</v>
      </c>
      <c r="I2192" s="22">
        <v>16</v>
      </c>
      <c r="J2192" s="22"/>
      <c r="K2192" s="117">
        <f>SUM(I2192:J2192)</f>
        <v>16</v>
      </c>
      <c r="L2192" s="89">
        <v>20</v>
      </c>
      <c r="M2192" s="89"/>
      <c r="N2192" s="103">
        <f>SUM(L2192:M2192)</f>
        <v>20</v>
      </c>
      <c r="O2192" s="89">
        <v>20</v>
      </c>
      <c r="P2192" s="89"/>
      <c r="Q2192" s="103">
        <f>SUM(O2192:P2192)</f>
        <v>20</v>
      </c>
      <c r="R2192" s="89">
        <v>20</v>
      </c>
      <c r="S2192" s="89"/>
      <c r="T2192" s="103">
        <f>SUM(R2192:S2192)</f>
        <v>20</v>
      </c>
    </row>
    <row r="2193" spans="1:20" ht="18.75">
      <c r="A2193" s="25">
        <v>2</v>
      </c>
      <c r="B2193" s="17" t="s">
        <v>1643</v>
      </c>
      <c r="C2193" s="20"/>
      <c r="D2193" s="20"/>
      <c r="F2193" s="14">
        <v>100.01</v>
      </c>
      <c r="G2193" s="14">
        <v>0</v>
      </c>
      <c r="H2193" s="94">
        <f>SUM(F2193:G2193)</f>
        <v>100.01</v>
      </c>
      <c r="I2193" s="22">
        <v>100.01</v>
      </c>
      <c r="J2193" s="22"/>
      <c r="K2193" s="117">
        <f>SUM(I2193:J2193)</f>
        <v>100.01</v>
      </c>
      <c r="L2193" s="89">
        <v>335.01</v>
      </c>
      <c r="M2193" s="89"/>
      <c r="N2193" s="103">
        <f>SUM(L2193:M2193)</f>
        <v>335.01</v>
      </c>
      <c r="O2193" s="89">
        <v>360.01</v>
      </c>
      <c r="P2193" s="89"/>
      <c r="Q2193" s="103">
        <f>SUM(O2193:P2193)</f>
        <v>360.01</v>
      </c>
      <c r="R2193" s="89">
        <v>360.01</v>
      </c>
      <c r="S2193" s="89"/>
      <c r="T2193" s="103">
        <f>SUM(R2193:S2193)</f>
        <v>360.01</v>
      </c>
    </row>
    <row r="2194" spans="1:20" ht="18.75">
      <c r="A2194" s="25"/>
      <c r="B2194" s="19" t="s">
        <v>180</v>
      </c>
      <c r="C2194" s="21">
        <f>SUM(C2192:C2193)</f>
        <v>0</v>
      </c>
      <c r="D2194" s="21"/>
      <c r="E2194" s="88">
        <f>SUM(C2194:D2194)</f>
        <v>0</v>
      </c>
      <c r="F2194" s="18">
        <v>116.01</v>
      </c>
      <c r="G2194" s="18">
        <v>0</v>
      </c>
      <c r="H2194" s="94">
        <f>SUM(F2194:G2194)</f>
        <v>116.01</v>
      </c>
      <c r="I2194" s="36">
        <f>SUM(I2192:I2193)</f>
        <v>116.01</v>
      </c>
      <c r="J2194" s="22"/>
      <c r="K2194" s="117">
        <f>SUM(I2194:J2194)</f>
        <v>116.01</v>
      </c>
      <c r="L2194" s="90">
        <f>SUM(L2192:L2193)</f>
        <v>355.01</v>
      </c>
      <c r="M2194" s="89"/>
      <c r="N2194" s="103">
        <f>SUM(L2194:M2194)</f>
        <v>355.01</v>
      </c>
      <c r="O2194" s="90">
        <f>SUM(O2192:O2193)</f>
        <v>380.01</v>
      </c>
      <c r="P2194" s="89"/>
      <c r="Q2194" s="103">
        <f>SUM(O2194:P2194)</f>
        <v>380.01</v>
      </c>
      <c r="R2194" s="90">
        <f>SUM(R2192:R2193)</f>
        <v>380.01</v>
      </c>
      <c r="S2194" s="89"/>
      <c r="T2194" s="103">
        <f>SUM(R2194:S2194)</f>
        <v>380.01</v>
      </c>
    </row>
    <row r="2195" spans="1:20" s="43" customFormat="1" ht="18.75">
      <c r="A2195" s="35">
        <v>26</v>
      </c>
      <c r="B2195" s="19" t="s">
        <v>1284</v>
      </c>
      <c r="C2195" s="21"/>
      <c r="D2195" s="21"/>
      <c r="E2195" s="88"/>
      <c r="F2195" s="18"/>
      <c r="G2195" s="18"/>
      <c r="H2195" s="94"/>
      <c r="I2195" s="36"/>
      <c r="J2195" s="36"/>
      <c r="K2195" s="117"/>
      <c r="L2195" s="90"/>
      <c r="M2195" s="90"/>
      <c r="N2195" s="103"/>
      <c r="O2195" s="90"/>
      <c r="P2195" s="90"/>
      <c r="Q2195" s="103"/>
      <c r="R2195" s="90"/>
      <c r="S2195" s="90"/>
      <c r="T2195" s="103"/>
    </row>
    <row r="2196" spans="1:20" s="43" customFormat="1" ht="18.75">
      <c r="A2196" s="35">
        <v>1</v>
      </c>
      <c r="B2196" s="17" t="s">
        <v>1644</v>
      </c>
      <c r="C2196" s="20">
        <v>0</v>
      </c>
      <c r="D2196" s="20"/>
      <c r="E2196" s="107">
        <f>SUM(C2196:D2196)</f>
        <v>0</v>
      </c>
      <c r="F2196" s="14">
        <v>60</v>
      </c>
      <c r="G2196" s="14">
        <v>0</v>
      </c>
      <c r="H2196" s="94">
        <f t="shared" ref="H2196:H2223" si="634">SUM(F2196:G2196)</f>
        <v>60</v>
      </c>
      <c r="I2196" s="22">
        <v>43.6</v>
      </c>
      <c r="J2196" s="36"/>
      <c r="K2196" s="117">
        <f>SUM(I2196:J2196)</f>
        <v>43.6</v>
      </c>
      <c r="L2196" s="89">
        <v>60</v>
      </c>
      <c r="M2196" s="90"/>
      <c r="N2196" s="103">
        <f>SUM(L2196:M2196)</f>
        <v>60</v>
      </c>
      <c r="O2196" s="89">
        <v>110</v>
      </c>
      <c r="P2196" s="90"/>
      <c r="Q2196" s="103">
        <f>SUM(O2196:P2196)</f>
        <v>110</v>
      </c>
      <c r="R2196" s="89">
        <v>110</v>
      </c>
      <c r="S2196" s="90"/>
      <c r="T2196" s="103">
        <f>SUM(R2196:S2196)</f>
        <v>110</v>
      </c>
    </row>
    <row r="2197" spans="1:20" s="43" customFormat="1" ht="18.75">
      <c r="A2197" s="35"/>
      <c r="B2197" s="19" t="s">
        <v>181</v>
      </c>
      <c r="C2197" s="21">
        <f>SUM(C2196)</f>
        <v>0</v>
      </c>
      <c r="D2197" s="21"/>
      <c r="E2197" s="88">
        <f>SUM(C2197:D2197)</f>
        <v>0</v>
      </c>
      <c r="F2197" s="18">
        <v>60</v>
      </c>
      <c r="G2197" s="18">
        <v>0</v>
      </c>
      <c r="H2197" s="94">
        <f t="shared" si="634"/>
        <v>60</v>
      </c>
      <c r="I2197" s="36">
        <f>SUM(I2196)</f>
        <v>43.6</v>
      </c>
      <c r="J2197" s="36"/>
      <c r="K2197" s="117">
        <f>SUM(I2197:J2197)</f>
        <v>43.6</v>
      </c>
      <c r="L2197" s="90">
        <f>SUM(L2196)</f>
        <v>60</v>
      </c>
      <c r="M2197" s="90"/>
      <c r="N2197" s="103">
        <f>SUM(L2197:M2197)</f>
        <v>60</v>
      </c>
      <c r="O2197" s="90">
        <f>SUM(O2196)</f>
        <v>110</v>
      </c>
      <c r="P2197" s="90"/>
      <c r="Q2197" s="103">
        <f>SUM(O2197:P2197)</f>
        <v>110</v>
      </c>
      <c r="R2197" s="90">
        <f>SUM(R2196)</f>
        <v>110</v>
      </c>
      <c r="S2197" s="90"/>
      <c r="T2197" s="103">
        <f>SUM(R2197:S2197)</f>
        <v>110</v>
      </c>
    </row>
    <row r="2198" spans="1:20" s="43" customFormat="1" ht="18.75">
      <c r="A2198" s="35">
        <v>27</v>
      </c>
      <c r="B2198" s="19" t="s">
        <v>289</v>
      </c>
      <c r="C2198" s="21"/>
      <c r="D2198" s="21"/>
      <c r="E2198" s="88"/>
      <c r="F2198" s="18"/>
      <c r="G2198" s="18"/>
      <c r="H2198" s="94">
        <f t="shared" si="634"/>
        <v>0</v>
      </c>
      <c r="I2198" s="36"/>
      <c r="J2198" s="36"/>
      <c r="K2198" s="117"/>
      <c r="L2198" s="90"/>
      <c r="M2198" s="90"/>
      <c r="N2198" s="103"/>
      <c r="O2198" s="90"/>
      <c r="P2198" s="90"/>
      <c r="Q2198" s="103"/>
      <c r="R2198" s="90"/>
      <c r="S2198" s="90"/>
      <c r="T2198" s="103"/>
    </row>
    <row r="2199" spans="1:20" s="43" customFormat="1" ht="18.75">
      <c r="A2199" s="35">
        <v>1</v>
      </c>
      <c r="B2199" s="64" t="s">
        <v>2456</v>
      </c>
      <c r="C2199" s="21"/>
      <c r="D2199" s="21"/>
      <c r="E2199" s="88"/>
      <c r="F2199" s="18"/>
      <c r="G2199" s="18"/>
      <c r="H2199" s="94"/>
      <c r="I2199" s="36"/>
      <c r="J2199" s="36"/>
      <c r="K2199" s="117"/>
      <c r="L2199" s="90"/>
      <c r="M2199" s="90"/>
      <c r="N2199" s="103"/>
      <c r="O2199" s="90"/>
      <c r="P2199" s="90"/>
      <c r="Q2199" s="103"/>
      <c r="R2199" s="90">
        <v>0.01</v>
      </c>
      <c r="S2199" s="90"/>
      <c r="T2199" s="103">
        <f>SUM(R2199:S2199)</f>
        <v>0.01</v>
      </c>
    </row>
    <row r="2200" spans="1:20" ht="18.75">
      <c r="A2200" s="25">
        <v>2</v>
      </c>
      <c r="B2200" s="17" t="s">
        <v>1645</v>
      </c>
      <c r="C2200" s="20"/>
      <c r="D2200" s="20">
        <v>92950</v>
      </c>
      <c r="E2200" s="88">
        <f>SUM(C2200:D2200)</f>
        <v>92950</v>
      </c>
      <c r="F2200" s="14">
        <v>0</v>
      </c>
      <c r="G2200" s="14">
        <v>0.12</v>
      </c>
      <c r="H2200" s="94">
        <f t="shared" si="634"/>
        <v>0.12</v>
      </c>
      <c r="I2200" s="22">
        <v>0</v>
      </c>
      <c r="J2200" s="22">
        <v>159030.12</v>
      </c>
      <c r="K2200" s="117">
        <f t="shared" ref="K2200:K2214" si="635">SUM(I2200:J2200)</f>
        <v>159030.12</v>
      </c>
      <c r="L2200" s="89"/>
      <c r="M2200" s="89"/>
      <c r="N2200" s="103">
        <f t="shared" ref="N2200:N2222" si="636">SUM(L2200:M2200)</f>
        <v>0</v>
      </c>
      <c r="O2200" s="89"/>
      <c r="P2200" s="89"/>
      <c r="Q2200" s="103">
        <f t="shared" ref="Q2200:Q2222" si="637">SUM(O2200:P2200)</f>
        <v>0</v>
      </c>
      <c r="R2200" s="89"/>
      <c r="S2200" s="89"/>
      <c r="T2200" s="103">
        <f t="shared" ref="T2200:T2222" si="638">SUM(R2200:S2200)</f>
        <v>0</v>
      </c>
    </row>
    <row r="2201" spans="1:20" s="43" customFormat="1" ht="18.75">
      <c r="A2201" s="35">
        <v>3</v>
      </c>
      <c r="B2201" s="17" t="s">
        <v>1646</v>
      </c>
      <c r="C2201" s="21"/>
      <c r="D2201" s="21"/>
      <c r="E2201" s="88"/>
      <c r="F2201" s="14">
        <v>0</v>
      </c>
      <c r="G2201" s="14">
        <v>154030.54</v>
      </c>
      <c r="H2201" s="94">
        <f t="shared" si="634"/>
        <v>154030.54</v>
      </c>
      <c r="I2201" s="22">
        <v>262551.3</v>
      </c>
      <c r="J2201" s="36"/>
      <c r="K2201" s="117">
        <f t="shared" si="635"/>
        <v>262551.3</v>
      </c>
      <c r="L2201" s="189">
        <v>0</v>
      </c>
      <c r="M2201" s="89">
        <v>168102.12</v>
      </c>
      <c r="N2201" s="103">
        <f t="shared" si="636"/>
        <v>168102.12</v>
      </c>
      <c r="O2201" s="189"/>
      <c r="P2201" s="89">
        <v>177907.12</v>
      </c>
      <c r="Q2201" s="103">
        <f t="shared" si="637"/>
        <v>177907.12</v>
      </c>
      <c r="R2201" s="189"/>
      <c r="S2201" s="89">
        <v>246457.82</v>
      </c>
      <c r="T2201" s="103">
        <f t="shared" si="638"/>
        <v>246457.82</v>
      </c>
    </row>
    <row r="2202" spans="1:20" ht="18.75">
      <c r="A2202" s="25">
        <v>4</v>
      </c>
      <c r="B2202" s="17" t="s">
        <v>1647</v>
      </c>
      <c r="C2202" s="20">
        <v>208400</v>
      </c>
      <c r="D2202" s="20"/>
      <c r="E2202" s="88">
        <f>SUM(C2202:D2202)</f>
        <v>208400</v>
      </c>
      <c r="F2202" s="14">
        <v>229240</v>
      </c>
      <c r="G2202" s="14">
        <v>0</v>
      </c>
      <c r="H2202" s="94">
        <f t="shared" si="634"/>
        <v>229240</v>
      </c>
      <c r="I2202" s="22"/>
      <c r="J2202" s="22">
        <v>165</v>
      </c>
      <c r="K2202" s="117">
        <f t="shared" si="635"/>
        <v>165</v>
      </c>
      <c r="L2202" s="189">
        <v>290000</v>
      </c>
      <c r="M2202" s="89"/>
      <c r="N2202" s="103">
        <f t="shared" si="636"/>
        <v>290000</v>
      </c>
      <c r="O2202" s="189">
        <v>319005</v>
      </c>
      <c r="P2202" s="89"/>
      <c r="Q2202" s="103">
        <f t="shared" si="637"/>
        <v>319005</v>
      </c>
      <c r="R2202" s="189">
        <v>319005</v>
      </c>
      <c r="S2202" s="89"/>
      <c r="T2202" s="103">
        <f t="shared" si="638"/>
        <v>319005</v>
      </c>
    </row>
    <row r="2203" spans="1:20" ht="18.75">
      <c r="A2203" s="35">
        <v>5</v>
      </c>
      <c r="B2203" s="17" t="s">
        <v>1648</v>
      </c>
      <c r="C2203" s="20"/>
      <c r="D2203" s="20">
        <v>165</v>
      </c>
      <c r="E2203" s="88">
        <f>SUM(C2203:D2203)</f>
        <v>165</v>
      </c>
      <c r="F2203" s="14">
        <v>0</v>
      </c>
      <c r="G2203" s="14">
        <v>165</v>
      </c>
      <c r="H2203" s="94">
        <f t="shared" si="634"/>
        <v>165</v>
      </c>
      <c r="I2203" s="22">
        <v>0.03</v>
      </c>
      <c r="J2203" s="22"/>
      <c r="K2203" s="117">
        <f t="shared" si="635"/>
        <v>0.03</v>
      </c>
      <c r="L2203" s="189"/>
      <c r="M2203" s="89">
        <v>0.01</v>
      </c>
      <c r="N2203" s="103">
        <f t="shared" si="636"/>
        <v>0.01</v>
      </c>
      <c r="O2203" s="189"/>
      <c r="P2203" s="89"/>
      <c r="Q2203" s="103">
        <f t="shared" si="637"/>
        <v>0</v>
      </c>
      <c r="R2203" s="189"/>
      <c r="S2203" s="89"/>
      <c r="T2203" s="103">
        <f t="shared" si="638"/>
        <v>0</v>
      </c>
    </row>
    <row r="2204" spans="1:20" ht="18.75">
      <c r="A2204" s="25">
        <v>6</v>
      </c>
      <c r="B2204" s="17" t="s">
        <v>2171</v>
      </c>
      <c r="C2204" s="20"/>
      <c r="D2204" s="20"/>
      <c r="E2204" s="88"/>
      <c r="F2204" s="14"/>
      <c r="G2204" s="14"/>
      <c r="H2204" s="94"/>
      <c r="I2204" s="22"/>
      <c r="J2204" s="22"/>
      <c r="L2204" s="189">
        <v>0.03</v>
      </c>
      <c r="M2204" s="89"/>
      <c r="N2204" s="103">
        <f t="shared" si="636"/>
        <v>0.03</v>
      </c>
      <c r="O2204" s="189">
        <v>0.03</v>
      </c>
      <c r="P2204" s="89"/>
      <c r="Q2204" s="103">
        <f t="shared" si="637"/>
        <v>0.03</v>
      </c>
      <c r="R2204" s="189">
        <v>0.03</v>
      </c>
      <c r="S2204" s="89"/>
      <c r="T2204" s="103">
        <f t="shared" si="638"/>
        <v>0.03</v>
      </c>
    </row>
    <row r="2205" spans="1:20" ht="18.75">
      <c r="A2205" s="35">
        <v>7</v>
      </c>
      <c r="B2205" s="17" t="s">
        <v>2172</v>
      </c>
      <c r="C2205" s="20"/>
      <c r="D2205" s="20"/>
      <c r="E2205" s="88"/>
      <c r="F2205" s="14"/>
      <c r="G2205" s="14"/>
      <c r="H2205" s="94"/>
      <c r="I2205" s="22"/>
      <c r="J2205" s="22"/>
      <c r="L2205" s="189">
        <v>400</v>
      </c>
      <c r="M2205" s="89"/>
      <c r="N2205" s="103">
        <f t="shared" si="636"/>
        <v>400</v>
      </c>
      <c r="O2205" s="189">
        <v>100</v>
      </c>
      <c r="P2205" s="89"/>
      <c r="Q2205" s="103">
        <f t="shared" si="637"/>
        <v>100</v>
      </c>
      <c r="R2205" s="189">
        <v>100</v>
      </c>
      <c r="S2205" s="89"/>
      <c r="T2205" s="103">
        <f t="shared" si="638"/>
        <v>100</v>
      </c>
    </row>
    <row r="2206" spans="1:20" ht="18.75">
      <c r="A2206" s="25">
        <v>8</v>
      </c>
      <c r="B2206" s="17" t="s">
        <v>2457</v>
      </c>
      <c r="C2206" s="20"/>
      <c r="D2206" s="20"/>
      <c r="E2206" s="88"/>
      <c r="F2206" s="14"/>
      <c r="G2206" s="14"/>
      <c r="H2206" s="94"/>
      <c r="I2206" s="22"/>
      <c r="J2206" s="22"/>
      <c r="L2206" s="189"/>
      <c r="M2206" s="89"/>
      <c r="O2206" s="189"/>
      <c r="P2206" s="89"/>
      <c r="R2206" s="189">
        <v>0</v>
      </c>
      <c r="S2206" s="89">
        <v>0.03</v>
      </c>
      <c r="T2206" s="103">
        <f t="shared" si="638"/>
        <v>0.03</v>
      </c>
    </row>
    <row r="2207" spans="1:20" ht="18.75">
      <c r="A2207" s="35">
        <v>9</v>
      </c>
      <c r="B2207" s="17" t="s">
        <v>2458</v>
      </c>
      <c r="C2207" s="20"/>
      <c r="D2207" s="20"/>
      <c r="E2207" s="88"/>
      <c r="F2207" s="14"/>
      <c r="G2207" s="14"/>
      <c r="H2207" s="94"/>
      <c r="I2207" s="22"/>
      <c r="J2207" s="22"/>
      <c r="L2207" s="189"/>
      <c r="M2207" s="89"/>
      <c r="O2207" s="189"/>
      <c r="P2207" s="89"/>
      <c r="R2207" s="189">
        <v>0.03</v>
      </c>
      <c r="S2207" s="89">
        <v>0.03</v>
      </c>
      <c r="T2207" s="206">
        <f>SUM(R2207:S2207)</f>
        <v>0.06</v>
      </c>
    </row>
    <row r="2208" spans="1:20" ht="18.75">
      <c r="A2208" s="25">
        <v>10</v>
      </c>
      <c r="B2208" s="17" t="s">
        <v>2459</v>
      </c>
      <c r="C2208" s="20"/>
      <c r="D2208" s="20"/>
      <c r="E2208" s="88"/>
      <c r="F2208" s="14"/>
      <c r="G2208" s="14"/>
      <c r="H2208" s="94"/>
      <c r="I2208" s="22"/>
      <c r="J2208" s="22"/>
      <c r="L2208" s="189">
        <v>1000</v>
      </c>
      <c r="M2208" s="89"/>
      <c r="N2208" s="103">
        <f t="shared" ref="N2208" si="639">SUM(L2208:M2208)</f>
        <v>1000</v>
      </c>
      <c r="O2208" s="189">
        <v>0.03</v>
      </c>
      <c r="P2208" s="89"/>
      <c r="Q2208" s="103">
        <f t="shared" ref="Q2208" si="640">SUM(O2208:P2208)</f>
        <v>0.03</v>
      </c>
      <c r="R2208" s="189">
        <v>0.03</v>
      </c>
      <c r="S2208" s="89">
        <v>0.03</v>
      </c>
      <c r="T2208" s="103">
        <f t="shared" ref="T2208" si="641">SUM(R2208:S2208)</f>
        <v>0.06</v>
      </c>
    </row>
    <row r="2209" spans="1:20" ht="18.75">
      <c r="A2209" s="35">
        <v>11</v>
      </c>
      <c r="B2209" s="17" t="s">
        <v>2173</v>
      </c>
      <c r="C2209" s="20"/>
      <c r="D2209" s="20"/>
      <c r="E2209" s="88"/>
      <c r="F2209" s="14"/>
      <c r="G2209" s="14"/>
      <c r="H2209" s="94"/>
      <c r="I2209" s="22"/>
      <c r="J2209" s="22"/>
      <c r="L2209" s="189">
        <v>1000</v>
      </c>
      <c r="M2209" s="89"/>
      <c r="N2209" s="103">
        <f t="shared" si="636"/>
        <v>1000</v>
      </c>
      <c r="O2209" s="189">
        <v>0.03</v>
      </c>
      <c r="P2209" s="89"/>
      <c r="Q2209" s="103">
        <f t="shared" si="637"/>
        <v>0.03</v>
      </c>
      <c r="R2209" s="189">
        <v>0.03</v>
      </c>
      <c r="S2209" s="89"/>
      <c r="T2209" s="103">
        <f t="shared" si="638"/>
        <v>0.03</v>
      </c>
    </row>
    <row r="2210" spans="1:20" ht="18.75">
      <c r="A2210" s="25">
        <v>12</v>
      </c>
      <c r="B2210" s="17" t="s">
        <v>2174</v>
      </c>
      <c r="C2210" s="20"/>
      <c r="D2210" s="20"/>
      <c r="E2210" s="88"/>
      <c r="F2210" s="14"/>
      <c r="G2210" s="14"/>
      <c r="H2210" s="94"/>
      <c r="I2210" s="22"/>
      <c r="J2210" s="22"/>
      <c r="L2210" s="189">
        <v>0.03</v>
      </c>
      <c r="M2210" s="89"/>
      <c r="N2210" s="103">
        <f t="shared" si="636"/>
        <v>0.03</v>
      </c>
      <c r="O2210" s="189">
        <v>0.03</v>
      </c>
      <c r="P2210" s="89"/>
      <c r="Q2210" s="103">
        <f t="shared" si="637"/>
        <v>0.03</v>
      </c>
      <c r="R2210" s="189">
        <v>0.03</v>
      </c>
      <c r="S2210" s="89"/>
      <c r="T2210" s="103">
        <f t="shared" si="638"/>
        <v>0.03</v>
      </c>
    </row>
    <row r="2211" spans="1:20" s="43" customFormat="1" ht="18.75">
      <c r="A2211" s="35">
        <v>13</v>
      </c>
      <c r="B2211" s="17" t="s">
        <v>1649</v>
      </c>
      <c r="C2211" s="20">
        <v>3000.03</v>
      </c>
      <c r="D2211" s="20"/>
      <c r="E2211" s="88">
        <f>SUM(C2211:D2211)</f>
        <v>3000.03</v>
      </c>
      <c r="F2211" s="14">
        <v>5000.03</v>
      </c>
      <c r="G2211" s="14">
        <v>0</v>
      </c>
      <c r="H2211" s="94">
        <f t="shared" si="634"/>
        <v>5000.03</v>
      </c>
      <c r="I2211" s="22">
        <v>400</v>
      </c>
      <c r="J2211" s="36"/>
      <c r="K2211" s="117">
        <f t="shared" si="635"/>
        <v>400</v>
      </c>
      <c r="L2211" s="189"/>
      <c r="M2211" s="89"/>
      <c r="N2211" s="103">
        <f t="shared" si="636"/>
        <v>0</v>
      </c>
      <c r="O2211" s="189"/>
      <c r="P2211" s="89"/>
      <c r="Q2211" s="103">
        <f t="shared" si="637"/>
        <v>0</v>
      </c>
      <c r="R2211" s="189"/>
      <c r="S2211" s="89"/>
      <c r="T2211" s="103">
        <f t="shared" si="638"/>
        <v>0</v>
      </c>
    </row>
    <row r="2212" spans="1:20" ht="18.75">
      <c r="A2212" s="25">
        <v>14</v>
      </c>
      <c r="B2212" s="17" t="s">
        <v>1650</v>
      </c>
      <c r="C2212" s="20">
        <v>56910.05</v>
      </c>
      <c r="D2212" s="20"/>
      <c r="E2212" s="88">
        <f>SUM(C2212:D2212)</f>
        <v>56910.05</v>
      </c>
      <c r="F2212" s="14">
        <v>65312.05</v>
      </c>
      <c r="G2212" s="14">
        <v>0</v>
      </c>
      <c r="H2212" s="94">
        <f t="shared" si="634"/>
        <v>65312.05</v>
      </c>
      <c r="I2212" s="22">
        <v>0.03</v>
      </c>
      <c r="J2212" s="22"/>
      <c r="K2212" s="117">
        <f t="shared" si="635"/>
        <v>0.03</v>
      </c>
      <c r="L2212" s="189">
        <v>92374.03</v>
      </c>
      <c r="M2212" s="89"/>
      <c r="N2212" s="103">
        <f t="shared" si="636"/>
        <v>92374.03</v>
      </c>
      <c r="O2212" s="189">
        <v>127822.03</v>
      </c>
      <c r="P2212" s="89"/>
      <c r="Q2212" s="103">
        <f t="shared" si="637"/>
        <v>127822.03</v>
      </c>
      <c r="R2212" s="189">
        <v>127822.03</v>
      </c>
      <c r="S2212" s="89"/>
      <c r="T2212" s="103">
        <f t="shared" si="638"/>
        <v>127822.03</v>
      </c>
    </row>
    <row r="2213" spans="1:20" ht="18.75">
      <c r="A2213" s="35">
        <v>15</v>
      </c>
      <c r="B2213" s="17" t="s">
        <v>1651</v>
      </c>
      <c r="C2213" s="20"/>
      <c r="D2213" s="20"/>
      <c r="F2213" s="14">
        <v>10000</v>
      </c>
      <c r="G2213" s="14">
        <v>0</v>
      </c>
      <c r="H2213" s="94">
        <f t="shared" si="634"/>
        <v>10000</v>
      </c>
      <c r="I2213" s="22">
        <v>72988.039999999994</v>
      </c>
      <c r="J2213" s="22"/>
      <c r="K2213" s="117">
        <f t="shared" si="635"/>
        <v>72988.039999999994</v>
      </c>
      <c r="L2213" s="189">
        <v>10000</v>
      </c>
      <c r="M2213" s="89"/>
      <c r="N2213" s="103">
        <f t="shared" si="636"/>
        <v>10000</v>
      </c>
      <c r="O2213" s="189">
        <v>10000</v>
      </c>
      <c r="P2213" s="89"/>
      <c r="Q2213" s="103">
        <f t="shared" si="637"/>
        <v>10000</v>
      </c>
      <c r="R2213" s="189">
        <v>10000</v>
      </c>
      <c r="S2213" s="89"/>
      <c r="T2213" s="103">
        <f t="shared" si="638"/>
        <v>10000</v>
      </c>
    </row>
    <row r="2214" spans="1:20" s="43" customFormat="1" ht="18.75">
      <c r="A2214" s="25">
        <v>16</v>
      </c>
      <c r="B2214" s="17" t="s">
        <v>1652</v>
      </c>
      <c r="C2214" s="21"/>
      <c r="D2214" s="21"/>
      <c r="E2214" s="88"/>
      <c r="F2214" s="14">
        <v>0.01</v>
      </c>
      <c r="G2214" s="14">
        <v>0</v>
      </c>
      <c r="H2214" s="94">
        <f t="shared" si="634"/>
        <v>0.01</v>
      </c>
      <c r="I2214" s="22">
        <v>10000</v>
      </c>
      <c r="J2214" s="36"/>
      <c r="K2214" s="117">
        <f t="shared" si="635"/>
        <v>10000</v>
      </c>
      <c r="L2214" s="189"/>
      <c r="M2214" s="89"/>
      <c r="N2214" s="103">
        <f t="shared" si="636"/>
        <v>0</v>
      </c>
      <c r="O2214" s="189">
        <v>0</v>
      </c>
      <c r="P2214" s="89"/>
      <c r="Q2214" s="103">
        <f t="shared" si="637"/>
        <v>0</v>
      </c>
      <c r="R2214" s="189">
        <v>0</v>
      </c>
      <c r="S2214" s="89"/>
      <c r="T2214" s="103">
        <f t="shared" si="638"/>
        <v>0</v>
      </c>
    </row>
    <row r="2215" spans="1:20" ht="18.75">
      <c r="A2215" s="35">
        <v>17</v>
      </c>
      <c r="B2215" s="17" t="s">
        <v>1653</v>
      </c>
      <c r="C2215" s="20">
        <v>0.01</v>
      </c>
      <c r="D2215" s="20"/>
      <c r="E2215" s="88">
        <f>SUM(C2215:D2215)</f>
        <v>0.01</v>
      </c>
      <c r="F2215" s="14">
        <v>0.01</v>
      </c>
      <c r="G2215" s="14">
        <v>0</v>
      </c>
      <c r="H2215" s="94">
        <f t="shared" si="634"/>
        <v>0.01</v>
      </c>
      <c r="I2215" s="22"/>
      <c r="J2215" s="22"/>
      <c r="L2215" s="189"/>
      <c r="M2215" s="89"/>
      <c r="N2215" s="103">
        <f t="shared" si="636"/>
        <v>0</v>
      </c>
      <c r="O2215" s="189"/>
      <c r="P2215" s="89"/>
      <c r="Q2215" s="103">
        <f t="shared" si="637"/>
        <v>0</v>
      </c>
      <c r="R2215" s="189"/>
      <c r="S2215" s="89"/>
      <c r="T2215" s="103">
        <f t="shared" si="638"/>
        <v>0</v>
      </c>
    </row>
    <row r="2216" spans="1:20" ht="18.75">
      <c r="A2216" s="25">
        <v>18</v>
      </c>
      <c r="B2216" s="17" t="s">
        <v>2175</v>
      </c>
      <c r="C2216" s="20"/>
      <c r="D2216" s="20"/>
      <c r="E2216" s="88"/>
      <c r="F2216" s="14"/>
      <c r="G2216" s="14"/>
      <c r="H2216" s="94"/>
      <c r="I2216" s="22"/>
      <c r="J2216" s="22"/>
      <c r="L2216" s="189">
        <v>3500</v>
      </c>
      <c r="M2216" s="89"/>
      <c r="N2216" s="103">
        <f t="shared" si="636"/>
        <v>3500</v>
      </c>
      <c r="O2216" s="189">
        <v>0.06</v>
      </c>
      <c r="P2216" s="89"/>
      <c r="Q2216" s="103">
        <f t="shared" si="637"/>
        <v>0.06</v>
      </c>
      <c r="R2216" s="189">
        <v>0.06</v>
      </c>
      <c r="S2216" s="89"/>
      <c r="T2216" s="103">
        <f t="shared" si="638"/>
        <v>0.06</v>
      </c>
    </row>
    <row r="2217" spans="1:20" ht="18.75">
      <c r="A2217" s="35">
        <v>19</v>
      </c>
      <c r="B2217" s="17" t="s">
        <v>1693</v>
      </c>
      <c r="C2217" s="20">
        <v>0.01</v>
      </c>
      <c r="D2217" s="20"/>
      <c r="E2217" s="88">
        <f>SUM(C2217:D2217)</f>
        <v>0.01</v>
      </c>
      <c r="F2217" s="14">
        <v>0.06</v>
      </c>
      <c r="G2217" s="14">
        <v>0</v>
      </c>
      <c r="H2217" s="94">
        <f t="shared" si="634"/>
        <v>0.06</v>
      </c>
      <c r="I2217" s="22">
        <v>600</v>
      </c>
      <c r="J2217" s="22"/>
      <c r="K2217" s="117">
        <f>SUM(I2217:J2217)</f>
        <v>600</v>
      </c>
      <c r="L2217" s="189">
        <v>40000</v>
      </c>
      <c r="M2217" s="89"/>
      <c r="N2217" s="103">
        <f t="shared" si="636"/>
        <v>40000</v>
      </c>
      <c r="O2217" s="189">
        <v>70000</v>
      </c>
      <c r="P2217" s="89"/>
      <c r="Q2217" s="103">
        <f t="shared" si="637"/>
        <v>70000</v>
      </c>
      <c r="R2217" s="189">
        <v>70000</v>
      </c>
      <c r="S2217" s="89"/>
      <c r="T2217" s="103">
        <f t="shared" si="638"/>
        <v>70000</v>
      </c>
    </row>
    <row r="2218" spans="1:20" ht="18.75">
      <c r="A2218" s="25">
        <v>20</v>
      </c>
      <c r="B2218" s="17" t="s">
        <v>2176</v>
      </c>
      <c r="C2218" s="20"/>
      <c r="D2218" s="20"/>
      <c r="E2218" s="88"/>
      <c r="F2218" s="14"/>
      <c r="G2218" s="14"/>
      <c r="H2218" s="94"/>
      <c r="I2218" s="22"/>
      <c r="J2218" s="22"/>
      <c r="L2218" s="189">
        <v>47000.06</v>
      </c>
      <c r="M2218" s="89">
        <v>85400.06</v>
      </c>
      <c r="N2218" s="103">
        <f t="shared" si="636"/>
        <v>132400.12</v>
      </c>
      <c r="O2218" s="189">
        <v>24192</v>
      </c>
      <c r="P2218" s="89">
        <v>36654.03</v>
      </c>
      <c r="Q2218" s="103">
        <f t="shared" si="637"/>
        <v>60846.03</v>
      </c>
      <c r="R2218" s="189">
        <v>24192.03</v>
      </c>
      <c r="S2218" s="89">
        <v>36654.03</v>
      </c>
      <c r="T2218" s="103">
        <f t="shared" si="638"/>
        <v>60846.06</v>
      </c>
    </row>
    <row r="2219" spans="1:20" ht="18.75">
      <c r="A2219" s="35">
        <v>21</v>
      </c>
      <c r="B2219" s="17" t="s">
        <v>2177</v>
      </c>
      <c r="C2219" s="20"/>
      <c r="D2219" s="20"/>
      <c r="E2219" s="88"/>
      <c r="F2219" s="14"/>
      <c r="G2219" s="14"/>
      <c r="H2219" s="94"/>
      <c r="I2219" s="22"/>
      <c r="J2219" s="22"/>
      <c r="L2219" s="189">
        <v>0.06</v>
      </c>
      <c r="M2219" s="89">
        <v>0.06</v>
      </c>
      <c r="N2219" s="103">
        <f t="shared" si="636"/>
        <v>0.12</v>
      </c>
      <c r="O2219" s="189">
        <v>2256</v>
      </c>
      <c r="P2219" s="89">
        <v>3384</v>
      </c>
      <c r="Q2219" s="103">
        <f t="shared" si="637"/>
        <v>5640</v>
      </c>
      <c r="R2219" s="189">
        <v>2256</v>
      </c>
      <c r="S2219" s="89">
        <v>3384</v>
      </c>
      <c r="T2219" s="103">
        <f t="shared" si="638"/>
        <v>5640</v>
      </c>
    </row>
    <row r="2220" spans="1:20" ht="18.75">
      <c r="A2220" s="25">
        <v>22</v>
      </c>
      <c r="B2220" s="17" t="s">
        <v>2178</v>
      </c>
      <c r="C2220" s="20"/>
      <c r="D2220" s="20"/>
      <c r="E2220" s="88"/>
      <c r="F2220" s="14"/>
      <c r="G2220" s="14"/>
      <c r="H2220" s="94"/>
      <c r="I2220" s="22"/>
      <c r="J2220" s="22"/>
      <c r="L2220" s="189">
        <v>0.06</v>
      </c>
      <c r="M2220" s="89">
        <v>0.06</v>
      </c>
      <c r="N2220" s="103">
        <f t="shared" si="636"/>
        <v>0.12</v>
      </c>
      <c r="O2220" s="189">
        <v>4480</v>
      </c>
      <c r="P2220" s="89">
        <v>6760</v>
      </c>
      <c r="Q2220" s="103">
        <f t="shared" si="637"/>
        <v>11240</v>
      </c>
      <c r="R2220" s="189">
        <v>4480</v>
      </c>
      <c r="S2220" s="89">
        <v>6760</v>
      </c>
      <c r="T2220" s="103">
        <f t="shared" si="638"/>
        <v>11240</v>
      </c>
    </row>
    <row r="2221" spans="1:20" ht="18.75">
      <c r="A2221" s="35">
        <v>23</v>
      </c>
      <c r="B2221" s="17" t="s">
        <v>2179</v>
      </c>
      <c r="C2221" s="20"/>
      <c r="D2221" s="20"/>
      <c r="E2221" s="88"/>
      <c r="F2221" s="14"/>
      <c r="G2221" s="14"/>
      <c r="H2221" s="94"/>
      <c r="I2221" s="22"/>
      <c r="J2221" s="22"/>
      <c r="L2221" s="189">
        <v>0.03</v>
      </c>
      <c r="M2221" s="89">
        <v>0.03</v>
      </c>
      <c r="N2221" s="103">
        <f t="shared" si="636"/>
        <v>0.06</v>
      </c>
      <c r="O2221" s="189">
        <v>1391</v>
      </c>
      <c r="P2221" s="89">
        <v>1803</v>
      </c>
      <c r="Q2221" s="103">
        <f t="shared" si="637"/>
        <v>3194</v>
      </c>
      <c r="R2221" s="189">
        <v>1391</v>
      </c>
      <c r="S2221" s="89">
        <v>1803</v>
      </c>
      <c r="T2221" s="103">
        <f t="shared" si="638"/>
        <v>3194</v>
      </c>
    </row>
    <row r="2222" spans="1:20" ht="18.75">
      <c r="A2222" s="25">
        <v>24</v>
      </c>
      <c r="B2222" s="17" t="s">
        <v>2180</v>
      </c>
      <c r="C2222" s="20"/>
      <c r="D2222" s="20"/>
      <c r="E2222" s="88"/>
      <c r="F2222" s="14"/>
      <c r="G2222" s="14"/>
      <c r="H2222" s="94"/>
      <c r="I2222" s="22"/>
      <c r="J2222" s="22"/>
      <c r="L2222" s="189">
        <v>0.03</v>
      </c>
      <c r="M2222" s="89">
        <v>0.03</v>
      </c>
      <c r="N2222" s="103">
        <f t="shared" si="636"/>
        <v>0.06</v>
      </c>
      <c r="O2222" s="189">
        <v>10179</v>
      </c>
      <c r="P2222" s="89">
        <v>15500</v>
      </c>
      <c r="Q2222" s="103">
        <f t="shared" si="637"/>
        <v>25679</v>
      </c>
      <c r="R2222" s="189">
        <v>10179</v>
      </c>
      <c r="S2222" s="89">
        <v>15500</v>
      </c>
      <c r="T2222" s="103">
        <f t="shared" si="638"/>
        <v>25679</v>
      </c>
    </row>
    <row r="2223" spans="1:20" ht="18.75">
      <c r="A2223" s="25"/>
      <c r="B2223" s="19" t="s">
        <v>16</v>
      </c>
      <c r="C2223" s="21">
        <f>SUM(C2200:C2217)</f>
        <v>268310.10000000003</v>
      </c>
      <c r="D2223" s="21">
        <f>SUM(D2200:D2217)</f>
        <v>93115</v>
      </c>
      <c r="E2223" s="88">
        <f>SUM(C2223:D2223)</f>
        <v>361425.10000000003</v>
      </c>
      <c r="F2223" s="18">
        <v>309552.15999999997</v>
      </c>
      <c r="G2223" s="18">
        <v>154195.66</v>
      </c>
      <c r="H2223" s="94">
        <f t="shared" si="634"/>
        <v>463747.81999999995</v>
      </c>
      <c r="I2223" s="36">
        <f>SUM(I2200:I2217)</f>
        <v>346539.4</v>
      </c>
      <c r="J2223" s="36">
        <f>SUM(J2200:J2217)</f>
        <v>159195.12</v>
      </c>
      <c r="K2223" s="117">
        <f>SUM(I2223:J2223)</f>
        <v>505734.52</v>
      </c>
      <c r="L2223" s="90">
        <f>SUM(L2200:L2222)</f>
        <v>485274.33000000013</v>
      </c>
      <c r="M2223" s="90">
        <f>SUM(M2200:M2222)</f>
        <v>253502.37</v>
      </c>
      <c r="N2223" s="103">
        <f>SUM(L2223:M2223)</f>
        <v>738776.70000000019</v>
      </c>
      <c r="O2223" s="90">
        <f>SUM(O2200:O2222)</f>
        <v>569425.2100000002</v>
      </c>
      <c r="P2223" s="90">
        <f>SUM(P2200:P2222)</f>
        <v>242008.15</v>
      </c>
      <c r="Q2223" s="103">
        <f>SUM(O2223:P2223)</f>
        <v>811433.36000000022</v>
      </c>
      <c r="R2223" s="90">
        <f>SUM(R2199:R2222)</f>
        <v>569425.28000000026</v>
      </c>
      <c r="S2223" s="90">
        <f>SUM(S2200:S2222)</f>
        <v>310558.94</v>
      </c>
      <c r="T2223" s="103">
        <f>SUM(R2223:S2223)</f>
        <v>879984.2200000002</v>
      </c>
    </row>
    <row r="2224" spans="1:20" s="43" customFormat="1" ht="18.75">
      <c r="A2224" s="35">
        <v>28</v>
      </c>
      <c r="B2224" s="19" t="s">
        <v>292</v>
      </c>
      <c r="C2224" s="21"/>
      <c r="D2224" s="21"/>
      <c r="E2224" s="88"/>
      <c r="F2224" s="18"/>
      <c r="G2224" s="18"/>
      <c r="H2224" s="94"/>
      <c r="I2224" s="36"/>
      <c r="J2224" s="36"/>
      <c r="K2224" s="117"/>
      <c r="L2224" s="90"/>
      <c r="M2224" s="90"/>
      <c r="N2224" s="103"/>
      <c r="O2224" s="90"/>
      <c r="P2224" s="90"/>
      <c r="Q2224" s="103"/>
      <c r="R2224" s="90"/>
      <c r="S2224" s="90"/>
      <c r="T2224" s="103"/>
    </row>
    <row r="2225" spans="1:20" s="43" customFormat="1" ht="18.75">
      <c r="A2225" s="25">
        <v>1</v>
      </c>
      <c r="B2225" s="17" t="s">
        <v>2181</v>
      </c>
      <c r="C2225" s="21"/>
      <c r="D2225" s="21"/>
      <c r="E2225" s="88"/>
      <c r="F2225" s="18"/>
      <c r="G2225" s="18"/>
      <c r="H2225" s="94"/>
      <c r="I2225" s="36"/>
      <c r="J2225" s="36"/>
      <c r="K2225" s="117"/>
      <c r="L2225" s="89">
        <v>0.04</v>
      </c>
      <c r="M2225" s="89">
        <v>0.06</v>
      </c>
      <c r="N2225" s="103">
        <f>SUM(L2225:M2225)</f>
        <v>0.1</v>
      </c>
      <c r="O2225" s="89">
        <v>0</v>
      </c>
      <c r="P2225" s="89">
        <v>0.01</v>
      </c>
      <c r="Q2225" s="103">
        <f>SUM(O2225:P2225)</f>
        <v>0.01</v>
      </c>
      <c r="R2225" s="89">
        <v>3000</v>
      </c>
      <c r="S2225" s="89">
        <v>0.01</v>
      </c>
      <c r="T2225" s="103">
        <f>SUM(R2225:S2225)</f>
        <v>3000.01</v>
      </c>
    </row>
    <row r="2226" spans="1:20" s="43" customFormat="1" ht="18.75">
      <c r="A2226" s="25">
        <v>2</v>
      </c>
      <c r="B2226" s="17" t="s">
        <v>2182</v>
      </c>
      <c r="C2226" s="20">
        <v>13437</v>
      </c>
      <c r="D2226" s="20">
        <v>26875</v>
      </c>
      <c r="E2226" s="107">
        <f>SUM(C2226:D2226)</f>
        <v>40312</v>
      </c>
      <c r="F2226" s="14">
        <v>21755.23</v>
      </c>
      <c r="G2226" s="14">
        <v>0.03</v>
      </c>
      <c r="H2226" s="94">
        <f>SUM(F2226:G2226)</f>
        <v>21755.26</v>
      </c>
      <c r="I2226" s="22">
        <v>3660</v>
      </c>
      <c r="J2226" s="22">
        <v>6100</v>
      </c>
      <c r="K2226" s="117">
        <f>SUM(I2226:J2226)</f>
        <v>9760</v>
      </c>
      <c r="L2226" s="89">
        <v>0.03</v>
      </c>
      <c r="M2226" s="89">
        <v>0.03</v>
      </c>
      <c r="N2226" s="103">
        <f t="shared" ref="N2226:N2235" si="642">SUM(L2226:M2226)</f>
        <v>0.06</v>
      </c>
      <c r="O2226" s="89"/>
      <c r="P2226" s="89">
        <v>0.03</v>
      </c>
      <c r="Q2226" s="103">
        <f t="shared" ref="Q2226:Q2235" si="643">SUM(O2226:P2226)</f>
        <v>0.03</v>
      </c>
      <c r="R2226" s="89"/>
      <c r="S2226" s="89">
        <v>5326</v>
      </c>
      <c r="T2226" s="103">
        <f t="shared" ref="T2226:T2233" si="644">SUM(R2226:S2226)</f>
        <v>5326</v>
      </c>
    </row>
    <row r="2227" spans="1:20" s="43" customFormat="1" ht="18.75">
      <c r="A2227" s="25">
        <v>3</v>
      </c>
      <c r="B2227" s="17" t="s">
        <v>2183</v>
      </c>
      <c r="C2227" s="20"/>
      <c r="D2227" s="20"/>
      <c r="E2227" s="107"/>
      <c r="F2227" s="14"/>
      <c r="G2227" s="14"/>
      <c r="H2227" s="94"/>
      <c r="I2227" s="22"/>
      <c r="J2227" s="22"/>
      <c r="K2227" s="117"/>
      <c r="L2227" s="89">
        <v>177766.15</v>
      </c>
      <c r="M2227" s="89">
        <v>127648</v>
      </c>
      <c r="N2227" s="103">
        <f t="shared" si="642"/>
        <v>305414.15000000002</v>
      </c>
      <c r="O2227" s="89">
        <v>241862</v>
      </c>
      <c r="P2227" s="89">
        <v>156332.03</v>
      </c>
      <c r="Q2227" s="103">
        <f t="shared" si="643"/>
        <v>398194.03</v>
      </c>
      <c r="R2227" s="89">
        <v>241862.03</v>
      </c>
      <c r="S2227" s="89">
        <v>156332.03</v>
      </c>
      <c r="T2227" s="103">
        <f t="shared" si="644"/>
        <v>398194.06</v>
      </c>
    </row>
    <row r="2228" spans="1:20" s="43" customFormat="1" ht="18.75">
      <c r="A2228" s="25">
        <v>4</v>
      </c>
      <c r="B2228" s="17" t="s">
        <v>2184</v>
      </c>
      <c r="C2228" s="20"/>
      <c r="D2228" s="20"/>
      <c r="E2228" s="107"/>
      <c r="F2228" s="14"/>
      <c r="G2228" s="14"/>
      <c r="H2228" s="94"/>
      <c r="I2228" s="22"/>
      <c r="J2228" s="22"/>
      <c r="K2228" s="117"/>
      <c r="L2228" s="89"/>
      <c r="M2228" s="89">
        <v>0.03</v>
      </c>
      <c r="N2228" s="103">
        <f t="shared" si="642"/>
        <v>0.03</v>
      </c>
      <c r="O2228" s="89"/>
      <c r="P2228" s="89">
        <v>0.03</v>
      </c>
      <c r="Q2228" s="103">
        <f t="shared" si="643"/>
        <v>0.03</v>
      </c>
      <c r="R2228" s="89"/>
      <c r="S2228" s="89">
        <v>573</v>
      </c>
      <c r="T2228" s="103">
        <f t="shared" si="644"/>
        <v>573</v>
      </c>
    </row>
    <row r="2229" spans="1:20" s="43" customFormat="1" ht="18.75">
      <c r="A2229" s="25">
        <v>5</v>
      </c>
      <c r="B2229" s="17" t="s">
        <v>2185</v>
      </c>
      <c r="C2229" s="20"/>
      <c r="D2229" s="20"/>
      <c r="E2229" s="107"/>
      <c r="F2229" s="14"/>
      <c r="G2229" s="14"/>
      <c r="H2229" s="94"/>
      <c r="I2229" s="22"/>
      <c r="J2229" s="22"/>
      <c r="K2229" s="117"/>
      <c r="L2229" s="89"/>
      <c r="M2229" s="89">
        <v>0.03</v>
      </c>
      <c r="N2229" s="103">
        <f t="shared" si="642"/>
        <v>0.03</v>
      </c>
      <c r="O2229" s="89"/>
      <c r="P2229" s="89">
        <v>0.03</v>
      </c>
      <c r="Q2229" s="103">
        <f t="shared" si="643"/>
        <v>0.03</v>
      </c>
      <c r="R2229" s="89"/>
      <c r="S2229" s="89">
        <v>0.03</v>
      </c>
      <c r="T2229" s="103">
        <f t="shared" si="644"/>
        <v>0.03</v>
      </c>
    </row>
    <row r="2230" spans="1:20" s="43" customFormat="1" ht="18.75">
      <c r="A2230" s="25">
        <v>6</v>
      </c>
      <c r="B2230" s="17" t="s">
        <v>2189</v>
      </c>
      <c r="C2230" s="20"/>
      <c r="D2230" s="20"/>
      <c r="E2230" s="107"/>
      <c r="F2230" s="14"/>
      <c r="G2230" s="14"/>
      <c r="H2230" s="94"/>
      <c r="I2230" s="22"/>
      <c r="J2230" s="22"/>
      <c r="K2230" s="117"/>
      <c r="L2230" s="89">
        <v>0.04</v>
      </c>
      <c r="M2230" s="89">
        <v>0.04</v>
      </c>
      <c r="N2230" s="103">
        <f t="shared" si="642"/>
        <v>0.08</v>
      </c>
      <c r="O2230" s="89"/>
      <c r="P2230" s="89">
        <v>0.01</v>
      </c>
      <c r="Q2230" s="103">
        <f t="shared" si="643"/>
        <v>0.01</v>
      </c>
      <c r="R2230" s="89"/>
      <c r="S2230" s="89">
        <v>0.01</v>
      </c>
      <c r="T2230" s="103">
        <f t="shared" si="644"/>
        <v>0.01</v>
      </c>
    </row>
    <row r="2231" spans="1:20" s="43" customFormat="1" ht="18.75">
      <c r="A2231" s="25">
        <v>7</v>
      </c>
      <c r="B2231" s="17" t="s">
        <v>2186</v>
      </c>
      <c r="C2231" s="20"/>
      <c r="D2231" s="20"/>
      <c r="E2231" s="107"/>
      <c r="F2231" s="14"/>
      <c r="G2231" s="14"/>
      <c r="H2231" s="94"/>
      <c r="I2231" s="22"/>
      <c r="J2231" s="22"/>
      <c r="K2231" s="117"/>
      <c r="L2231" s="89">
        <v>0.04</v>
      </c>
      <c r="M2231" s="89">
        <v>0.06</v>
      </c>
      <c r="N2231" s="103">
        <f t="shared" si="642"/>
        <v>0.1</v>
      </c>
      <c r="O2231" s="89"/>
      <c r="P2231" s="89">
        <v>0.01</v>
      </c>
      <c r="Q2231" s="103">
        <f t="shared" si="643"/>
        <v>0.01</v>
      </c>
      <c r="R2231" s="89">
        <v>3000</v>
      </c>
      <c r="S2231" s="89">
        <v>4900</v>
      </c>
      <c r="T2231" s="103">
        <f t="shared" si="644"/>
        <v>7900</v>
      </c>
    </row>
    <row r="2232" spans="1:20" s="43" customFormat="1" ht="18.75">
      <c r="A2232" s="25">
        <v>8</v>
      </c>
      <c r="B2232" s="17" t="s">
        <v>2187</v>
      </c>
      <c r="C2232" s="20"/>
      <c r="D2232" s="20"/>
      <c r="E2232" s="107"/>
      <c r="F2232" s="14"/>
      <c r="G2232" s="14"/>
      <c r="H2232" s="94"/>
      <c r="I2232" s="22"/>
      <c r="J2232" s="22"/>
      <c r="K2232" s="117"/>
      <c r="L2232" s="89">
        <v>0.04</v>
      </c>
      <c r="M2232" s="89">
        <v>0.06</v>
      </c>
      <c r="N2232" s="103">
        <f t="shared" si="642"/>
        <v>0.1</v>
      </c>
      <c r="O2232" s="89"/>
      <c r="P2232" s="89">
        <v>0.01</v>
      </c>
      <c r="Q2232" s="103">
        <f t="shared" si="643"/>
        <v>0.01</v>
      </c>
      <c r="R2232" s="89">
        <v>3000</v>
      </c>
      <c r="S2232" s="89">
        <v>0.01</v>
      </c>
      <c r="T2232" s="103">
        <f t="shared" si="644"/>
        <v>3000.01</v>
      </c>
    </row>
    <row r="2233" spans="1:20" s="43" customFormat="1" ht="18.75">
      <c r="A2233" s="25">
        <v>9</v>
      </c>
      <c r="B2233" s="17" t="s">
        <v>2188</v>
      </c>
      <c r="C2233" s="20"/>
      <c r="D2233" s="20"/>
      <c r="E2233" s="107"/>
      <c r="F2233" s="14"/>
      <c r="G2233" s="14"/>
      <c r="H2233" s="94"/>
      <c r="I2233" s="22"/>
      <c r="J2233" s="22"/>
      <c r="K2233" s="117"/>
      <c r="L2233" s="89"/>
      <c r="M2233" s="89">
        <v>32043.06</v>
      </c>
      <c r="N2233" s="103">
        <f t="shared" si="642"/>
        <v>32043.06</v>
      </c>
      <c r="O2233" s="89"/>
      <c r="P2233" s="89">
        <v>90000.03</v>
      </c>
      <c r="Q2233" s="103">
        <f t="shared" si="643"/>
        <v>90000.03</v>
      </c>
      <c r="R2233" s="89"/>
      <c r="S2233" s="89">
        <v>90000.03</v>
      </c>
      <c r="T2233" s="103">
        <f t="shared" si="644"/>
        <v>90000.03</v>
      </c>
    </row>
    <row r="2234" spans="1:20" s="43" customFormat="1" ht="18.75">
      <c r="A2234" s="25">
        <v>10</v>
      </c>
      <c r="B2234" s="17" t="s">
        <v>2365</v>
      </c>
      <c r="C2234" s="20"/>
      <c r="D2234" s="20"/>
      <c r="E2234" s="107"/>
      <c r="F2234" s="14"/>
      <c r="G2234" s="14"/>
      <c r="H2234" s="94"/>
      <c r="I2234" s="22"/>
      <c r="J2234" s="22"/>
      <c r="K2234" s="117"/>
      <c r="L2234" s="89"/>
      <c r="M2234" s="89"/>
      <c r="N2234" s="103"/>
      <c r="O2234" s="89">
        <v>0.18</v>
      </c>
      <c r="P2234" s="89">
        <v>0.18</v>
      </c>
      <c r="Q2234" s="103">
        <f>SUM(O2234:P2234)</f>
        <v>0.36</v>
      </c>
      <c r="R2234" s="89">
        <v>0.18</v>
      </c>
      <c r="S2234" s="89">
        <v>0.18</v>
      </c>
      <c r="T2234" s="103">
        <f>SUM(R2234:S2234)</f>
        <v>0.36</v>
      </c>
    </row>
    <row r="2235" spans="1:20" ht="18.75">
      <c r="A2235" s="25">
        <v>11</v>
      </c>
      <c r="B2235" s="17" t="s">
        <v>1654</v>
      </c>
      <c r="C2235" s="20">
        <v>0.03</v>
      </c>
      <c r="D2235" s="20">
        <v>0.03</v>
      </c>
      <c r="F2235" s="14">
        <v>0</v>
      </c>
      <c r="G2235" s="14">
        <v>0.03</v>
      </c>
      <c r="H2235" s="94">
        <f>SUM(F2235:G2235)</f>
        <v>0.03</v>
      </c>
      <c r="I2235" s="22">
        <v>10000</v>
      </c>
      <c r="J2235" s="22"/>
      <c r="K2235" s="117">
        <f>SUM(I2235:J2235)</f>
        <v>10000</v>
      </c>
      <c r="L2235" s="89"/>
      <c r="M2235" s="89"/>
      <c r="N2235" s="103">
        <f t="shared" si="642"/>
        <v>0</v>
      </c>
      <c r="O2235" s="89"/>
      <c r="P2235" s="89"/>
      <c r="Q2235" s="103">
        <f t="shared" si="643"/>
        <v>0</v>
      </c>
      <c r="R2235" s="89"/>
      <c r="S2235" s="89"/>
      <c r="T2235" s="103">
        <f t="shared" ref="T2235" si="645">SUM(R2235:S2235)</f>
        <v>0</v>
      </c>
    </row>
    <row r="2236" spans="1:20" ht="18.75">
      <c r="A2236" s="25">
        <v>12</v>
      </c>
      <c r="B2236" s="41" t="s">
        <v>1675</v>
      </c>
      <c r="C2236" s="20">
        <v>4500</v>
      </c>
      <c r="D2236" s="20"/>
      <c r="F2236" s="14">
        <v>4500</v>
      </c>
      <c r="G2236" s="14">
        <v>0</v>
      </c>
      <c r="H2236" s="94">
        <f>SUM(F2236:G2236)</f>
        <v>4500</v>
      </c>
      <c r="I2236" s="22">
        <v>500</v>
      </c>
      <c r="J2236" s="22"/>
      <c r="K2236" s="117">
        <f>SUM(I2236:J2236)</f>
        <v>500</v>
      </c>
      <c r="L2236" s="89">
        <v>6930</v>
      </c>
      <c r="M2236" s="89"/>
      <c r="N2236" s="103">
        <f>SUM(L2236:M2236)</f>
        <v>6930</v>
      </c>
      <c r="O2236" s="89">
        <v>2000</v>
      </c>
      <c r="P2236" s="89"/>
      <c r="Q2236" s="103">
        <f>SUM(O2236:P2236)</f>
        <v>2000</v>
      </c>
      <c r="R2236" s="89">
        <v>2000</v>
      </c>
      <c r="S2236" s="89"/>
      <c r="T2236" s="103">
        <f>SUM(R2236:S2236)</f>
        <v>2000</v>
      </c>
    </row>
    <row r="2237" spans="1:20" ht="18.75">
      <c r="A2237" s="25">
        <v>13</v>
      </c>
      <c r="B2237" s="17" t="s">
        <v>1655</v>
      </c>
      <c r="C2237" s="20">
        <v>0.08</v>
      </c>
      <c r="D2237" s="20">
        <v>40000.160000000003</v>
      </c>
      <c r="F2237" s="14">
        <v>54000.06</v>
      </c>
      <c r="G2237" s="14">
        <v>39200.160000000003</v>
      </c>
      <c r="H2237" s="94">
        <f>SUM(F2237:G2237)</f>
        <v>93200.22</v>
      </c>
      <c r="I2237" s="22">
        <v>18000.07</v>
      </c>
      <c r="J2237" s="22">
        <v>29400.17</v>
      </c>
      <c r="K2237" s="117">
        <f>SUM(I2237:J2237)</f>
        <v>47400.24</v>
      </c>
      <c r="L2237" s="89"/>
      <c r="M2237" s="89"/>
      <c r="N2237" s="103">
        <f>SUM(L2237:M2237)</f>
        <v>0</v>
      </c>
      <c r="O2237" s="89">
        <v>0</v>
      </c>
      <c r="P2237" s="89"/>
      <c r="Q2237" s="103">
        <f>SUM(O2237:P2237)</f>
        <v>0</v>
      </c>
      <c r="R2237" s="89">
        <v>0</v>
      </c>
      <c r="S2237" s="89"/>
      <c r="T2237" s="103">
        <f>SUM(R2237:S2237)</f>
        <v>0</v>
      </c>
    </row>
    <row r="2238" spans="1:20" s="43" customFormat="1" ht="18.75">
      <c r="A2238" s="35"/>
      <c r="B2238" s="19" t="s">
        <v>182</v>
      </c>
      <c r="C2238" s="21">
        <f t="shared" ref="C2238:H2238" si="646">SUM(C2226:C2237)</f>
        <v>17937.11</v>
      </c>
      <c r="D2238" s="21">
        <f t="shared" si="646"/>
        <v>66875.19</v>
      </c>
      <c r="E2238" s="88">
        <f t="shared" si="646"/>
        <v>40312</v>
      </c>
      <c r="F2238" s="21">
        <f t="shared" si="646"/>
        <v>80255.289999999994</v>
      </c>
      <c r="G2238" s="21">
        <f t="shared" si="646"/>
        <v>39200.22</v>
      </c>
      <c r="H2238" s="96">
        <f t="shared" si="646"/>
        <v>119455.51</v>
      </c>
      <c r="I2238" s="36">
        <f>SUM(I2226:I2237)</f>
        <v>32160.07</v>
      </c>
      <c r="J2238" s="36">
        <f>SUM(J2226:J2237)</f>
        <v>35500.17</v>
      </c>
      <c r="K2238" s="117">
        <f>SUM(I2238:J2238)</f>
        <v>67660.239999999991</v>
      </c>
      <c r="L2238" s="90">
        <f>SUM(L2225:L2237)</f>
        <v>184696.34000000003</v>
      </c>
      <c r="M2238" s="90">
        <f>SUM(M2225:M2237)</f>
        <v>159691.37</v>
      </c>
      <c r="N2238" s="103">
        <f>SUM(L2238:M2238)</f>
        <v>344387.71</v>
      </c>
      <c r="O2238" s="90">
        <f>SUM(O2225:O2237)</f>
        <v>243862.18</v>
      </c>
      <c r="P2238" s="90">
        <f>SUM(P2225:P2237)</f>
        <v>246332.37000000002</v>
      </c>
      <c r="Q2238" s="103">
        <f>SUM(O2238:P2238)</f>
        <v>490194.55000000005</v>
      </c>
      <c r="R2238" s="90">
        <f>SUM(R2225:R2237)</f>
        <v>252862.21</v>
      </c>
      <c r="S2238" s="90">
        <f>SUM(S2225:S2237)</f>
        <v>257131.30000000002</v>
      </c>
      <c r="T2238" s="103">
        <f>SUM(R2238:S2238)</f>
        <v>509993.51</v>
      </c>
    </row>
    <row r="2239" spans="1:20" s="68" customFormat="1" ht="18.75">
      <c r="B2239" s="130" t="s">
        <v>183</v>
      </c>
      <c r="C2239" s="132">
        <f t="shared" ref="C2239:K2239" si="647">C2238+C2223+C2197+C2194+C2190+C2185+C2170+C2154+C2150+C2140+C2137+C2131+C2123+C2118+C2112+C2103+C2095+C2091+C2083+C2182+C2179+C2176+C2167+C2164+C2143+C2109</f>
        <v>387468.00000000006</v>
      </c>
      <c r="D2239" s="132">
        <f t="shared" si="647"/>
        <v>159990.20000000001</v>
      </c>
      <c r="E2239" s="132">
        <f t="shared" si="647"/>
        <v>502957.90000000008</v>
      </c>
      <c r="F2239" s="132">
        <f t="shared" si="647"/>
        <v>507493.41000000003</v>
      </c>
      <c r="G2239" s="132">
        <f t="shared" si="647"/>
        <v>193395.89</v>
      </c>
      <c r="H2239" s="132">
        <f t="shared" si="647"/>
        <v>700889.3</v>
      </c>
      <c r="I2239" s="132">
        <f t="shared" si="647"/>
        <v>524314.37000000011</v>
      </c>
      <c r="J2239" s="132">
        <f t="shared" si="647"/>
        <v>194695.3</v>
      </c>
      <c r="K2239" s="132">
        <f t="shared" si="647"/>
        <v>719009.67000000027</v>
      </c>
      <c r="L2239" s="140">
        <f>L2238+L2223+L2197+L2194+L2190+L2185+L2170+L2154+L2150+L2140+L2137+L2131+L2123+L2118+L2112+L2103+L2095+L2091+L2083+L2182+L2179+L2176+L2167+L2164+L2143+L2109+L2173+L2134+L2098+L2086</f>
        <v>919852.4100000005</v>
      </c>
      <c r="M2239" s="140">
        <f>M2238+M2223+M2197+M2194+M2190+M2185+M2170+M2154+M2150+M2140+M2137+M2131+M2123+M2118+M2112+M2103+M2095+M2091+M2083+M2182+M2179+M2176+M2167+M2164+M2143+M2109+M2173+M2134+M2098+M2086</f>
        <v>445863.76</v>
      </c>
      <c r="N2239" s="140">
        <f>N2238+N2223+N2197+N2194+N2190+N2185+N2170+N2154+N2150+N2140+N2137+N2131+N2123+N2118+N2112+N2103+N2095+N2091+N2083+N2182+N2179+N2176+N2167+N2164+N2143+N2109+N2173+N2134+N2098+N2086</f>
        <v>1365716.1700000004</v>
      </c>
      <c r="O2239" s="140">
        <f>O2238+O2223+O2197+O2194+O2190+O2185+O2170+O2154+O2150+O2140+O2137+O2131+O2123++O2161+O2158+O2106+O2118+O2112+O2103+O2095+O2091+O2083+O2182+O2179+O2176+O2167+O2164+O2143+O2109+O2173+O2134+O2098+O2086</f>
        <v>1088647.2300000002</v>
      </c>
      <c r="P2239" s="140">
        <f t="shared" ref="P2239" si="648">P2238+P2223+P2197+P2194+P2190+P2185+P2170+P2154+P2150+P2140+P2137+P2131+P2123++P2161+P2158+P2106+P2118+P2112+P2103+P2095+P2091+P2083+P2182+P2179+P2176+P2167+P2164+P2143+P2109+P2173+P2134+P2098+P2086</f>
        <v>522640.53</v>
      </c>
      <c r="Q2239" s="140">
        <f>Q2238+Q2223+Q2197+Q2194+Q2190+Q2185+Q2170+Q2154+Q2150+Q2140+Q2137+Q2131+Q2123++Q2161+Q2158+Q2106+Q2118+Q2112+Q2103+Q2095+Q2091+Q2083+Q2182+Q2179+Q2176+Q2167+Q2164+Q2143+Q2109+Q2173+Q2134+Q2098+Q2086</f>
        <v>1611287.7600000002</v>
      </c>
      <c r="R2239" s="140">
        <f>R2238+R2223+R2197+R2194+R2190+R2185+R2170+R2154+R2150+R2140+R2137+R2131+R2123++R2161+R2158+R2106+R2118+R2112+R2103+R2095+R2091+R2083+R2182+R2179+R2176+R2167+R2164+R2143+R2109+R2173+R2134+R2098+R2086</f>
        <v>1136835.5100000002</v>
      </c>
      <c r="S2239" s="140">
        <f t="shared" ref="S2239" si="649">S2238+S2223+S2197+S2194+S2190+S2185+S2170+S2154+S2150+S2140+S2137+S2131+S2123++S2161+S2158+S2106+S2118+S2112+S2103+S2095+S2091+S2083+S2182+S2179+S2176+S2167+S2164+S2143+S2109+S2173+S2134+S2098+S2086</f>
        <v>601990.25</v>
      </c>
      <c r="T2239" s="140">
        <f>T2238+T2223+T2197+T2194+T2190+T2185+T2170+T2154+T2150+T2140+T2137+T2131+T2123++T2161+T2158+T2106+T2118+T2112+T2103+T2095+T2091+T2083+T2182+T2179+T2176+T2167+T2164+T2143+T2109+T2173+T2134+T2098+T2086</f>
        <v>1738825.7600000002</v>
      </c>
    </row>
    <row r="2240" spans="1:20" ht="18.75">
      <c r="A2240" s="25"/>
      <c r="B2240" s="17"/>
      <c r="C2240" s="20"/>
      <c r="D2240" s="20"/>
      <c r="F2240" s="20"/>
      <c r="G2240" s="20"/>
      <c r="I2240" s="22"/>
      <c r="J2240" s="22"/>
      <c r="L2240" s="89"/>
      <c r="M2240" s="89"/>
      <c r="O2240" s="89"/>
      <c r="P2240" s="89"/>
      <c r="R2240" s="89"/>
      <c r="S2240" s="89"/>
    </row>
    <row r="2241" spans="1:20" s="68" customFormat="1" ht="18.75">
      <c r="A2241" s="69">
        <v>12</v>
      </c>
      <c r="B2241" s="130" t="s">
        <v>1656</v>
      </c>
      <c r="C2241" s="135"/>
      <c r="D2241" s="135"/>
      <c r="E2241" s="135"/>
      <c r="F2241" s="135"/>
      <c r="G2241" s="135"/>
      <c r="H2241" s="132"/>
      <c r="I2241" s="153"/>
      <c r="J2241" s="153"/>
      <c r="K2241" s="139"/>
      <c r="L2241" s="124"/>
      <c r="M2241" s="124"/>
      <c r="N2241" s="125"/>
      <c r="O2241" s="124"/>
      <c r="P2241" s="124"/>
      <c r="Q2241" s="125"/>
      <c r="R2241" s="124"/>
      <c r="S2241" s="124"/>
      <c r="T2241" s="125"/>
    </row>
    <row r="2242" spans="1:20" s="43" customFormat="1" ht="18.75">
      <c r="A2242" s="35">
        <v>1</v>
      </c>
      <c r="B2242" s="19" t="s">
        <v>1657</v>
      </c>
      <c r="C2242" s="21"/>
      <c r="D2242" s="21"/>
      <c r="E2242" s="88"/>
      <c r="F2242" s="18"/>
      <c r="G2242" s="18"/>
      <c r="H2242" s="94"/>
      <c r="I2242" s="36"/>
      <c r="J2242" s="36"/>
      <c r="K2242" s="117"/>
      <c r="L2242" s="90"/>
      <c r="M2242" s="90"/>
      <c r="N2242" s="103"/>
      <c r="O2242" s="90"/>
      <c r="P2242" s="90"/>
      <c r="Q2242" s="103"/>
      <c r="R2242" s="90"/>
      <c r="S2242" s="90"/>
      <c r="T2242" s="103"/>
    </row>
    <row r="2243" spans="1:20" ht="18.75">
      <c r="A2243" s="25">
        <v>1</v>
      </c>
      <c r="B2243" s="17" t="s">
        <v>1658</v>
      </c>
      <c r="C2243" s="38">
        <v>2550</v>
      </c>
      <c r="D2243" s="38"/>
      <c r="E2243" s="87">
        <f>SUM(C2243:D2243)</f>
        <v>2550</v>
      </c>
      <c r="F2243" s="14">
        <v>2825</v>
      </c>
      <c r="G2243" s="14">
        <v>0</v>
      </c>
      <c r="H2243" s="94">
        <f>SUM(F2243:G2243)</f>
        <v>2825</v>
      </c>
      <c r="I2243" s="22">
        <v>700</v>
      </c>
      <c r="J2243" s="22"/>
      <c r="K2243" s="117">
        <f>SUM(I2243:J2243)</f>
        <v>700</v>
      </c>
      <c r="L2243" s="89">
        <v>0.03</v>
      </c>
      <c r="M2243" s="89"/>
      <c r="N2243" s="103">
        <f>SUM(L2243:M2243)</f>
        <v>0.03</v>
      </c>
      <c r="O2243" s="89"/>
      <c r="P2243" s="89"/>
      <c r="Q2243" s="103">
        <f>SUM(O2243:P2243)</f>
        <v>0</v>
      </c>
      <c r="R2243" s="89"/>
      <c r="S2243" s="89"/>
      <c r="T2243" s="103">
        <f>SUM(R2243:S2243)</f>
        <v>0</v>
      </c>
    </row>
    <row r="2244" spans="1:20" ht="18.75">
      <c r="A2244" s="25"/>
      <c r="B2244" s="19" t="s">
        <v>21</v>
      </c>
      <c r="C2244" s="39">
        <f>SUM(C2243)</f>
        <v>2550</v>
      </c>
      <c r="D2244" s="38"/>
      <c r="E2244" s="87">
        <f>SUM(C2244:D2244)</f>
        <v>2550</v>
      </c>
      <c r="F2244" s="18">
        <v>2825</v>
      </c>
      <c r="G2244" s="18">
        <v>0</v>
      </c>
      <c r="H2244" s="94">
        <f>SUM(F2244:G2244)</f>
        <v>2825</v>
      </c>
      <c r="I2244" s="22">
        <f>SUM(I2243)</f>
        <v>700</v>
      </c>
      <c r="J2244" s="22"/>
      <c r="K2244" s="117">
        <f>SUM(I2244:J2244)</f>
        <v>700</v>
      </c>
      <c r="L2244" s="90">
        <f>SUM(L2243)</f>
        <v>0.03</v>
      </c>
      <c r="M2244" s="89"/>
      <c r="N2244" s="103">
        <f>SUM(L2244:M2244)</f>
        <v>0.03</v>
      </c>
      <c r="O2244" s="90"/>
      <c r="P2244" s="89"/>
      <c r="Q2244" s="103">
        <f>SUM(O2244:P2244)</f>
        <v>0</v>
      </c>
      <c r="R2244" s="90"/>
      <c r="S2244" s="89"/>
      <c r="T2244" s="103">
        <f>SUM(R2244:S2244)</f>
        <v>0</v>
      </c>
    </row>
    <row r="2245" spans="1:20" ht="18.75">
      <c r="A2245" s="25"/>
      <c r="B2245" s="19" t="s">
        <v>2460</v>
      </c>
      <c r="C2245" s="39"/>
      <c r="D2245" s="38"/>
      <c r="E2245" s="87"/>
      <c r="F2245" s="18"/>
      <c r="G2245" s="18"/>
      <c r="H2245" s="94"/>
      <c r="I2245" s="22"/>
      <c r="J2245" s="22"/>
      <c r="L2245" s="90"/>
      <c r="M2245" s="89"/>
      <c r="O2245" s="90"/>
      <c r="P2245" s="89"/>
      <c r="R2245" s="90"/>
      <c r="S2245" s="89"/>
    </row>
    <row r="2246" spans="1:20" ht="18.75">
      <c r="A2246" s="25">
        <v>1</v>
      </c>
      <c r="B2246" s="17" t="s">
        <v>2369</v>
      </c>
      <c r="C2246" s="39"/>
      <c r="D2246" s="38"/>
      <c r="E2246" s="87"/>
      <c r="F2246" s="18"/>
      <c r="G2246" s="18"/>
      <c r="H2246" s="94"/>
      <c r="I2246" s="22"/>
      <c r="J2246" s="22"/>
      <c r="L2246" s="90"/>
      <c r="M2246" s="89"/>
      <c r="O2246" s="90">
        <v>0.03</v>
      </c>
      <c r="P2246" s="89">
        <v>0</v>
      </c>
      <c r="Q2246" s="103">
        <f>SUM(O2246:P2246)</f>
        <v>0.03</v>
      </c>
      <c r="R2246" s="90">
        <v>0.03</v>
      </c>
      <c r="S2246" s="89">
        <v>0</v>
      </c>
      <c r="T2246" s="103">
        <f>SUM(R2246:S2246)</f>
        <v>0.03</v>
      </c>
    </row>
    <row r="2247" spans="1:20" ht="18.75">
      <c r="A2247" s="25"/>
      <c r="B2247" s="17" t="s">
        <v>2461</v>
      </c>
      <c r="C2247" s="39"/>
      <c r="D2247" s="38"/>
      <c r="E2247" s="87"/>
      <c r="F2247" s="18"/>
      <c r="G2247" s="18"/>
      <c r="H2247" s="94"/>
      <c r="I2247" s="22"/>
      <c r="J2247" s="22"/>
      <c r="L2247" s="90"/>
      <c r="M2247" s="89"/>
      <c r="O2247" s="90">
        <f>SUM(O2246)</f>
        <v>0.03</v>
      </c>
      <c r="P2247" s="89"/>
      <c r="Q2247" s="103">
        <f>SUM(Q2246)</f>
        <v>0.03</v>
      </c>
      <c r="R2247" s="90">
        <f>SUM(R2246)</f>
        <v>0.03</v>
      </c>
      <c r="S2247" s="89"/>
      <c r="T2247" s="103">
        <f>SUM(T2246)</f>
        <v>0.03</v>
      </c>
    </row>
    <row r="2248" spans="1:20" s="43" customFormat="1" ht="18.75">
      <c r="A2248" s="35">
        <v>2</v>
      </c>
      <c r="B2248" s="19" t="s">
        <v>811</v>
      </c>
      <c r="C2248" s="21"/>
      <c r="D2248" s="21"/>
      <c r="E2248" s="88"/>
      <c r="F2248" s="18"/>
      <c r="G2248" s="18"/>
      <c r="H2248" s="94"/>
      <c r="I2248" s="36"/>
      <c r="J2248" s="36"/>
      <c r="K2248" s="117"/>
      <c r="L2248" s="90"/>
      <c r="M2248" s="90"/>
      <c r="N2248" s="103"/>
      <c r="O2248" s="90"/>
      <c r="P2248" s="90"/>
      <c r="Q2248" s="103"/>
      <c r="R2248" s="90"/>
      <c r="S2248" s="90"/>
      <c r="T2248" s="103"/>
    </row>
    <row r="2249" spans="1:20" ht="18.75">
      <c r="A2249" s="25">
        <v>1</v>
      </c>
      <c r="B2249" s="17" t="s">
        <v>1659</v>
      </c>
      <c r="C2249" s="38">
        <v>5000</v>
      </c>
      <c r="D2249" s="38"/>
      <c r="E2249" s="87">
        <f>SUM(C2249:D2249)</f>
        <v>5000</v>
      </c>
      <c r="F2249" s="14">
        <v>5000</v>
      </c>
      <c r="G2249" s="14">
        <v>0</v>
      </c>
      <c r="H2249" s="94">
        <f>SUM(F2249:G2249)</f>
        <v>5000</v>
      </c>
      <c r="I2249" s="22">
        <v>6000</v>
      </c>
      <c r="J2249" s="22"/>
      <c r="K2249" s="117">
        <f>SUM(I2249:J2249)</f>
        <v>6000</v>
      </c>
      <c r="L2249" s="89">
        <v>1500</v>
      </c>
      <c r="M2249" s="89"/>
      <c r="N2249" s="103">
        <f>SUM(L2249:M2249)</f>
        <v>1500</v>
      </c>
      <c r="O2249" s="89">
        <v>630</v>
      </c>
      <c r="P2249" s="89"/>
      <c r="Q2249" s="103">
        <f>SUM(O2249:P2249)</f>
        <v>630</v>
      </c>
      <c r="R2249" s="89">
        <v>6567</v>
      </c>
      <c r="S2249" s="89"/>
      <c r="T2249" s="103">
        <f>SUM(R2249:S2249)</f>
        <v>6567</v>
      </c>
    </row>
    <row r="2250" spans="1:20" ht="18.75">
      <c r="A2250" s="25"/>
      <c r="B2250" s="19" t="s">
        <v>184</v>
      </c>
      <c r="C2250" s="39">
        <f>SUM(C2249)</f>
        <v>5000</v>
      </c>
      <c r="D2250" s="38"/>
      <c r="E2250" s="87">
        <f>SUM(C2250:D2250)</f>
        <v>5000</v>
      </c>
      <c r="F2250" s="18">
        <v>5000</v>
      </c>
      <c r="G2250" s="18">
        <v>0</v>
      </c>
      <c r="H2250" s="94">
        <f>SUM(F2250:G2250)</f>
        <v>5000</v>
      </c>
      <c r="I2250" s="22">
        <f>SUM(I2249)</f>
        <v>6000</v>
      </c>
      <c r="J2250" s="22"/>
      <c r="K2250" s="117">
        <f>SUM(I2250:J2250)</f>
        <v>6000</v>
      </c>
      <c r="L2250" s="90">
        <f>SUM(L2249)</f>
        <v>1500</v>
      </c>
      <c r="M2250" s="89"/>
      <c r="N2250" s="103">
        <f>SUM(L2250:M2250)</f>
        <v>1500</v>
      </c>
      <c r="O2250" s="89">
        <f>SUM(O2249)</f>
        <v>630</v>
      </c>
      <c r="P2250" s="89"/>
      <c r="Q2250" s="103">
        <f>SUM(O2250:P2250)</f>
        <v>630</v>
      </c>
      <c r="R2250" s="89">
        <f>SUM(R2249)</f>
        <v>6567</v>
      </c>
      <c r="S2250" s="89"/>
      <c r="T2250" s="103">
        <f>SUM(R2250:S2250)</f>
        <v>6567</v>
      </c>
    </row>
    <row r="2251" spans="1:20" s="43" customFormat="1" ht="18.75">
      <c r="A2251" s="35">
        <v>3</v>
      </c>
      <c r="B2251" s="19" t="s">
        <v>1660</v>
      </c>
      <c r="C2251" s="21"/>
      <c r="D2251" s="21"/>
      <c r="E2251" s="88"/>
      <c r="F2251" s="18"/>
      <c r="G2251" s="18"/>
      <c r="H2251" s="94"/>
      <c r="I2251" s="36"/>
      <c r="J2251" s="36"/>
      <c r="K2251" s="117"/>
      <c r="L2251" s="90"/>
      <c r="M2251" s="90"/>
      <c r="N2251" s="103"/>
      <c r="O2251" s="90"/>
      <c r="P2251" s="90"/>
      <c r="Q2251" s="103"/>
      <c r="R2251" s="90"/>
      <c r="S2251" s="90"/>
      <c r="T2251" s="103"/>
    </row>
    <row r="2252" spans="1:20" s="43" customFormat="1" ht="18.75">
      <c r="A2252" s="25">
        <v>1</v>
      </c>
      <c r="B2252" s="17" t="s">
        <v>1694</v>
      </c>
      <c r="C2252" s="21"/>
      <c r="D2252" s="21"/>
      <c r="E2252" s="88"/>
      <c r="F2252" s="18"/>
      <c r="G2252" s="18"/>
      <c r="H2252" s="94"/>
      <c r="I2252" s="22">
        <v>0.04</v>
      </c>
      <c r="J2252" s="36"/>
      <c r="K2252" s="117">
        <f>SUM(I2252:J2252)</f>
        <v>0.04</v>
      </c>
      <c r="L2252" s="89">
        <v>0.04</v>
      </c>
      <c r="M2252" s="90"/>
      <c r="N2252" s="103">
        <f>SUM(L2252:M2252)</f>
        <v>0.04</v>
      </c>
      <c r="O2252" s="89">
        <v>0.04</v>
      </c>
      <c r="P2252" s="90"/>
      <c r="Q2252" s="103">
        <f>SUM(O2252:P2252)</f>
        <v>0.04</v>
      </c>
      <c r="R2252" s="89">
        <v>0.04</v>
      </c>
      <c r="S2252" s="90"/>
      <c r="T2252" s="103">
        <f>SUM(R2252:S2252)</f>
        <v>0.04</v>
      </c>
    </row>
    <row r="2253" spans="1:20" ht="18.75">
      <c r="A2253" s="25">
        <v>2</v>
      </c>
      <c r="B2253" s="17" t="s">
        <v>1661</v>
      </c>
      <c r="C2253" s="38">
        <v>128</v>
      </c>
      <c r="D2253" s="38"/>
      <c r="E2253" s="87">
        <f>SUM(C2253:D2253)</f>
        <v>128</v>
      </c>
      <c r="F2253" s="14">
        <v>337.02</v>
      </c>
      <c r="G2253" s="14">
        <v>0</v>
      </c>
      <c r="H2253" s="94">
        <f>SUM(F2253:G2253)</f>
        <v>337.02</v>
      </c>
      <c r="I2253" s="22">
        <v>196.27</v>
      </c>
      <c r="J2253" s="22"/>
      <c r="K2253" s="117">
        <f>SUM(I2253:J2253)</f>
        <v>196.27</v>
      </c>
      <c r="L2253" s="89">
        <v>125.52</v>
      </c>
      <c r="M2253" s="89"/>
      <c r="N2253" s="103">
        <f>SUM(L2253:M2253)</f>
        <v>125.52</v>
      </c>
      <c r="O2253" s="89">
        <v>117.04</v>
      </c>
      <c r="P2253" s="89"/>
      <c r="Q2253" s="103">
        <f>SUM(O2253:P2253)</f>
        <v>117.04</v>
      </c>
      <c r="R2253" s="89">
        <v>142.03</v>
      </c>
      <c r="S2253" s="89"/>
      <c r="T2253" s="103">
        <f>SUM(R2253:S2253)</f>
        <v>142.03</v>
      </c>
    </row>
    <row r="2254" spans="1:20" ht="18.75">
      <c r="A2254" s="25"/>
      <c r="B2254" s="19" t="s">
        <v>185</v>
      </c>
      <c r="C2254" s="39">
        <f>SUM(C2253)</f>
        <v>128</v>
      </c>
      <c r="D2254" s="38"/>
      <c r="E2254" s="87">
        <f>SUM(C2254:D2254)</f>
        <v>128</v>
      </c>
      <c r="F2254" s="18">
        <v>337.02</v>
      </c>
      <c r="G2254" s="18">
        <v>0</v>
      </c>
      <c r="H2254" s="94">
        <f>SUM(F2254:G2254)</f>
        <v>337.02</v>
      </c>
      <c r="I2254" s="36">
        <f>SUM(I2252:I2253)</f>
        <v>196.31</v>
      </c>
      <c r="J2254" s="22"/>
      <c r="K2254" s="117">
        <f>SUM(I2254:J2254)</f>
        <v>196.31</v>
      </c>
      <c r="L2254" s="90">
        <f>SUM(L2252:L2253)</f>
        <v>125.56</v>
      </c>
      <c r="M2254" s="89"/>
      <c r="N2254" s="103">
        <f>SUM(L2254:M2254)</f>
        <v>125.56</v>
      </c>
      <c r="O2254" s="90">
        <f>SUM(O2252:O2253)</f>
        <v>117.08000000000001</v>
      </c>
      <c r="P2254" s="89"/>
      <c r="Q2254" s="103">
        <f>SUM(O2254:P2254)</f>
        <v>117.08000000000001</v>
      </c>
      <c r="R2254" s="90">
        <f>SUM(R2252:R2253)</f>
        <v>142.07</v>
      </c>
      <c r="S2254" s="89"/>
      <c r="T2254" s="103">
        <f>SUM(R2254:S2254)</f>
        <v>142.07</v>
      </c>
    </row>
    <row r="2255" spans="1:20" s="43" customFormat="1" ht="18.75">
      <c r="A2255" s="35">
        <v>4</v>
      </c>
      <c r="B2255" s="19" t="s">
        <v>1662</v>
      </c>
      <c r="C2255" s="21"/>
      <c r="D2255" s="21"/>
      <c r="E2255" s="88"/>
      <c r="F2255" s="18"/>
      <c r="G2255" s="18"/>
      <c r="H2255" s="94"/>
      <c r="I2255" s="36"/>
      <c r="J2255" s="36"/>
      <c r="K2255" s="117"/>
      <c r="L2255" s="90"/>
      <c r="M2255" s="90"/>
      <c r="N2255" s="103"/>
      <c r="O2255" s="90"/>
      <c r="P2255" s="90"/>
      <c r="Q2255" s="103"/>
      <c r="R2255" s="90"/>
      <c r="S2255" s="90"/>
      <c r="T2255" s="103"/>
    </row>
    <row r="2256" spans="1:20" ht="18.75">
      <c r="A2256" s="25">
        <v>1</v>
      </c>
      <c r="B2256" s="17" t="s">
        <v>1663</v>
      </c>
      <c r="C2256" s="38">
        <v>40</v>
      </c>
      <c r="D2256" s="38"/>
      <c r="E2256" s="87">
        <f>SUM(C2256:D2256)</f>
        <v>40</v>
      </c>
      <c r="F2256" s="14">
        <v>32.090000000000003</v>
      </c>
      <c r="G2256" s="14">
        <v>0</v>
      </c>
      <c r="H2256" s="94">
        <f>SUM(F2256:G2256)</f>
        <v>32.090000000000003</v>
      </c>
      <c r="I2256" s="22">
        <v>92.17</v>
      </c>
      <c r="J2256" s="22"/>
      <c r="K2256" s="117">
        <f>SUM(I2256:J2256)</f>
        <v>92.17</v>
      </c>
      <c r="L2256" s="89">
        <v>800</v>
      </c>
      <c r="M2256" s="89"/>
      <c r="N2256" s="103">
        <f>SUM(L2256:M2256)</f>
        <v>800</v>
      </c>
      <c r="O2256" s="89">
        <v>50</v>
      </c>
      <c r="P2256" s="89"/>
      <c r="Q2256" s="103">
        <f>SUM(O2256:P2256)</f>
        <v>50</v>
      </c>
      <c r="R2256" s="89">
        <v>50</v>
      </c>
      <c r="S2256" s="89"/>
      <c r="T2256" s="103">
        <f>SUM(R2256:S2256)</f>
        <v>50</v>
      </c>
    </row>
    <row r="2257" spans="1:20" s="43" customFormat="1" ht="18.75">
      <c r="A2257" s="35"/>
      <c r="B2257" s="19" t="s">
        <v>186</v>
      </c>
      <c r="C2257" s="39">
        <f>SUM(C2256)</f>
        <v>40</v>
      </c>
      <c r="D2257" s="38"/>
      <c r="E2257" s="87">
        <f>SUM(C2257:D2257)</f>
        <v>40</v>
      </c>
      <c r="F2257" s="18">
        <v>32.090000000000003</v>
      </c>
      <c r="G2257" s="18">
        <v>0</v>
      </c>
      <c r="H2257" s="94">
        <f>SUM(F2257:G2257)</f>
        <v>32.090000000000003</v>
      </c>
      <c r="I2257" s="36">
        <f>SUM(I2256)</f>
        <v>92.17</v>
      </c>
      <c r="J2257" s="36"/>
      <c r="K2257" s="117">
        <f>SUM(I2257:J2257)</f>
        <v>92.17</v>
      </c>
      <c r="L2257" s="90">
        <f>SUM(L2256)</f>
        <v>800</v>
      </c>
      <c r="M2257" s="90"/>
      <c r="N2257" s="103">
        <f>SUM(L2257:M2257)</f>
        <v>800</v>
      </c>
      <c r="O2257" s="90">
        <f>SUM(O2256)</f>
        <v>50</v>
      </c>
      <c r="P2257" s="90"/>
      <c r="Q2257" s="103">
        <f>SUM(O2257:P2257)</f>
        <v>50</v>
      </c>
      <c r="R2257" s="90">
        <f>SUM(R2256)</f>
        <v>50</v>
      </c>
      <c r="S2257" s="90"/>
      <c r="T2257" s="103">
        <f>SUM(R2257:S2257)</f>
        <v>50</v>
      </c>
    </row>
    <row r="2258" spans="1:20" s="69" customFormat="1" ht="18.75">
      <c r="B2258" s="130" t="s">
        <v>187</v>
      </c>
      <c r="C2258" s="137">
        <f t="shared" ref="C2258:H2258" si="650">C2257+C2254+C2250+C2244</f>
        <v>7718</v>
      </c>
      <c r="D2258" s="137">
        <f t="shared" si="650"/>
        <v>0</v>
      </c>
      <c r="E2258" s="137">
        <f t="shared" si="650"/>
        <v>7718</v>
      </c>
      <c r="F2258" s="137">
        <f t="shared" si="650"/>
        <v>8194.11</v>
      </c>
      <c r="G2258" s="137">
        <f t="shared" si="650"/>
        <v>0</v>
      </c>
      <c r="H2258" s="137">
        <f t="shared" si="650"/>
        <v>8194.11</v>
      </c>
      <c r="I2258" s="137">
        <f>I2257+I2254+I2250+I2244</f>
        <v>6988.48</v>
      </c>
      <c r="J2258" s="137">
        <f t="shared" ref="J2258:K2258" si="651">J2257+J2254+J2250+J2244</f>
        <v>0</v>
      </c>
      <c r="K2258" s="137">
        <f t="shared" si="651"/>
        <v>6988.48</v>
      </c>
      <c r="L2258" s="125">
        <f>L2257+L2254+L2250+L2244</f>
        <v>2425.59</v>
      </c>
      <c r="M2258" s="125">
        <f t="shared" ref="M2258:N2258" si="652">M2257+M2254+M2250+M2244</f>
        <v>0</v>
      </c>
      <c r="N2258" s="125">
        <f t="shared" si="652"/>
        <v>2425.59</v>
      </c>
      <c r="O2258" s="125">
        <f>O2257+O2254+O2250+O2247</f>
        <v>797.11</v>
      </c>
      <c r="P2258" s="125"/>
      <c r="Q2258" s="125">
        <f>Q2257+Q2254+Q2250+Q2247</f>
        <v>797.11</v>
      </c>
      <c r="R2258" s="125">
        <f>R2257+R2254+R2250+R2247</f>
        <v>6759.0999999999995</v>
      </c>
      <c r="S2258" s="125"/>
      <c r="T2258" s="125">
        <f>T2257+T2254+T2250+T2247</f>
        <v>6759.0999999999995</v>
      </c>
    </row>
    <row r="2259" spans="1:20" s="43" customFormat="1" ht="18.75">
      <c r="A2259" s="35"/>
      <c r="B2259" s="19"/>
      <c r="C2259" s="21"/>
      <c r="D2259" s="21"/>
      <c r="E2259" s="88"/>
      <c r="F2259" s="21"/>
      <c r="G2259" s="21"/>
      <c r="H2259" s="96"/>
      <c r="I2259" s="36"/>
      <c r="J2259" s="36"/>
      <c r="K2259" s="117"/>
      <c r="L2259" s="90"/>
      <c r="M2259" s="90"/>
      <c r="N2259" s="103"/>
      <c r="O2259" s="90"/>
      <c r="P2259" s="90"/>
      <c r="Q2259" s="103"/>
      <c r="R2259" s="90"/>
      <c r="S2259" s="90"/>
      <c r="T2259" s="103"/>
    </row>
    <row r="2260" spans="1:20" s="69" customFormat="1" ht="18.75">
      <c r="A2260" s="69">
        <v>13</v>
      </c>
      <c r="B2260" s="130" t="s">
        <v>1695</v>
      </c>
      <c r="C2260" s="131"/>
      <c r="D2260" s="131"/>
      <c r="E2260" s="131"/>
      <c r="F2260" s="131"/>
      <c r="G2260" s="131"/>
      <c r="H2260" s="132"/>
      <c r="I2260" s="138"/>
      <c r="J2260" s="138"/>
      <c r="K2260" s="139"/>
      <c r="L2260" s="125"/>
      <c r="M2260" s="125"/>
      <c r="N2260" s="125"/>
      <c r="O2260" s="125"/>
      <c r="P2260" s="125"/>
      <c r="Q2260" s="125"/>
      <c r="R2260" s="125"/>
      <c r="S2260" s="125"/>
      <c r="T2260" s="125"/>
    </row>
    <row r="2261" spans="1:20" s="43" customFormat="1" ht="18.75">
      <c r="A2261" s="35">
        <v>1</v>
      </c>
      <c r="B2261" s="19" t="s">
        <v>1606</v>
      </c>
      <c r="C2261" s="21"/>
      <c r="D2261" s="21"/>
      <c r="E2261" s="88"/>
      <c r="F2261" s="18"/>
      <c r="G2261" s="18"/>
      <c r="H2261" s="94"/>
      <c r="I2261" s="36"/>
      <c r="J2261" s="36"/>
      <c r="K2261" s="117"/>
      <c r="L2261" s="90"/>
      <c r="M2261" s="90"/>
      <c r="N2261" s="103"/>
      <c r="O2261" s="90"/>
      <c r="P2261" s="90"/>
      <c r="Q2261" s="103"/>
      <c r="R2261" s="90"/>
      <c r="S2261" s="90"/>
      <c r="T2261" s="103"/>
    </row>
    <row r="2262" spans="1:20" ht="18.75">
      <c r="A2262" s="25">
        <v>1</v>
      </c>
      <c r="B2262" s="17" t="s">
        <v>1696</v>
      </c>
      <c r="C2262" s="20">
        <v>33500</v>
      </c>
      <c r="D2262" s="20">
        <v>100500</v>
      </c>
      <c r="E2262" s="88">
        <f>SUM(C2262:D2262)</f>
        <v>134000</v>
      </c>
      <c r="F2262" s="14">
        <v>49400</v>
      </c>
      <c r="G2262" s="14">
        <v>148100</v>
      </c>
      <c r="H2262" s="94">
        <f>SUM(F2262:G2262)</f>
        <v>197500</v>
      </c>
      <c r="I2262" s="22">
        <v>51800</v>
      </c>
      <c r="J2262" s="22">
        <v>155600</v>
      </c>
      <c r="K2262" s="117">
        <f>SUM(I2262:J2262)</f>
        <v>207400</v>
      </c>
      <c r="L2262" s="89">
        <v>43520</v>
      </c>
      <c r="M2262" s="89">
        <v>130720</v>
      </c>
      <c r="N2262" s="103">
        <f>SUM(L2262:M2262)</f>
        <v>174240</v>
      </c>
      <c r="O2262" s="89">
        <v>45680</v>
      </c>
      <c r="P2262" s="89">
        <v>137200.01999999999</v>
      </c>
      <c r="Q2262" s="103">
        <f>SUM(O2262:P2262)</f>
        <v>182880.02</v>
      </c>
      <c r="R2262" s="89">
        <v>45680</v>
      </c>
      <c r="S2262" s="89">
        <v>137200.01</v>
      </c>
      <c r="T2262" s="103">
        <f>SUM(R2262:S2262)</f>
        <v>182880.01</v>
      </c>
    </row>
    <row r="2263" spans="1:20" s="43" customFormat="1" ht="18.75">
      <c r="A2263" s="35">
        <v>2</v>
      </c>
      <c r="B2263" s="17" t="s">
        <v>1697</v>
      </c>
      <c r="C2263" s="20"/>
      <c r="D2263" s="20">
        <v>42.03</v>
      </c>
      <c r="E2263" s="88">
        <f>SUM(C2263:D2263)</f>
        <v>42.03</v>
      </c>
      <c r="F2263" s="14">
        <v>0</v>
      </c>
      <c r="G2263" s="14">
        <v>0.04</v>
      </c>
      <c r="H2263" s="94">
        <f>SUM(F2263:G2263)</f>
        <v>0.04</v>
      </c>
      <c r="I2263" s="36"/>
      <c r="J2263" s="22">
        <v>21</v>
      </c>
      <c r="K2263" s="117">
        <f>SUM(I2263:J2263)</f>
        <v>21</v>
      </c>
      <c r="L2263" s="89"/>
      <c r="M2263" s="89">
        <v>21</v>
      </c>
      <c r="N2263" s="103">
        <f>SUM(L2263:M2263)</f>
        <v>21</v>
      </c>
      <c r="O2263" s="89">
        <v>0</v>
      </c>
      <c r="P2263" s="89">
        <v>0.04</v>
      </c>
      <c r="Q2263" s="103">
        <f>SUM(O2263:P2263)</f>
        <v>0.04</v>
      </c>
      <c r="R2263" s="89">
        <v>0</v>
      </c>
      <c r="S2263" s="89">
        <v>0.04</v>
      </c>
      <c r="T2263" s="103">
        <f>SUM(R2263:S2263)</f>
        <v>0.04</v>
      </c>
    </row>
    <row r="2264" spans="1:20" s="43" customFormat="1" ht="18.75">
      <c r="A2264" s="35"/>
      <c r="B2264" s="19" t="s">
        <v>173</v>
      </c>
      <c r="C2264" s="21">
        <f>SUM(C2262:C2263)</f>
        <v>33500</v>
      </c>
      <c r="D2264" s="21">
        <f>SUM(D2262:D2263)</f>
        <v>100542.03</v>
      </c>
      <c r="E2264" s="88">
        <f>SUM(C2264:D2264)</f>
        <v>134042.03</v>
      </c>
      <c r="F2264" s="18">
        <v>49400</v>
      </c>
      <c r="G2264" s="18">
        <v>148100.04</v>
      </c>
      <c r="H2264" s="94">
        <f>SUM(F2264:G2264)</f>
        <v>197500.04</v>
      </c>
      <c r="I2264" s="36">
        <f>SUM(I2262:I2263)</f>
        <v>51800</v>
      </c>
      <c r="J2264" s="36">
        <f>SUM(J2262:J2263)</f>
        <v>155621</v>
      </c>
      <c r="K2264" s="117">
        <f>SUM(I2264:J2264)</f>
        <v>207421</v>
      </c>
      <c r="L2264" s="90">
        <f>SUM(L2262:L2263)</f>
        <v>43520</v>
      </c>
      <c r="M2264" s="90">
        <f>SUM(M2262:M2263)</f>
        <v>130741</v>
      </c>
      <c r="N2264" s="103">
        <f>SUM(L2264:M2264)</f>
        <v>174261</v>
      </c>
      <c r="O2264" s="90">
        <f>SUM(O2262:O2263)</f>
        <v>45680</v>
      </c>
      <c r="P2264" s="90">
        <f>SUM(P2262:P2263)</f>
        <v>137200.06</v>
      </c>
      <c r="Q2264" s="103">
        <f>SUM(O2264:P2264)</f>
        <v>182880.06</v>
      </c>
      <c r="R2264" s="90">
        <f>SUM(R2262:R2263)</f>
        <v>45680</v>
      </c>
      <c r="S2264" s="90">
        <f>SUM(S2262:S2263)</f>
        <v>137200.05000000002</v>
      </c>
      <c r="T2264" s="103">
        <f>SUM(R2264:S2264)</f>
        <v>182880.05000000002</v>
      </c>
    </row>
    <row r="2265" spans="1:20" s="43" customFormat="1" ht="18.75">
      <c r="A2265" s="35">
        <v>2</v>
      </c>
      <c r="B2265" s="19" t="s">
        <v>1261</v>
      </c>
      <c r="C2265" s="21"/>
      <c r="D2265" s="21"/>
      <c r="E2265" s="88"/>
      <c r="F2265" s="18"/>
      <c r="G2265" s="18"/>
      <c r="H2265" s="94"/>
      <c r="I2265" s="36"/>
      <c r="J2265" s="36"/>
      <c r="K2265" s="117"/>
      <c r="L2265" s="90"/>
      <c r="M2265" s="90"/>
      <c r="N2265" s="103"/>
      <c r="O2265" s="90"/>
      <c r="P2265" s="90"/>
      <c r="Q2265" s="103"/>
      <c r="R2265" s="90"/>
      <c r="S2265" s="90"/>
      <c r="T2265" s="103"/>
    </row>
    <row r="2266" spans="1:20" ht="18.75">
      <c r="A2266" s="35">
        <v>1</v>
      </c>
      <c r="B2266" s="17" t="s">
        <v>1698</v>
      </c>
      <c r="C2266" s="20"/>
      <c r="D2266" s="20"/>
      <c r="F2266" s="14">
        <v>0.01</v>
      </c>
      <c r="G2266" s="14">
        <v>0</v>
      </c>
      <c r="H2266" s="94">
        <f>SUM(F2266:G2266)</f>
        <v>0.01</v>
      </c>
      <c r="I2266" s="22">
        <v>0.01</v>
      </c>
      <c r="J2266" s="22"/>
      <c r="K2266" s="117">
        <f>SUM(I2266:J2266)</f>
        <v>0.01</v>
      </c>
      <c r="L2266" s="89">
        <v>0.01</v>
      </c>
      <c r="M2266" s="89"/>
      <c r="N2266" s="103">
        <f>SUM(L2266:M2266)</f>
        <v>0.01</v>
      </c>
      <c r="O2266" s="89">
        <v>0.01</v>
      </c>
      <c r="P2266" s="89"/>
      <c r="Q2266" s="103">
        <f>SUM(O2266:P2266)</f>
        <v>0.01</v>
      </c>
      <c r="R2266" s="89">
        <v>0.01</v>
      </c>
      <c r="S2266" s="89"/>
      <c r="T2266" s="103">
        <f>SUM(R2266:S2266)</f>
        <v>0.01</v>
      </c>
    </row>
    <row r="2267" spans="1:20" ht="18.75">
      <c r="A2267" s="25"/>
      <c r="B2267" s="19" t="s">
        <v>155</v>
      </c>
      <c r="C2267" s="20"/>
      <c r="D2267" s="20"/>
      <c r="F2267" s="18">
        <v>0.01</v>
      </c>
      <c r="G2267" s="18">
        <v>0</v>
      </c>
      <c r="H2267" s="94">
        <f>SUM(F2267:G2267)</f>
        <v>0.01</v>
      </c>
      <c r="I2267" s="22">
        <f>SUM(I2266)</f>
        <v>0.01</v>
      </c>
      <c r="J2267" s="22"/>
      <c r="K2267" s="117">
        <f>SUM(I2267:J2267)</f>
        <v>0.01</v>
      </c>
      <c r="L2267" s="90">
        <f>SUM(L2266)</f>
        <v>0.01</v>
      </c>
      <c r="M2267" s="89"/>
      <c r="N2267" s="103">
        <f>SUM(L2267:M2267)</f>
        <v>0.01</v>
      </c>
      <c r="O2267" s="90">
        <f>SUM(O2266)</f>
        <v>0.01</v>
      </c>
      <c r="P2267" s="89"/>
      <c r="Q2267" s="103">
        <f>SUM(O2267:P2267)</f>
        <v>0.01</v>
      </c>
      <c r="R2267" s="90">
        <f>SUM(R2266)</f>
        <v>0.01</v>
      </c>
      <c r="S2267" s="89"/>
      <c r="T2267" s="103">
        <f>SUM(R2267:S2267)</f>
        <v>0.01</v>
      </c>
    </row>
    <row r="2268" spans="1:20" s="43" customFormat="1" ht="18.75">
      <c r="A2268" s="35">
        <v>3</v>
      </c>
      <c r="B2268" s="19" t="s">
        <v>1057</v>
      </c>
      <c r="C2268" s="21"/>
      <c r="D2268" s="21"/>
      <c r="E2268" s="88"/>
      <c r="F2268" s="18"/>
      <c r="G2268" s="18"/>
      <c r="H2268" s="94"/>
      <c r="I2268" s="36"/>
      <c r="J2268" s="36"/>
      <c r="K2268" s="117"/>
      <c r="L2268" s="90"/>
      <c r="M2268" s="90"/>
      <c r="N2268" s="103"/>
      <c r="O2268" s="90"/>
      <c r="P2268" s="90"/>
      <c r="Q2268" s="103"/>
      <c r="R2268" s="90"/>
      <c r="S2268" s="90"/>
      <c r="T2268" s="103"/>
    </row>
    <row r="2269" spans="1:20" s="43" customFormat="1" ht="18.75">
      <c r="A2269" s="35">
        <v>1</v>
      </c>
      <c r="B2269" s="17" t="s">
        <v>1699</v>
      </c>
      <c r="C2269" s="20">
        <v>2019.54</v>
      </c>
      <c r="D2269" s="20"/>
      <c r="E2269" s="88">
        <f>SUM(C2269:D2269)</f>
        <v>2019.54</v>
      </c>
      <c r="F2269" s="14">
        <v>1500</v>
      </c>
      <c r="G2269" s="14">
        <v>0</v>
      </c>
      <c r="H2269" s="94">
        <f>SUM(F2269:G2269)</f>
        <v>1500</v>
      </c>
      <c r="I2269" s="36">
        <v>1056.93</v>
      </c>
      <c r="J2269" s="36"/>
      <c r="K2269" s="117">
        <f>SUM(I2269:J2269)</f>
        <v>1056.93</v>
      </c>
      <c r="L2269" s="89">
        <v>4000</v>
      </c>
      <c r="M2269" s="89"/>
      <c r="N2269" s="103">
        <f>SUM(L2269:M2269)</f>
        <v>4000</v>
      </c>
      <c r="O2269" s="89">
        <v>3500</v>
      </c>
      <c r="P2269" s="89"/>
      <c r="Q2269" s="103">
        <f>SUM(O2269:P2269)</f>
        <v>3500</v>
      </c>
      <c r="R2269" s="89">
        <v>4990</v>
      </c>
      <c r="S2269" s="89"/>
      <c r="T2269" s="103">
        <f>SUM(R2269:S2269)</f>
        <v>4990</v>
      </c>
    </row>
    <row r="2270" spans="1:20" ht="18.75">
      <c r="A2270" s="25"/>
      <c r="B2270" s="19" t="s">
        <v>122</v>
      </c>
      <c r="C2270" s="21">
        <f>SUM(C2269)</f>
        <v>2019.54</v>
      </c>
      <c r="D2270" s="20"/>
      <c r="E2270" s="88">
        <f>SUM(C2270:D2270)</f>
        <v>2019.54</v>
      </c>
      <c r="F2270" s="18">
        <v>1500</v>
      </c>
      <c r="G2270" s="18">
        <v>0</v>
      </c>
      <c r="H2270" s="94">
        <f>SUM(F2270:G2270)</f>
        <v>1500</v>
      </c>
      <c r="I2270" s="22">
        <f>SUM(I2269)</f>
        <v>1056.93</v>
      </c>
      <c r="J2270" s="22"/>
      <c r="K2270" s="117">
        <f>SUM(I2270:J2270)</f>
        <v>1056.93</v>
      </c>
      <c r="L2270" s="90">
        <f>SUM(L2269)</f>
        <v>4000</v>
      </c>
      <c r="M2270" s="89"/>
      <c r="N2270" s="103">
        <f>SUM(L2270:M2270)</f>
        <v>4000</v>
      </c>
      <c r="O2270" s="90">
        <f>SUM(O2269)</f>
        <v>3500</v>
      </c>
      <c r="P2270" s="89"/>
      <c r="Q2270" s="103">
        <f>SUM(O2270:P2270)</f>
        <v>3500</v>
      </c>
      <c r="R2270" s="90">
        <f>SUM(R2269)</f>
        <v>4990</v>
      </c>
      <c r="S2270" s="89"/>
      <c r="T2270" s="103">
        <f>SUM(R2270:S2270)</f>
        <v>4990</v>
      </c>
    </row>
    <row r="2271" spans="1:20" ht="18.75">
      <c r="A2271" s="35">
        <v>4</v>
      </c>
      <c r="B2271" s="19" t="s">
        <v>1623</v>
      </c>
      <c r="C2271" s="20"/>
      <c r="D2271" s="20"/>
      <c r="F2271" s="14"/>
      <c r="G2271" s="14"/>
      <c r="H2271" s="94"/>
      <c r="I2271" s="22"/>
      <c r="J2271" s="22"/>
      <c r="L2271" s="89"/>
      <c r="M2271" s="89"/>
      <c r="O2271" s="89"/>
      <c r="P2271" s="89"/>
      <c r="R2271" s="89"/>
      <c r="S2271" s="89"/>
    </row>
    <row r="2272" spans="1:20" s="43" customFormat="1" ht="18.75">
      <c r="A2272" s="35">
        <v>1</v>
      </c>
      <c r="B2272" s="17" t="s">
        <v>1700</v>
      </c>
      <c r="C2272" s="20">
        <v>100</v>
      </c>
      <c r="D2272" s="20"/>
      <c r="E2272" s="88">
        <f>SUM(C2272:D2272)</f>
        <v>100</v>
      </c>
      <c r="F2272" s="14">
        <v>80.91</v>
      </c>
      <c r="G2272" s="14">
        <v>0</v>
      </c>
      <c r="H2272" s="94">
        <f>SUM(F2272:G2272)</f>
        <v>80.91</v>
      </c>
      <c r="I2272" s="22">
        <v>240.17</v>
      </c>
      <c r="J2272" s="36"/>
      <c r="K2272" s="117">
        <f>SUM(I2272:J2272)</f>
        <v>240.17</v>
      </c>
      <c r="L2272" s="89">
        <v>910.17</v>
      </c>
      <c r="M2272" s="89"/>
      <c r="N2272" s="103">
        <f>SUM(L2272:M2272)</f>
        <v>910.17</v>
      </c>
      <c r="O2272" s="89">
        <v>880</v>
      </c>
      <c r="P2272" s="89"/>
      <c r="Q2272" s="103">
        <f>SUM(O2272:P2272)</f>
        <v>880</v>
      </c>
      <c r="R2272" s="89">
        <v>880</v>
      </c>
      <c r="S2272" s="89"/>
      <c r="T2272" s="103">
        <f>SUM(R2272:S2272)</f>
        <v>880</v>
      </c>
    </row>
    <row r="2273" spans="1:178" ht="18.75">
      <c r="A2273" s="25"/>
      <c r="B2273" s="19" t="s">
        <v>176</v>
      </c>
      <c r="C2273" s="21">
        <f>SUM(C2272)</f>
        <v>100</v>
      </c>
      <c r="D2273" s="20"/>
      <c r="E2273" s="88">
        <f>SUM(C2273:D2273)</f>
        <v>100</v>
      </c>
      <c r="F2273" s="18">
        <v>80.91</v>
      </c>
      <c r="G2273" s="18">
        <v>0</v>
      </c>
      <c r="H2273" s="94">
        <f>SUM(F2273:G2273)</f>
        <v>80.91</v>
      </c>
      <c r="I2273" s="36">
        <f>SUM(I2272)</f>
        <v>240.17</v>
      </c>
      <c r="J2273" s="22"/>
      <c r="K2273" s="117">
        <f>SUM(I2273:J2273)</f>
        <v>240.17</v>
      </c>
      <c r="L2273" s="90">
        <f>SUM(L2272)</f>
        <v>910.17</v>
      </c>
      <c r="M2273" s="90">
        <f>SUM(M2272)</f>
        <v>0</v>
      </c>
      <c r="N2273" s="103">
        <f>SUM(L2273:M2273)</f>
        <v>910.17</v>
      </c>
      <c r="O2273" s="90">
        <f>SUM(O2272)</f>
        <v>880</v>
      </c>
      <c r="P2273" s="90"/>
      <c r="Q2273" s="103">
        <f>SUM(O2273:P2273)</f>
        <v>880</v>
      </c>
      <c r="R2273" s="90">
        <f>SUM(R2272)</f>
        <v>880</v>
      </c>
      <c r="S2273" s="90"/>
      <c r="T2273" s="103">
        <f>SUM(R2273:S2273)</f>
        <v>880</v>
      </c>
    </row>
    <row r="2274" spans="1:178" s="68" customFormat="1" ht="18.75">
      <c r="B2274" s="130" t="s">
        <v>188</v>
      </c>
      <c r="C2274" s="137">
        <f t="shared" ref="C2274:H2274" si="653">C2273+C2270+C2267+C2264</f>
        <v>35619.54</v>
      </c>
      <c r="D2274" s="137">
        <f t="shared" si="653"/>
        <v>100542.03</v>
      </c>
      <c r="E2274" s="137">
        <f t="shared" si="653"/>
        <v>136161.57</v>
      </c>
      <c r="F2274" s="137">
        <f t="shared" si="653"/>
        <v>50980.92</v>
      </c>
      <c r="G2274" s="137">
        <f t="shared" si="653"/>
        <v>148100.04</v>
      </c>
      <c r="H2274" s="137">
        <f t="shared" si="653"/>
        <v>199080.96000000002</v>
      </c>
      <c r="I2274" s="137">
        <f>I2273+I2270+I2267+I2264</f>
        <v>53097.11</v>
      </c>
      <c r="J2274" s="137">
        <f t="shared" ref="J2274:K2274" si="654">J2273+J2270+J2267+J2264</f>
        <v>155621</v>
      </c>
      <c r="K2274" s="137">
        <f t="shared" si="654"/>
        <v>208718.11</v>
      </c>
      <c r="L2274" s="125">
        <f>L2273+L2270+L2267+L2264</f>
        <v>48430.18</v>
      </c>
      <c r="M2274" s="125">
        <f t="shared" ref="M2274:P2274" si="655">M2273+M2270+M2267+M2264</f>
        <v>130741</v>
      </c>
      <c r="N2274" s="125">
        <f t="shared" si="655"/>
        <v>179171.18</v>
      </c>
      <c r="O2274" s="125">
        <f t="shared" si="655"/>
        <v>50060.01</v>
      </c>
      <c r="P2274" s="125">
        <f t="shared" si="655"/>
        <v>137200.06</v>
      </c>
      <c r="Q2274" s="125">
        <f t="shared" ref="Q2274:S2274" si="656">Q2273+Q2270+Q2267+Q2264</f>
        <v>187260.07</v>
      </c>
      <c r="R2274" s="125">
        <f t="shared" si="656"/>
        <v>51550.01</v>
      </c>
      <c r="S2274" s="125">
        <f t="shared" si="656"/>
        <v>137200.05000000002</v>
      </c>
      <c r="T2274" s="125">
        <f t="shared" ref="T2274" si="657">T2273+T2270+T2267+T2264</f>
        <v>188750.06000000003</v>
      </c>
    </row>
    <row r="2275" spans="1:178" ht="18.75">
      <c r="A2275" s="25"/>
      <c r="B2275" s="19"/>
      <c r="C2275" s="15"/>
      <c r="D2275" s="15"/>
      <c r="E2275" s="94"/>
      <c r="F2275" s="15"/>
      <c r="G2275" s="15"/>
      <c r="H2275" s="94"/>
      <c r="I2275" s="15"/>
      <c r="J2275" s="15"/>
      <c r="K2275" s="94"/>
      <c r="L2275" s="89"/>
      <c r="M2275" s="89"/>
      <c r="O2275" s="89"/>
      <c r="P2275" s="89"/>
      <c r="R2275" s="89"/>
      <c r="S2275" s="89"/>
    </row>
    <row r="2276" spans="1:178" s="68" customFormat="1" ht="18.75">
      <c r="A2276" s="68">
        <v>14</v>
      </c>
      <c r="B2276" s="130" t="s">
        <v>1742</v>
      </c>
      <c r="C2276" s="137"/>
      <c r="D2276" s="137"/>
      <c r="E2276" s="137"/>
      <c r="F2276" s="137"/>
      <c r="G2276" s="137"/>
      <c r="H2276" s="137"/>
      <c r="I2276" s="137"/>
      <c r="J2276" s="137"/>
      <c r="K2276" s="137"/>
      <c r="L2276" s="124"/>
      <c r="M2276" s="124"/>
      <c r="N2276" s="125"/>
      <c r="O2276" s="124"/>
      <c r="P2276" s="124"/>
      <c r="Q2276" s="125"/>
      <c r="R2276" s="124"/>
      <c r="S2276" s="124"/>
      <c r="T2276" s="125"/>
    </row>
    <row r="2277" spans="1:178" ht="18.75">
      <c r="A2277" s="25">
        <v>1</v>
      </c>
      <c r="B2277" s="19" t="s">
        <v>1743</v>
      </c>
      <c r="C2277" s="15"/>
      <c r="D2277" s="15"/>
      <c r="E2277" s="94"/>
      <c r="F2277" s="15"/>
      <c r="G2277" s="15"/>
      <c r="H2277" s="94"/>
      <c r="I2277" s="15"/>
      <c r="J2277" s="15"/>
      <c r="K2277" s="94"/>
      <c r="L2277" s="89"/>
      <c r="M2277" s="89"/>
      <c r="O2277" s="89"/>
      <c r="P2277" s="89"/>
      <c r="R2277" s="89"/>
      <c r="S2277" s="89"/>
    </row>
    <row r="2278" spans="1:178" ht="18.75">
      <c r="A2278" s="25">
        <v>1</v>
      </c>
      <c r="B2278" s="17" t="s">
        <v>1744</v>
      </c>
      <c r="C2278" s="16"/>
      <c r="D2278" s="16"/>
      <c r="E2278" s="97"/>
      <c r="F2278" s="16"/>
      <c r="G2278" s="16"/>
      <c r="H2278" s="94"/>
      <c r="I2278" s="16">
        <v>0.04</v>
      </c>
      <c r="J2278" s="16">
        <v>0.05</v>
      </c>
      <c r="K2278" s="94">
        <f>SUM(I2278:J2278)</f>
        <v>0.09</v>
      </c>
      <c r="L2278" s="89">
        <v>154.94</v>
      </c>
      <c r="M2278" s="89">
        <v>309.94</v>
      </c>
      <c r="N2278" s="103">
        <f>SUM(L2278:M2278)</f>
        <v>464.88</v>
      </c>
      <c r="O2278" s="89">
        <v>154.94</v>
      </c>
      <c r="P2278" s="89">
        <v>269.95</v>
      </c>
      <c r="Q2278" s="103">
        <f>SUM(O2278:P2278)</f>
        <v>424.89</v>
      </c>
      <c r="R2278" s="89">
        <v>154.94</v>
      </c>
      <c r="S2278" s="89">
        <v>269.95</v>
      </c>
      <c r="T2278" s="103">
        <f>SUM(R2278:S2278)</f>
        <v>424.89</v>
      </c>
    </row>
    <row r="2279" spans="1:178" ht="18.75">
      <c r="A2279" s="25"/>
      <c r="B2279" s="19" t="s">
        <v>1745</v>
      </c>
      <c r="C2279" s="15"/>
      <c r="D2279" s="15"/>
      <c r="E2279" s="94"/>
      <c r="F2279" s="15"/>
      <c r="G2279" s="15"/>
      <c r="H2279" s="94"/>
      <c r="I2279" s="15">
        <f>SUM(I2278)</f>
        <v>0.04</v>
      </c>
      <c r="J2279" s="15">
        <f>SUM(J2278)</f>
        <v>0.05</v>
      </c>
      <c r="K2279" s="94">
        <f>SUM(I2279:J2279)</f>
        <v>0.09</v>
      </c>
      <c r="L2279" s="89">
        <f>SUM(L2278)</f>
        <v>154.94</v>
      </c>
      <c r="M2279" s="89">
        <f>SUM(M2278)</f>
        <v>309.94</v>
      </c>
      <c r="N2279" s="103">
        <f>SUM(L2279:M2279)</f>
        <v>464.88</v>
      </c>
      <c r="O2279" s="89">
        <f>SUM(O2278)</f>
        <v>154.94</v>
      </c>
      <c r="P2279" s="89">
        <f>SUM(P2278)</f>
        <v>269.95</v>
      </c>
      <c r="Q2279" s="103">
        <f>SUM(O2279:P2279)</f>
        <v>424.89</v>
      </c>
      <c r="R2279" s="89">
        <f>SUM(R2278)</f>
        <v>154.94</v>
      </c>
      <c r="S2279" s="89">
        <f>SUM(S2278)</f>
        <v>269.95</v>
      </c>
      <c r="T2279" s="103">
        <f>SUM(R2279:S2279)</f>
        <v>424.89</v>
      </c>
    </row>
    <row r="2280" spans="1:178" s="69" customFormat="1" ht="18.75">
      <c r="B2280" s="130" t="s">
        <v>1746</v>
      </c>
      <c r="C2280" s="131"/>
      <c r="D2280" s="131"/>
      <c r="E2280" s="131"/>
      <c r="F2280" s="131"/>
      <c r="G2280" s="138">
        <f t="shared" ref="G2280:H2280" si="658">G2279</f>
        <v>0</v>
      </c>
      <c r="H2280" s="138">
        <f t="shared" si="658"/>
        <v>0</v>
      </c>
      <c r="I2280" s="138">
        <f>I2279</f>
        <v>0.04</v>
      </c>
      <c r="J2280" s="138">
        <f t="shared" ref="J2280:K2280" si="659">J2279</f>
        <v>0.05</v>
      </c>
      <c r="K2280" s="139">
        <f t="shared" si="659"/>
        <v>0.09</v>
      </c>
      <c r="L2280" s="125">
        <f>L2279</f>
        <v>154.94</v>
      </c>
      <c r="M2280" s="125">
        <f t="shared" ref="M2280:N2280" si="660">M2279</f>
        <v>309.94</v>
      </c>
      <c r="N2280" s="125">
        <f t="shared" si="660"/>
        <v>464.88</v>
      </c>
      <c r="O2280" s="125">
        <f>O2279</f>
        <v>154.94</v>
      </c>
      <c r="P2280" s="125">
        <f>P2279</f>
        <v>269.95</v>
      </c>
      <c r="Q2280" s="125">
        <f t="shared" ref="Q2280" si="661">Q2279</f>
        <v>424.89</v>
      </c>
      <c r="R2280" s="125">
        <f>R2279</f>
        <v>154.94</v>
      </c>
      <c r="S2280" s="125">
        <f>S2279</f>
        <v>269.95</v>
      </c>
      <c r="T2280" s="125">
        <f t="shared" ref="T2280" si="662">T2279</f>
        <v>424.89</v>
      </c>
    </row>
    <row r="2281" spans="1:178" s="43" customFormat="1" ht="18.75">
      <c r="A2281" s="35"/>
      <c r="B2281" s="19"/>
      <c r="C2281" s="20"/>
      <c r="D2281" s="20"/>
      <c r="E2281" s="107"/>
      <c r="F2281" s="20"/>
      <c r="G2281" s="20"/>
      <c r="H2281" s="96"/>
      <c r="I2281" s="36"/>
      <c r="J2281" s="36"/>
      <c r="K2281" s="117"/>
      <c r="L2281" s="90"/>
      <c r="M2281" s="90"/>
      <c r="N2281" s="103"/>
      <c r="O2281" s="90"/>
      <c r="P2281" s="90"/>
      <c r="Q2281" s="103"/>
      <c r="R2281" s="90"/>
      <c r="S2281" s="90"/>
      <c r="T2281" s="103"/>
    </row>
    <row r="2282" spans="1:178" s="68" customFormat="1" ht="56.25">
      <c r="A2282" s="65">
        <v>15</v>
      </c>
      <c r="B2282" s="134" t="s">
        <v>1701</v>
      </c>
      <c r="C2282" s="135"/>
      <c r="D2282" s="135"/>
      <c r="E2282" s="135"/>
      <c r="F2282" s="136"/>
      <c r="G2282" s="136"/>
      <c r="H2282" s="137"/>
      <c r="I2282" s="153"/>
      <c r="J2282" s="153"/>
      <c r="K2282" s="139"/>
      <c r="L2282" s="124"/>
      <c r="M2282" s="124"/>
      <c r="N2282" s="125"/>
      <c r="O2282" s="124"/>
      <c r="P2282" s="124"/>
      <c r="Q2282" s="125"/>
      <c r="R2282" s="124"/>
      <c r="S2282" s="124"/>
      <c r="T2282" s="125"/>
    </row>
    <row r="2283" spans="1:178" s="68" customFormat="1" ht="18.75">
      <c r="A2283" s="56">
        <v>1</v>
      </c>
      <c r="B2283" s="52" t="s">
        <v>2190</v>
      </c>
      <c r="C2283" s="20"/>
      <c r="D2283" s="20"/>
      <c r="E2283" s="107"/>
      <c r="F2283" s="14"/>
      <c r="G2283" s="14"/>
      <c r="H2283" s="94"/>
      <c r="I2283" s="22"/>
      <c r="J2283" s="22"/>
      <c r="K2283" s="117"/>
      <c r="L2283" s="173"/>
      <c r="M2283" s="173"/>
      <c r="N2283" s="103"/>
      <c r="O2283" s="173"/>
      <c r="P2283" s="173"/>
      <c r="Q2283" s="103"/>
      <c r="R2283" s="173"/>
      <c r="S2283" s="173"/>
      <c r="T2283" s="10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  <c r="CH2283" s="43"/>
      <c r="CI2283" s="43"/>
      <c r="CJ2283" s="43"/>
      <c r="CK2283" s="43"/>
      <c r="CL2283" s="43"/>
      <c r="CM2283" s="43"/>
      <c r="CN2283" s="43"/>
      <c r="CO2283" s="43"/>
      <c r="CP2283" s="43"/>
      <c r="CQ2283" s="43"/>
      <c r="CR2283" s="43"/>
      <c r="CS2283" s="43"/>
      <c r="CT2283" s="43"/>
      <c r="CU2283" s="43"/>
      <c r="CV2283" s="43"/>
      <c r="CW2283" s="43"/>
      <c r="CX2283" s="43"/>
      <c r="CY2283" s="43"/>
      <c r="CZ2283" s="43"/>
      <c r="DA2283" s="43"/>
      <c r="DB2283" s="43"/>
      <c r="DC2283" s="43"/>
      <c r="DD2283" s="43"/>
      <c r="DE2283" s="43"/>
      <c r="DF2283" s="43"/>
      <c r="DG2283" s="43"/>
      <c r="DH2283" s="43"/>
      <c r="DI2283" s="43"/>
      <c r="DJ2283" s="43"/>
      <c r="DK2283" s="43"/>
      <c r="DL2283" s="43"/>
      <c r="DM2283" s="43"/>
      <c r="DN2283" s="43"/>
      <c r="DO2283" s="43"/>
      <c r="DP2283" s="43"/>
      <c r="DQ2283" s="43"/>
      <c r="DR2283" s="43"/>
      <c r="DS2283" s="43"/>
      <c r="DT2283" s="43"/>
      <c r="DU2283" s="43"/>
      <c r="DV2283" s="43"/>
      <c r="DW2283" s="43"/>
      <c r="DX2283" s="43"/>
      <c r="DY2283" s="43"/>
      <c r="DZ2283" s="43"/>
      <c r="EA2283" s="43"/>
      <c r="EB2283" s="43"/>
      <c r="EC2283" s="43"/>
      <c r="ED2283" s="43"/>
      <c r="EE2283" s="43"/>
      <c r="EF2283" s="43"/>
      <c r="EG2283" s="43"/>
      <c r="EH2283" s="43"/>
      <c r="EI2283" s="43"/>
      <c r="EJ2283" s="43"/>
      <c r="EK2283" s="43"/>
      <c r="EL2283" s="43"/>
      <c r="EM2283" s="43"/>
      <c r="EN2283" s="43"/>
      <c r="EO2283" s="43"/>
      <c r="EP2283" s="43"/>
      <c r="EQ2283" s="43"/>
      <c r="ER2283" s="43"/>
      <c r="ES2283" s="43"/>
      <c r="ET2283" s="43"/>
      <c r="EU2283" s="43"/>
      <c r="EV2283" s="43"/>
      <c r="EW2283" s="43"/>
      <c r="EX2283" s="43"/>
      <c r="EY2283" s="43"/>
      <c r="EZ2283" s="43"/>
      <c r="FA2283" s="43"/>
      <c r="FB2283" s="43"/>
      <c r="FC2283" s="43"/>
      <c r="FD2283" s="43"/>
      <c r="FE2283" s="43"/>
      <c r="FF2283" s="43"/>
      <c r="FG2283" s="43"/>
      <c r="FH2283" s="43"/>
      <c r="FI2283" s="43"/>
      <c r="FJ2283" s="43"/>
      <c r="FK2283" s="43"/>
      <c r="FL2283" s="43"/>
      <c r="FM2283" s="43"/>
      <c r="FN2283" s="43"/>
      <c r="FO2283" s="43"/>
      <c r="FP2283" s="43"/>
      <c r="FQ2283" s="43"/>
      <c r="FR2283" s="43"/>
      <c r="FS2283" s="43"/>
      <c r="FT2283" s="43"/>
      <c r="FU2283" s="43"/>
      <c r="FV2283" s="43"/>
    </row>
    <row r="2284" spans="1:178" s="68" customFormat="1" ht="18.75">
      <c r="A2284" s="61">
        <v>1</v>
      </c>
      <c r="B2284" s="47" t="s">
        <v>2191</v>
      </c>
      <c r="C2284" s="20"/>
      <c r="D2284" s="20"/>
      <c r="E2284" s="107"/>
      <c r="F2284" s="14"/>
      <c r="G2284" s="14"/>
      <c r="H2284" s="94"/>
      <c r="I2284" s="22"/>
      <c r="J2284" s="22"/>
      <c r="K2284" s="117"/>
      <c r="L2284" s="173">
        <v>71</v>
      </c>
      <c r="M2284" s="91"/>
      <c r="N2284" s="103">
        <f>SUM(L2284:M2284)</f>
        <v>71</v>
      </c>
      <c r="O2284" s="173">
        <v>74.540000000000006</v>
      </c>
      <c r="P2284" s="91"/>
      <c r="Q2284" s="103">
        <f>SUM(O2284:P2284)</f>
        <v>74.540000000000006</v>
      </c>
      <c r="R2284" s="173">
        <v>74.540000000000006</v>
      </c>
      <c r="S2284" s="91"/>
      <c r="T2284" s="103">
        <f>SUM(R2284:S2284)</f>
        <v>74.540000000000006</v>
      </c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  <c r="CH2284" s="43"/>
      <c r="CI2284" s="43"/>
      <c r="CJ2284" s="43"/>
      <c r="CK2284" s="43"/>
      <c r="CL2284" s="43"/>
      <c r="CM2284" s="43"/>
      <c r="CN2284" s="43"/>
      <c r="CO2284" s="43"/>
      <c r="CP2284" s="43"/>
      <c r="CQ2284" s="43"/>
      <c r="CR2284" s="43"/>
      <c r="CS2284" s="43"/>
      <c r="CT2284" s="43"/>
      <c r="CU2284" s="43"/>
      <c r="CV2284" s="43"/>
      <c r="CW2284" s="43"/>
      <c r="CX2284" s="43"/>
      <c r="CY2284" s="43"/>
      <c r="CZ2284" s="43"/>
      <c r="DA2284" s="43"/>
      <c r="DB2284" s="43"/>
      <c r="DC2284" s="43"/>
      <c r="DD2284" s="43"/>
      <c r="DE2284" s="43"/>
      <c r="DF2284" s="43"/>
      <c r="DG2284" s="43"/>
      <c r="DH2284" s="43"/>
      <c r="DI2284" s="43"/>
      <c r="DJ2284" s="43"/>
      <c r="DK2284" s="43"/>
      <c r="DL2284" s="43"/>
      <c r="DM2284" s="43"/>
      <c r="DN2284" s="43"/>
      <c r="DO2284" s="43"/>
      <c r="DP2284" s="43"/>
      <c r="DQ2284" s="43"/>
      <c r="DR2284" s="43"/>
      <c r="DS2284" s="43"/>
      <c r="DT2284" s="43"/>
      <c r="DU2284" s="43"/>
      <c r="DV2284" s="43"/>
      <c r="DW2284" s="43"/>
      <c r="DX2284" s="43"/>
      <c r="DY2284" s="43"/>
      <c r="DZ2284" s="43"/>
      <c r="EA2284" s="43"/>
      <c r="EB2284" s="43"/>
      <c r="EC2284" s="43"/>
      <c r="ED2284" s="43"/>
      <c r="EE2284" s="43"/>
      <c r="EF2284" s="43"/>
      <c r="EG2284" s="43"/>
      <c r="EH2284" s="43"/>
      <c r="EI2284" s="43"/>
      <c r="EJ2284" s="43"/>
      <c r="EK2284" s="43"/>
      <c r="EL2284" s="43"/>
      <c r="EM2284" s="43"/>
      <c r="EN2284" s="43"/>
      <c r="EO2284" s="43"/>
      <c r="EP2284" s="43"/>
      <c r="EQ2284" s="43"/>
      <c r="ER2284" s="43"/>
      <c r="ES2284" s="43"/>
      <c r="ET2284" s="43"/>
      <c r="EU2284" s="43"/>
      <c r="EV2284" s="43"/>
      <c r="EW2284" s="43"/>
      <c r="EX2284" s="43"/>
      <c r="EY2284" s="43"/>
      <c r="EZ2284" s="43"/>
      <c r="FA2284" s="43"/>
      <c r="FB2284" s="43"/>
      <c r="FC2284" s="43"/>
      <c r="FD2284" s="43"/>
      <c r="FE2284" s="43"/>
      <c r="FF2284" s="43"/>
      <c r="FG2284" s="43"/>
      <c r="FH2284" s="43"/>
      <c r="FI2284" s="43"/>
      <c r="FJ2284" s="43"/>
      <c r="FK2284" s="43"/>
      <c r="FL2284" s="43"/>
      <c r="FM2284" s="43"/>
      <c r="FN2284" s="43"/>
      <c r="FO2284" s="43"/>
      <c r="FP2284" s="43"/>
      <c r="FQ2284" s="43"/>
      <c r="FR2284" s="43"/>
      <c r="FS2284" s="43"/>
      <c r="FT2284" s="43"/>
      <c r="FU2284" s="43"/>
      <c r="FV2284" s="43"/>
    </row>
    <row r="2285" spans="1:178" s="68" customFormat="1" ht="18.75">
      <c r="A2285" s="56"/>
      <c r="B2285" s="52" t="s">
        <v>2192</v>
      </c>
      <c r="C2285" s="20"/>
      <c r="D2285" s="20"/>
      <c r="E2285" s="107"/>
      <c r="F2285" s="14"/>
      <c r="G2285" s="14"/>
      <c r="H2285" s="94"/>
      <c r="I2285" s="22"/>
      <c r="J2285" s="22"/>
      <c r="K2285" s="117"/>
      <c r="L2285" s="91">
        <f>SUM(L2284)</f>
        <v>71</v>
      </c>
      <c r="M2285" s="91"/>
      <c r="N2285" s="103">
        <f>SUM(L2285:M2285)</f>
        <v>71</v>
      </c>
      <c r="O2285" s="91">
        <f>SUM(O2284)</f>
        <v>74.540000000000006</v>
      </c>
      <c r="P2285" s="91"/>
      <c r="Q2285" s="103">
        <f>SUM(O2285:P2285)</f>
        <v>74.540000000000006</v>
      </c>
      <c r="R2285" s="91">
        <f>SUM(R2284)</f>
        <v>74.540000000000006</v>
      </c>
      <c r="S2285" s="91"/>
      <c r="T2285" s="103">
        <f>SUM(R2285:S2285)</f>
        <v>74.540000000000006</v>
      </c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  <c r="CH2285" s="43"/>
      <c r="CI2285" s="43"/>
      <c r="CJ2285" s="43"/>
      <c r="CK2285" s="43"/>
      <c r="CL2285" s="43"/>
      <c r="CM2285" s="43"/>
      <c r="CN2285" s="43"/>
      <c r="CO2285" s="43"/>
      <c r="CP2285" s="43"/>
      <c r="CQ2285" s="43"/>
      <c r="CR2285" s="43"/>
      <c r="CS2285" s="43"/>
      <c r="CT2285" s="43"/>
      <c r="CU2285" s="43"/>
      <c r="CV2285" s="43"/>
      <c r="CW2285" s="43"/>
      <c r="CX2285" s="43"/>
      <c r="CY2285" s="43"/>
      <c r="CZ2285" s="43"/>
      <c r="DA2285" s="43"/>
      <c r="DB2285" s="43"/>
      <c r="DC2285" s="43"/>
      <c r="DD2285" s="43"/>
      <c r="DE2285" s="43"/>
      <c r="DF2285" s="43"/>
      <c r="DG2285" s="43"/>
      <c r="DH2285" s="43"/>
      <c r="DI2285" s="43"/>
      <c r="DJ2285" s="43"/>
      <c r="DK2285" s="43"/>
      <c r="DL2285" s="43"/>
      <c r="DM2285" s="43"/>
      <c r="DN2285" s="43"/>
      <c r="DO2285" s="43"/>
      <c r="DP2285" s="43"/>
      <c r="DQ2285" s="43"/>
      <c r="DR2285" s="43"/>
      <c r="DS2285" s="43"/>
      <c r="DT2285" s="43"/>
      <c r="DU2285" s="43"/>
      <c r="DV2285" s="43"/>
      <c r="DW2285" s="43"/>
      <c r="DX2285" s="43"/>
      <c r="DY2285" s="43"/>
      <c r="DZ2285" s="43"/>
      <c r="EA2285" s="43"/>
      <c r="EB2285" s="43"/>
      <c r="EC2285" s="43"/>
      <c r="ED2285" s="43"/>
      <c r="EE2285" s="43"/>
      <c r="EF2285" s="43"/>
      <c r="EG2285" s="43"/>
      <c r="EH2285" s="43"/>
      <c r="EI2285" s="43"/>
      <c r="EJ2285" s="43"/>
      <c r="EK2285" s="43"/>
      <c r="EL2285" s="43"/>
      <c r="EM2285" s="43"/>
      <c r="EN2285" s="43"/>
      <c r="EO2285" s="43"/>
      <c r="EP2285" s="43"/>
      <c r="EQ2285" s="43"/>
      <c r="ER2285" s="43"/>
      <c r="ES2285" s="43"/>
      <c r="ET2285" s="43"/>
      <c r="EU2285" s="43"/>
      <c r="EV2285" s="43"/>
      <c r="EW2285" s="43"/>
      <c r="EX2285" s="43"/>
      <c r="EY2285" s="43"/>
      <c r="EZ2285" s="43"/>
      <c r="FA2285" s="43"/>
      <c r="FB2285" s="43"/>
      <c r="FC2285" s="43"/>
      <c r="FD2285" s="43"/>
      <c r="FE2285" s="43"/>
      <c r="FF2285" s="43"/>
      <c r="FG2285" s="43"/>
      <c r="FH2285" s="43"/>
      <c r="FI2285" s="43"/>
      <c r="FJ2285" s="43"/>
      <c r="FK2285" s="43"/>
      <c r="FL2285" s="43"/>
      <c r="FM2285" s="43"/>
      <c r="FN2285" s="43"/>
      <c r="FO2285" s="43"/>
      <c r="FP2285" s="43"/>
      <c r="FQ2285" s="43"/>
      <c r="FR2285" s="43"/>
      <c r="FS2285" s="43"/>
      <c r="FT2285" s="43"/>
      <c r="FU2285" s="43"/>
      <c r="FV2285" s="43"/>
    </row>
    <row r="2286" spans="1:178" s="43" customFormat="1" ht="18.75">
      <c r="A2286" s="35">
        <v>2</v>
      </c>
      <c r="B2286" s="19" t="s">
        <v>506</v>
      </c>
      <c r="C2286" s="21"/>
      <c r="D2286" s="21"/>
      <c r="E2286" s="88"/>
      <c r="F2286" s="18"/>
      <c r="G2286" s="18"/>
      <c r="H2286" s="94"/>
      <c r="I2286" s="36"/>
      <c r="J2286" s="36"/>
      <c r="K2286" s="117"/>
      <c r="L2286" s="91"/>
      <c r="M2286" s="91"/>
      <c r="N2286" s="103"/>
      <c r="O2286" s="91"/>
      <c r="P2286" s="91"/>
      <c r="Q2286" s="103"/>
      <c r="R2286" s="91"/>
      <c r="S2286" s="91"/>
      <c r="T2286" s="103"/>
    </row>
    <row r="2287" spans="1:178" s="43" customFormat="1" ht="18.75">
      <c r="A2287" s="25">
        <v>1</v>
      </c>
      <c r="B2287" s="17" t="s">
        <v>1702</v>
      </c>
      <c r="C2287" s="21">
        <v>0</v>
      </c>
      <c r="D2287" s="21"/>
      <c r="E2287" s="88">
        <f>SUM(C2287:D2287)</f>
        <v>0</v>
      </c>
      <c r="F2287" s="14">
        <v>13.08</v>
      </c>
      <c r="G2287" s="14">
        <v>0</v>
      </c>
      <c r="H2287" s="94">
        <f>SUM(F2287:G2287)</f>
        <v>13.08</v>
      </c>
      <c r="I2287" s="22">
        <v>29.09</v>
      </c>
      <c r="J2287" s="22"/>
      <c r="K2287" s="117">
        <f>SUM(I2287:J2287)</f>
        <v>29.09</v>
      </c>
      <c r="L2287" s="173">
        <v>85.09</v>
      </c>
      <c r="M2287" s="91"/>
      <c r="N2287" s="103">
        <f>SUM(L2287:M2287)</f>
        <v>85.09</v>
      </c>
      <c r="O2287" s="173">
        <v>103.17</v>
      </c>
      <c r="P2287" s="91"/>
      <c r="Q2287" s="103">
        <f>SUM(O2287:P2287)</f>
        <v>103.17</v>
      </c>
      <c r="R2287" s="173">
        <v>105.17</v>
      </c>
      <c r="S2287" s="91"/>
      <c r="T2287" s="103">
        <f>SUM(R2287:S2287)</f>
        <v>105.17</v>
      </c>
    </row>
    <row r="2288" spans="1:178" ht="18.75">
      <c r="A2288" s="25"/>
      <c r="B2288" s="19" t="s">
        <v>10</v>
      </c>
      <c r="C2288" s="20">
        <f>SUM(C2287)</f>
        <v>0</v>
      </c>
      <c r="D2288" s="20"/>
      <c r="E2288" s="107">
        <f>SUM(C2288:D2288)</f>
        <v>0</v>
      </c>
      <c r="F2288" s="18">
        <v>13.08</v>
      </c>
      <c r="G2288" s="18">
        <v>0</v>
      </c>
      <c r="H2288" s="94">
        <f t="shared" ref="H2288:H2341" si="663">SUM(F2288:G2288)</f>
        <v>13.08</v>
      </c>
      <c r="I2288" s="36">
        <f>SUM(I2287)</f>
        <v>29.09</v>
      </c>
      <c r="J2288" s="22"/>
      <c r="K2288" s="117">
        <f>SUM(I2288:J2288)</f>
        <v>29.09</v>
      </c>
      <c r="L2288" s="91">
        <f>SUM(L2287)</f>
        <v>85.09</v>
      </c>
      <c r="M2288" s="91"/>
      <c r="N2288" s="103">
        <f>SUM(L2288:M2288)</f>
        <v>85.09</v>
      </c>
      <c r="O2288" s="91">
        <f>SUM(O2287)</f>
        <v>103.17</v>
      </c>
      <c r="P2288" s="91"/>
      <c r="Q2288" s="103">
        <f>SUM(O2288:P2288)</f>
        <v>103.17</v>
      </c>
      <c r="R2288" s="91">
        <f>SUM(R2287)</f>
        <v>105.17</v>
      </c>
      <c r="S2288" s="91"/>
      <c r="T2288" s="103">
        <f>SUM(R2288:S2288)</f>
        <v>105.17</v>
      </c>
    </row>
    <row r="2289" spans="1:20" s="43" customFormat="1" ht="18.75">
      <c r="A2289" s="35">
        <v>3</v>
      </c>
      <c r="B2289" s="19" t="s">
        <v>1660</v>
      </c>
      <c r="C2289" s="21"/>
      <c r="D2289" s="21"/>
      <c r="E2289" s="88"/>
      <c r="F2289" s="18"/>
      <c r="G2289" s="18"/>
      <c r="H2289" s="94"/>
      <c r="I2289" s="36"/>
      <c r="J2289" s="36"/>
      <c r="K2289" s="117"/>
      <c r="L2289" s="91"/>
      <c r="M2289" s="91"/>
      <c r="N2289" s="103"/>
      <c r="O2289" s="91"/>
      <c r="P2289" s="91"/>
      <c r="Q2289" s="103"/>
      <c r="R2289" s="91"/>
      <c r="S2289" s="91"/>
      <c r="T2289" s="103"/>
    </row>
    <row r="2290" spans="1:20" ht="18.75">
      <c r="A2290" s="25">
        <v>1</v>
      </c>
      <c r="B2290" s="17" t="s">
        <v>1703</v>
      </c>
      <c r="C2290" s="20"/>
      <c r="D2290" s="20"/>
      <c r="F2290" s="14">
        <v>250</v>
      </c>
      <c r="G2290" s="14">
        <v>0</v>
      </c>
      <c r="H2290" s="94">
        <f t="shared" si="663"/>
        <v>250</v>
      </c>
      <c r="I2290" s="22">
        <v>142</v>
      </c>
      <c r="J2290" s="22"/>
      <c r="K2290" s="117">
        <f>SUM(I2290:J2290)</f>
        <v>142</v>
      </c>
      <c r="L2290" s="173">
        <v>33.51</v>
      </c>
      <c r="M2290" s="173"/>
      <c r="N2290" s="103">
        <f>SUM(L2290:M2290)</f>
        <v>33.51</v>
      </c>
      <c r="O2290" s="173">
        <v>40</v>
      </c>
      <c r="P2290" s="173"/>
      <c r="Q2290" s="103">
        <f>SUM(O2290:P2290)</f>
        <v>40</v>
      </c>
      <c r="R2290" s="173">
        <v>42</v>
      </c>
      <c r="S2290" s="173"/>
      <c r="T2290" s="103">
        <f>SUM(R2290:S2290)</f>
        <v>42</v>
      </c>
    </row>
    <row r="2291" spans="1:20" ht="18.75">
      <c r="A2291" s="25">
        <v>2</v>
      </c>
      <c r="B2291" s="17" t="s">
        <v>1704</v>
      </c>
      <c r="C2291" s="20">
        <v>132.01</v>
      </c>
      <c r="D2291" s="20"/>
      <c r="E2291" s="88">
        <f>SUM(C2291:D2291)</f>
        <v>132.01</v>
      </c>
      <c r="F2291" s="14">
        <v>132.01</v>
      </c>
      <c r="G2291" s="14">
        <v>0</v>
      </c>
      <c r="H2291" s="94">
        <f t="shared" si="663"/>
        <v>132.01</v>
      </c>
      <c r="I2291" s="22">
        <v>109.01</v>
      </c>
      <c r="J2291" s="22"/>
      <c r="K2291" s="117">
        <f>SUM(I2291:J2291)</f>
        <v>109.01</v>
      </c>
      <c r="L2291" s="173">
        <v>135.01</v>
      </c>
      <c r="M2291" s="173"/>
      <c r="N2291" s="103">
        <f>SUM(L2291:M2291)</f>
        <v>135.01</v>
      </c>
      <c r="O2291" s="173">
        <v>147</v>
      </c>
      <c r="P2291" s="173"/>
      <c r="Q2291" s="103">
        <f>SUM(O2291:P2291)</f>
        <v>147</v>
      </c>
      <c r="R2291" s="173">
        <v>147</v>
      </c>
      <c r="S2291" s="173"/>
      <c r="T2291" s="103">
        <f>SUM(R2291:S2291)</f>
        <v>147</v>
      </c>
    </row>
    <row r="2292" spans="1:20" ht="18.75">
      <c r="A2292" s="25">
        <v>3</v>
      </c>
      <c r="B2292" s="17" t="s">
        <v>2193</v>
      </c>
      <c r="C2292" s="20"/>
      <c r="D2292" s="20"/>
      <c r="E2292" s="88"/>
      <c r="F2292" s="14"/>
      <c r="G2292" s="14"/>
      <c r="H2292" s="94"/>
      <c r="I2292" s="22"/>
      <c r="J2292" s="22"/>
      <c r="L2292" s="173">
        <v>100</v>
      </c>
      <c r="M2292" s="173"/>
      <c r="N2292" s="103">
        <f>SUM(L2292:M2292)</f>
        <v>100</v>
      </c>
      <c r="O2292" s="173">
        <v>100</v>
      </c>
      <c r="P2292" s="173"/>
      <c r="Q2292" s="103">
        <f>SUM(O2292:P2292)</f>
        <v>100</v>
      </c>
      <c r="R2292" s="173">
        <v>100</v>
      </c>
      <c r="S2292" s="173"/>
      <c r="T2292" s="103">
        <f>SUM(R2292:S2292)</f>
        <v>100</v>
      </c>
    </row>
    <row r="2293" spans="1:20" ht="18.75">
      <c r="A2293" s="25"/>
      <c r="B2293" s="19" t="s">
        <v>185</v>
      </c>
      <c r="C2293" s="21">
        <f>SUM(C2291)</f>
        <v>132.01</v>
      </c>
      <c r="D2293" s="20"/>
      <c r="E2293" s="88">
        <f>SUM(C2293:D2293)</f>
        <v>132.01</v>
      </c>
      <c r="F2293" s="18">
        <v>382.01</v>
      </c>
      <c r="G2293" s="18">
        <v>0</v>
      </c>
      <c r="H2293" s="94">
        <f t="shared" si="663"/>
        <v>382.01</v>
      </c>
      <c r="I2293" s="36">
        <f>SUM(I2290:I2291)</f>
        <v>251.01</v>
      </c>
      <c r="J2293" s="22"/>
      <c r="K2293" s="117">
        <f>SUM(I2293:J2293)</f>
        <v>251.01</v>
      </c>
      <c r="L2293" s="91">
        <f>SUM(L2290:L2292)</f>
        <v>268.52</v>
      </c>
      <c r="M2293" s="91">
        <f>SUM(M2290:M2292)</f>
        <v>0</v>
      </c>
      <c r="N2293" s="103">
        <f>SUM(L2293:M2293)</f>
        <v>268.52</v>
      </c>
      <c r="O2293" s="91">
        <f>SUM(O2290:O2292)</f>
        <v>287</v>
      </c>
      <c r="P2293" s="91"/>
      <c r="Q2293" s="103">
        <f>SUM(O2293:P2293)</f>
        <v>287</v>
      </c>
      <c r="R2293" s="91">
        <f>SUM(R2290:R2292)</f>
        <v>289</v>
      </c>
      <c r="S2293" s="91"/>
      <c r="T2293" s="103">
        <f>SUM(R2293:S2293)</f>
        <v>289</v>
      </c>
    </row>
    <row r="2294" spans="1:20" s="43" customFormat="1" ht="18.75">
      <c r="A2294" s="35">
        <v>4</v>
      </c>
      <c r="B2294" s="19" t="s">
        <v>1705</v>
      </c>
      <c r="C2294" s="21"/>
      <c r="D2294" s="21"/>
      <c r="E2294" s="88"/>
      <c r="F2294" s="18"/>
      <c r="G2294" s="18"/>
      <c r="H2294" s="94"/>
      <c r="I2294" s="36"/>
      <c r="J2294" s="36"/>
      <c r="K2294" s="117"/>
      <c r="L2294" s="91"/>
      <c r="M2294" s="91"/>
      <c r="N2294" s="103"/>
      <c r="O2294" s="91"/>
      <c r="P2294" s="91"/>
      <c r="Q2294" s="103"/>
      <c r="R2294" s="91"/>
      <c r="S2294" s="91"/>
      <c r="T2294" s="103"/>
    </row>
    <row r="2295" spans="1:20" ht="18.75">
      <c r="A2295" s="25">
        <v>1</v>
      </c>
      <c r="B2295" s="17" t="s">
        <v>1706</v>
      </c>
      <c r="C2295" s="20">
        <v>72.55</v>
      </c>
      <c r="D2295" s="20"/>
      <c r="E2295" s="88">
        <f t="shared" ref="E2295:E2303" si="664">SUM(C2295:D2295)</f>
        <v>72.55</v>
      </c>
      <c r="F2295" s="14">
        <v>60</v>
      </c>
      <c r="G2295" s="14">
        <v>0</v>
      </c>
      <c r="H2295" s="94">
        <f t="shared" si="663"/>
        <v>60</v>
      </c>
      <c r="I2295" s="22">
        <v>70</v>
      </c>
      <c r="J2295" s="22"/>
      <c r="K2295" s="117">
        <f t="shared" ref="K2295:K2322" si="665">SUM(I2295:J2295)</f>
        <v>70</v>
      </c>
      <c r="L2295" s="173">
        <v>59.7</v>
      </c>
      <c r="M2295" s="173"/>
      <c r="N2295" s="103">
        <f>SUM(L2295:M2295)</f>
        <v>59.7</v>
      </c>
      <c r="O2295" s="173">
        <v>128.80000000000001</v>
      </c>
      <c r="P2295" s="173"/>
      <c r="Q2295" s="103">
        <f>SUM(O2295:P2295)</f>
        <v>128.80000000000001</v>
      </c>
      <c r="R2295" s="173">
        <v>128.80000000000001</v>
      </c>
      <c r="S2295" s="173"/>
      <c r="T2295" s="103">
        <f>SUM(R2295:S2295)</f>
        <v>128.80000000000001</v>
      </c>
    </row>
    <row r="2296" spans="1:20" ht="18.75">
      <c r="A2296" s="25">
        <v>2</v>
      </c>
      <c r="B2296" s="17" t="s">
        <v>1707</v>
      </c>
      <c r="C2296" s="20">
        <v>673.05</v>
      </c>
      <c r="D2296" s="20">
        <v>613.32000000000005</v>
      </c>
      <c r="E2296" s="88">
        <f t="shared" si="664"/>
        <v>1286.3699999999999</v>
      </c>
      <c r="F2296" s="14">
        <v>1330.11</v>
      </c>
      <c r="G2296" s="14">
        <v>1293.42</v>
      </c>
      <c r="H2296" s="94">
        <f t="shared" si="663"/>
        <v>2623.5299999999997</v>
      </c>
      <c r="I2296" s="22">
        <v>2855.35</v>
      </c>
      <c r="J2296" s="22">
        <v>1524.61</v>
      </c>
      <c r="K2296" s="117">
        <f t="shared" si="665"/>
        <v>4379.96</v>
      </c>
      <c r="L2296" s="173">
        <v>2320.92</v>
      </c>
      <c r="M2296" s="173">
        <v>1677.07</v>
      </c>
      <c r="N2296" s="103">
        <f t="shared" ref="N2296:N2321" si="666">SUM(L2296:M2296)</f>
        <v>3997.99</v>
      </c>
      <c r="O2296" s="173">
        <v>972.95</v>
      </c>
      <c r="P2296" s="173">
        <v>795.27</v>
      </c>
      <c r="Q2296" s="103">
        <f t="shared" ref="Q2296:Q2340" si="667">SUM(O2296:P2296)</f>
        <v>1768.22</v>
      </c>
      <c r="R2296" s="173">
        <v>972.95</v>
      </c>
      <c r="S2296" s="173">
        <v>795.27</v>
      </c>
      <c r="T2296" s="103">
        <f t="shared" ref="T2296" si="668">SUM(R2296:S2296)</f>
        <v>1768.22</v>
      </c>
    </row>
    <row r="2297" spans="1:20" ht="18.75">
      <c r="A2297" s="25"/>
      <c r="B2297" s="17" t="s">
        <v>2370</v>
      </c>
      <c r="C2297" s="20"/>
      <c r="D2297" s="20"/>
      <c r="E2297" s="88"/>
      <c r="F2297" s="14"/>
      <c r="G2297" s="14"/>
      <c r="H2297" s="94"/>
      <c r="I2297" s="22"/>
      <c r="J2297" s="22"/>
      <c r="L2297" s="173"/>
      <c r="M2297" s="173"/>
      <c r="O2297" s="173">
        <v>0.03</v>
      </c>
      <c r="P2297" s="173"/>
      <c r="R2297" s="173">
        <v>0.03</v>
      </c>
      <c r="S2297" s="173"/>
    </row>
    <row r="2298" spans="1:20" s="43" customFormat="1" ht="18.75">
      <c r="A2298" s="25">
        <v>3</v>
      </c>
      <c r="B2298" s="17" t="s">
        <v>1708</v>
      </c>
      <c r="C2298" s="20">
        <v>0.01</v>
      </c>
      <c r="D2298" s="20"/>
      <c r="E2298" s="88">
        <f t="shared" si="664"/>
        <v>0.01</v>
      </c>
      <c r="F2298" s="14">
        <v>0.01</v>
      </c>
      <c r="G2298" s="14">
        <v>0</v>
      </c>
      <c r="H2298" s="94">
        <f t="shared" si="663"/>
        <v>0.01</v>
      </c>
      <c r="I2298" s="22">
        <v>0.01</v>
      </c>
      <c r="J2298" s="22"/>
      <c r="K2298" s="117">
        <f t="shared" si="665"/>
        <v>0.01</v>
      </c>
      <c r="L2298" s="173">
        <v>500</v>
      </c>
      <c r="M2298" s="173"/>
      <c r="N2298" s="103">
        <f t="shared" si="666"/>
        <v>500</v>
      </c>
      <c r="O2298" s="173">
        <v>500</v>
      </c>
      <c r="P2298" s="173"/>
      <c r="Q2298" s="103">
        <f t="shared" si="667"/>
        <v>500</v>
      </c>
      <c r="R2298" s="173">
        <v>500</v>
      </c>
      <c r="S2298" s="173"/>
      <c r="T2298" s="103">
        <f t="shared" ref="T2298:T2340" si="669">SUM(R2298:S2298)</f>
        <v>500</v>
      </c>
    </row>
    <row r="2299" spans="1:20" ht="18.75">
      <c r="A2299" s="25">
        <v>4</v>
      </c>
      <c r="B2299" s="17" t="s">
        <v>1709</v>
      </c>
      <c r="C2299" s="20">
        <v>1090</v>
      </c>
      <c r="D2299" s="20"/>
      <c r="E2299" s="88">
        <f t="shared" si="664"/>
        <v>1090</v>
      </c>
      <c r="F2299" s="14">
        <v>1061</v>
      </c>
      <c r="G2299" s="14">
        <v>0</v>
      </c>
      <c r="H2299" s="94">
        <f t="shared" si="663"/>
        <v>1061</v>
      </c>
      <c r="I2299" s="22">
        <v>1117.0999999999999</v>
      </c>
      <c r="J2299" s="22"/>
      <c r="K2299" s="117">
        <f t="shared" si="665"/>
        <v>1117.0999999999999</v>
      </c>
      <c r="L2299" s="173">
        <v>0.01</v>
      </c>
      <c r="M2299" s="173"/>
      <c r="N2299" s="103">
        <f t="shared" si="666"/>
        <v>0.01</v>
      </c>
      <c r="O2299" s="173">
        <v>0.01</v>
      </c>
      <c r="P2299" s="173"/>
      <c r="Q2299" s="103">
        <f t="shared" si="667"/>
        <v>0.01</v>
      </c>
      <c r="R2299" s="173">
        <v>2335.0700000000002</v>
      </c>
      <c r="S2299" s="173"/>
      <c r="T2299" s="103">
        <f t="shared" si="669"/>
        <v>2335.0700000000002</v>
      </c>
    </row>
    <row r="2300" spans="1:20" ht="18.75">
      <c r="A2300" s="25"/>
      <c r="B2300" s="17" t="s">
        <v>2371</v>
      </c>
      <c r="C2300" s="20"/>
      <c r="D2300" s="20"/>
      <c r="E2300" s="88"/>
      <c r="F2300" s="14"/>
      <c r="G2300" s="14"/>
      <c r="H2300" s="94"/>
      <c r="I2300" s="22"/>
      <c r="J2300" s="22"/>
      <c r="L2300" s="173"/>
      <c r="M2300" s="173"/>
      <c r="O2300" s="173">
        <v>5000</v>
      </c>
      <c r="P2300" s="173"/>
      <c r="Q2300" s="103">
        <f t="shared" si="667"/>
        <v>5000</v>
      </c>
      <c r="R2300" s="173">
        <v>5000</v>
      </c>
      <c r="S2300" s="173"/>
      <c r="T2300" s="103">
        <f t="shared" si="669"/>
        <v>5000</v>
      </c>
    </row>
    <row r="2301" spans="1:20" ht="18.75">
      <c r="A2301" s="25">
        <v>5</v>
      </c>
      <c r="B2301" s="17" t="s">
        <v>1710</v>
      </c>
      <c r="C2301" s="20">
        <v>148.02000000000001</v>
      </c>
      <c r="D2301" s="20">
        <v>222.02</v>
      </c>
      <c r="E2301" s="88">
        <f t="shared" si="664"/>
        <v>370.04</v>
      </c>
      <c r="F2301" s="14">
        <v>162.81</v>
      </c>
      <c r="G2301" s="14">
        <v>244.22</v>
      </c>
      <c r="H2301" s="94">
        <f t="shared" si="663"/>
        <v>407.03</v>
      </c>
      <c r="I2301" s="22">
        <v>3000</v>
      </c>
      <c r="J2301" s="22"/>
      <c r="K2301" s="117">
        <f t="shared" si="665"/>
        <v>3000</v>
      </c>
      <c r="L2301" s="173">
        <v>3500</v>
      </c>
      <c r="M2301" s="173"/>
      <c r="N2301" s="103">
        <f t="shared" si="666"/>
        <v>3500</v>
      </c>
      <c r="O2301" s="173">
        <v>170.58</v>
      </c>
      <c r="P2301" s="173">
        <v>255.86</v>
      </c>
      <c r="Q2301" s="103">
        <f t="shared" si="667"/>
        <v>426.44000000000005</v>
      </c>
      <c r="R2301" s="173">
        <v>170.58</v>
      </c>
      <c r="S2301" s="173">
        <v>255.86</v>
      </c>
      <c r="T2301" s="103">
        <f t="shared" si="669"/>
        <v>426.44000000000005</v>
      </c>
    </row>
    <row r="2302" spans="1:20" s="43" customFormat="1" ht="18.75">
      <c r="A2302" s="25">
        <v>6</v>
      </c>
      <c r="B2302" s="17" t="s">
        <v>1711</v>
      </c>
      <c r="C2302" s="20">
        <v>153.51</v>
      </c>
      <c r="D2302" s="20"/>
      <c r="E2302" s="88">
        <f t="shared" si="664"/>
        <v>153.51</v>
      </c>
      <c r="F2302" s="14">
        <v>153.51</v>
      </c>
      <c r="G2302" s="14">
        <v>0</v>
      </c>
      <c r="H2302" s="94">
        <f t="shared" si="663"/>
        <v>153.51</v>
      </c>
      <c r="I2302" s="22">
        <v>139.1</v>
      </c>
      <c r="J2302" s="22">
        <v>208.65</v>
      </c>
      <c r="K2302" s="117">
        <f t="shared" si="665"/>
        <v>347.75</v>
      </c>
      <c r="L2302" s="173">
        <v>133.91</v>
      </c>
      <c r="M2302" s="173">
        <v>240.02</v>
      </c>
      <c r="N2302" s="103">
        <f t="shared" si="666"/>
        <v>373.93</v>
      </c>
      <c r="O2302" s="173">
        <v>0.01</v>
      </c>
      <c r="P2302" s="173"/>
      <c r="Q2302" s="103">
        <f t="shared" si="667"/>
        <v>0.01</v>
      </c>
      <c r="R2302" s="173">
        <v>0.01</v>
      </c>
      <c r="S2302" s="173"/>
      <c r="T2302" s="103">
        <f t="shared" si="669"/>
        <v>0.01</v>
      </c>
    </row>
    <row r="2303" spans="1:20" ht="18.75">
      <c r="A2303" s="25">
        <v>7</v>
      </c>
      <c r="B2303" s="17" t="s">
        <v>1712</v>
      </c>
      <c r="C2303" s="20">
        <v>200</v>
      </c>
      <c r="D2303" s="20"/>
      <c r="E2303" s="88">
        <f t="shared" si="664"/>
        <v>200</v>
      </c>
      <c r="F2303" s="14">
        <v>220</v>
      </c>
      <c r="G2303" s="14">
        <v>0</v>
      </c>
      <c r="H2303" s="94">
        <f t="shared" si="663"/>
        <v>220</v>
      </c>
      <c r="I2303" s="22">
        <v>128.08000000000001</v>
      </c>
      <c r="J2303" s="22"/>
      <c r="K2303" s="117">
        <f t="shared" si="665"/>
        <v>128.08000000000001</v>
      </c>
      <c r="L2303" s="173">
        <v>0.01</v>
      </c>
      <c r="M2303" s="173"/>
      <c r="N2303" s="103">
        <f t="shared" si="666"/>
        <v>0.01</v>
      </c>
      <c r="O2303" s="173">
        <v>250</v>
      </c>
      <c r="P2303" s="173"/>
      <c r="Q2303" s="103">
        <f t="shared" si="667"/>
        <v>250</v>
      </c>
      <c r="R2303" s="173">
        <v>250</v>
      </c>
      <c r="S2303" s="173"/>
      <c r="T2303" s="103">
        <f t="shared" si="669"/>
        <v>250</v>
      </c>
    </row>
    <row r="2304" spans="1:20" ht="18.75">
      <c r="A2304" s="25"/>
      <c r="B2304" s="17" t="s">
        <v>2194</v>
      </c>
      <c r="C2304" s="20"/>
      <c r="D2304" s="20"/>
      <c r="E2304" s="88"/>
      <c r="F2304" s="14"/>
      <c r="G2304" s="14"/>
      <c r="H2304" s="94"/>
      <c r="I2304" s="22"/>
      <c r="J2304" s="22"/>
      <c r="L2304" s="173">
        <v>715</v>
      </c>
      <c r="M2304" s="173"/>
      <c r="N2304" s="103">
        <f t="shared" si="666"/>
        <v>715</v>
      </c>
      <c r="O2304" s="173">
        <v>0.03</v>
      </c>
      <c r="P2304" s="173"/>
      <c r="Q2304" s="103">
        <f t="shared" si="667"/>
        <v>0.03</v>
      </c>
      <c r="R2304" s="173">
        <v>0.03</v>
      </c>
      <c r="S2304" s="173"/>
      <c r="T2304" s="103">
        <f t="shared" si="669"/>
        <v>0.03</v>
      </c>
    </row>
    <row r="2305" spans="1:20" ht="18.75">
      <c r="A2305" s="25">
        <v>8</v>
      </c>
      <c r="B2305" s="17" t="s">
        <v>1713</v>
      </c>
      <c r="C2305" s="20">
        <v>79</v>
      </c>
      <c r="D2305" s="20">
        <v>36</v>
      </c>
      <c r="E2305" s="88">
        <f>SUM(C2305:D2305)</f>
        <v>115</v>
      </c>
      <c r="F2305" s="14"/>
      <c r="G2305" s="14"/>
      <c r="H2305" s="94"/>
      <c r="I2305" s="22">
        <v>242</v>
      </c>
      <c r="J2305" s="22"/>
      <c r="K2305" s="117">
        <f t="shared" si="665"/>
        <v>242</v>
      </c>
      <c r="L2305" s="173">
        <v>500</v>
      </c>
      <c r="M2305" s="173"/>
      <c r="N2305" s="103">
        <f t="shared" si="666"/>
        <v>500</v>
      </c>
      <c r="O2305" s="173"/>
      <c r="P2305" s="173"/>
      <c r="Q2305" s="103">
        <f t="shared" si="667"/>
        <v>0</v>
      </c>
      <c r="R2305" s="173"/>
      <c r="S2305" s="173"/>
      <c r="T2305" s="103">
        <f t="shared" si="669"/>
        <v>0</v>
      </c>
    </row>
    <row r="2306" spans="1:20" ht="18.75">
      <c r="A2306" s="25">
        <v>9</v>
      </c>
      <c r="B2306" s="17" t="s">
        <v>1714</v>
      </c>
      <c r="C2306" s="20">
        <v>110.01</v>
      </c>
      <c r="D2306" s="20"/>
      <c r="E2306" s="88">
        <f>SUM(C2306:D2306)</f>
        <v>110.01</v>
      </c>
      <c r="F2306" s="14">
        <v>170.01</v>
      </c>
      <c r="G2306" s="14">
        <v>0</v>
      </c>
      <c r="H2306" s="94">
        <f t="shared" si="663"/>
        <v>170.01</v>
      </c>
      <c r="I2306" s="22">
        <v>210.02</v>
      </c>
      <c r="J2306" s="22"/>
      <c r="K2306" s="117">
        <f t="shared" si="665"/>
        <v>210.02</v>
      </c>
      <c r="L2306" s="173">
        <v>210.01</v>
      </c>
      <c r="M2306" s="173"/>
      <c r="N2306" s="103">
        <f t="shared" si="666"/>
        <v>210.01</v>
      </c>
      <c r="O2306" s="173">
        <v>231.01</v>
      </c>
      <c r="P2306" s="173"/>
      <c r="Q2306" s="103">
        <f t="shared" si="667"/>
        <v>231.01</v>
      </c>
      <c r="R2306" s="173">
        <v>231.01</v>
      </c>
      <c r="S2306" s="173"/>
      <c r="T2306" s="103">
        <f t="shared" si="669"/>
        <v>231.01</v>
      </c>
    </row>
    <row r="2307" spans="1:20" s="43" customFormat="1" ht="18.75">
      <c r="A2307" s="25">
        <v>10</v>
      </c>
      <c r="B2307" s="17" t="s">
        <v>1715</v>
      </c>
      <c r="C2307" s="20">
        <v>150.01</v>
      </c>
      <c r="D2307" s="20"/>
      <c r="E2307" s="88">
        <f>SUM(C2307:D2307)</f>
        <v>150.01</v>
      </c>
      <c r="F2307" s="14">
        <v>165.01</v>
      </c>
      <c r="G2307" s="14">
        <v>0</v>
      </c>
      <c r="H2307" s="94">
        <f t="shared" si="663"/>
        <v>165.01</v>
      </c>
      <c r="I2307" s="22">
        <v>181.51</v>
      </c>
      <c r="J2307" s="22"/>
      <c r="K2307" s="117">
        <f t="shared" si="665"/>
        <v>181.51</v>
      </c>
      <c r="L2307" s="173">
        <v>176.01</v>
      </c>
      <c r="M2307" s="173"/>
      <c r="N2307" s="103">
        <f t="shared" si="666"/>
        <v>176.01</v>
      </c>
      <c r="O2307" s="173">
        <v>220.01</v>
      </c>
      <c r="P2307" s="173"/>
      <c r="Q2307" s="103">
        <f t="shared" si="667"/>
        <v>220.01</v>
      </c>
      <c r="R2307" s="173">
        <v>220.01</v>
      </c>
      <c r="S2307" s="173"/>
      <c r="T2307" s="103">
        <f t="shared" si="669"/>
        <v>220.01</v>
      </c>
    </row>
    <row r="2308" spans="1:20" s="43" customFormat="1" ht="18.75">
      <c r="A2308" s="25">
        <v>11</v>
      </c>
      <c r="B2308" s="17" t="s">
        <v>1716</v>
      </c>
      <c r="C2308" s="20">
        <v>3676.86</v>
      </c>
      <c r="D2308" s="20"/>
      <c r="E2308" s="88">
        <f t="shared" ref="E2308:E2322" si="670">SUM(C2308:D2308)</f>
        <v>3676.86</v>
      </c>
      <c r="F2308" s="14">
        <v>6508.35</v>
      </c>
      <c r="G2308" s="14">
        <v>0</v>
      </c>
      <c r="H2308" s="94">
        <f t="shared" si="663"/>
        <v>6508.35</v>
      </c>
      <c r="I2308" s="22">
        <v>11709.37</v>
      </c>
      <c r="J2308" s="22"/>
      <c r="K2308" s="117">
        <f t="shared" si="665"/>
        <v>11709.37</v>
      </c>
      <c r="L2308" s="173">
        <v>17650.53</v>
      </c>
      <c r="M2308" s="173"/>
      <c r="N2308" s="103">
        <f t="shared" si="666"/>
        <v>17650.53</v>
      </c>
      <c r="O2308" s="173">
        <v>19999.2</v>
      </c>
      <c r="P2308" s="173"/>
      <c r="Q2308" s="103">
        <f t="shared" si="667"/>
        <v>19999.2</v>
      </c>
      <c r="R2308" s="173">
        <v>19999.2</v>
      </c>
      <c r="S2308" s="173"/>
      <c r="T2308" s="103">
        <f t="shared" si="669"/>
        <v>19999.2</v>
      </c>
    </row>
    <row r="2309" spans="1:20" ht="18.75">
      <c r="A2309" s="25">
        <v>12</v>
      </c>
      <c r="B2309" s="17" t="s">
        <v>1717</v>
      </c>
      <c r="C2309" s="20">
        <v>0.01</v>
      </c>
      <c r="D2309" s="20"/>
      <c r="E2309" s="88">
        <f t="shared" si="670"/>
        <v>0.01</v>
      </c>
      <c r="F2309" s="14">
        <v>300</v>
      </c>
      <c r="G2309" s="14">
        <v>0</v>
      </c>
      <c r="H2309" s="94">
        <f t="shared" si="663"/>
        <v>300</v>
      </c>
      <c r="I2309" s="22">
        <v>350</v>
      </c>
      <c r="J2309" s="22"/>
      <c r="K2309" s="117">
        <f t="shared" si="665"/>
        <v>350</v>
      </c>
      <c r="L2309" s="173">
        <v>350</v>
      </c>
      <c r="M2309" s="173"/>
      <c r="N2309" s="103">
        <f t="shared" si="666"/>
        <v>350</v>
      </c>
      <c r="O2309" s="173">
        <v>350</v>
      </c>
      <c r="P2309" s="173"/>
      <c r="Q2309" s="103">
        <f t="shared" si="667"/>
        <v>350</v>
      </c>
      <c r="R2309" s="173">
        <v>350</v>
      </c>
      <c r="S2309" s="173"/>
      <c r="T2309" s="103">
        <f t="shared" si="669"/>
        <v>350</v>
      </c>
    </row>
    <row r="2310" spans="1:20" ht="18.75">
      <c r="A2310" s="25">
        <v>13</v>
      </c>
      <c r="B2310" s="17" t="s">
        <v>1718</v>
      </c>
      <c r="C2310" s="20">
        <v>20</v>
      </c>
      <c r="D2310" s="20"/>
      <c r="E2310" s="88">
        <f t="shared" si="670"/>
        <v>20</v>
      </c>
      <c r="F2310" s="14">
        <v>20</v>
      </c>
      <c r="G2310" s="14">
        <v>0</v>
      </c>
      <c r="H2310" s="94">
        <f t="shared" si="663"/>
        <v>20</v>
      </c>
      <c r="I2310" s="22">
        <v>25</v>
      </c>
      <c r="J2310" s="22"/>
      <c r="K2310" s="117">
        <f t="shared" si="665"/>
        <v>25</v>
      </c>
      <c r="L2310" s="173">
        <v>13</v>
      </c>
      <c r="M2310" s="173"/>
      <c r="N2310" s="103">
        <f t="shared" si="666"/>
        <v>13</v>
      </c>
      <c r="O2310" s="173">
        <v>15</v>
      </c>
      <c r="P2310" s="173"/>
      <c r="Q2310" s="103">
        <f t="shared" si="667"/>
        <v>15</v>
      </c>
      <c r="R2310" s="173">
        <v>15</v>
      </c>
      <c r="S2310" s="173"/>
      <c r="T2310" s="103">
        <f t="shared" si="669"/>
        <v>15</v>
      </c>
    </row>
    <row r="2311" spans="1:20" ht="18.75">
      <c r="A2311" s="25">
        <v>14</v>
      </c>
      <c r="B2311" s="17" t="s">
        <v>1719</v>
      </c>
      <c r="C2311" s="20">
        <v>574.91999999999996</v>
      </c>
      <c r="D2311" s="20"/>
      <c r="E2311" s="88">
        <f t="shared" si="670"/>
        <v>574.91999999999996</v>
      </c>
      <c r="F2311" s="14">
        <v>7780.58</v>
      </c>
      <c r="G2311" s="14">
        <v>0</v>
      </c>
      <c r="H2311" s="94">
        <f t="shared" si="663"/>
        <v>7780.58</v>
      </c>
      <c r="I2311" s="22">
        <v>2924.63</v>
      </c>
      <c r="J2311" s="22"/>
      <c r="K2311" s="117">
        <f t="shared" si="665"/>
        <v>2924.63</v>
      </c>
      <c r="L2311" s="173">
        <v>847.24</v>
      </c>
      <c r="M2311" s="173"/>
      <c r="N2311" s="103">
        <f t="shared" si="666"/>
        <v>847.24</v>
      </c>
      <c r="O2311" s="173">
        <v>5669.22</v>
      </c>
      <c r="P2311" s="173"/>
      <c r="Q2311" s="103">
        <f t="shared" si="667"/>
        <v>5669.22</v>
      </c>
      <c r="R2311" s="173">
        <v>5670.97</v>
      </c>
      <c r="S2311" s="173"/>
      <c r="T2311" s="103">
        <f t="shared" si="669"/>
        <v>5670.97</v>
      </c>
    </row>
    <row r="2312" spans="1:20" ht="18.75">
      <c r="A2312" s="25">
        <v>15</v>
      </c>
      <c r="B2312" s="17" t="s">
        <v>1720</v>
      </c>
      <c r="C2312" s="20">
        <v>5.0199999999999996</v>
      </c>
      <c r="D2312" s="20"/>
      <c r="E2312" s="88">
        <f t="shared" si="670"/>
        <v>5.0199999999999996</v>
      </c>
      <c r="F2312" s="14">
        <v>5.52</v>
      </c>
      <c r="G2312" s="14">
        <v>0</v>
      </c>
      <c r="H2312" s="94">
        <f t="shared" si="663"/>
        <v>5.52</v>
      </c>
      <c r="I2312" s="22">
        <v>6.07</v>
      </c>
      <c r="J2312" s="22"/>
      <c r="K2312" s="117">
        <f t="shared" si="665"/>
        <v>6.07</v>
      </c>
      <c r="L2312" s="173">
        <v>206.68</v>
      </c>
      <c r="M2312" s="173"/>
      <c r="N2312" s="103">
        <f t="shared" si="666"/>
        <v>206.68</v>
      </c>
      <c r="O2312" s="173">
        <v>0.03</v>
      </c>
      <c r="P2312" s="173"/>
      <c r="Q2312" s="103">
        <f t="shared" si="667"/>
        <v>0.03</v>
      </c>
      <c r="R2312" s="173">
        <v>1038.02</v>
      </c>
      <c r="S2312" s="173"/>
      <c r="T2312" s="103">
        <f t="shared" si="669"/>
        <v>1038.02</v>
      </c>
    </row>
    <row r="2313" spans="1:20" ht="18.75">
      <c r="A2313" s="25">
        <v>16</v>
      </c>
      <c r="B2313" s="17" t="s">
        <v>1721</v>
      </c>
      <c r="C2313" s="20">
        <v>246.82</v>
      </c>
      <c r="D2313" s="20"/>
      <c r="E2313" s="88">
        <f t="shared" si="670"/>
        <v>246.82</v>
      </c>
      <c r="F2313" s="14">
        <v>264.76</v>
      </c>
      <c r="G2313" s="14">
        <v>0</v>
      </c>
      <c r="H2313" s="94">
        <f t="shared" si="663"/>
        <v>264.76</v>
      </c>
      <c r="I2313" s="22">
        <v>820.68</v>
      </c>
      <c r="J2313" s="22"/>
      <c r="K2313" s="117">
        <f t="shared" si="665"/>
        <v>820.68</v>
      </c>
      <c r="L2313" s="173">
        <v>2015.75</v>
      </c>
      <c r="M2313" s="173"/>
      <c r="N2313" s="103">
        <f t="shared" si="666"/>
        <v>2015.75</v>
      </c>
      <c r="O2313" s="173">
        <v>986.2</v>
      </c>
      <c r="P2313" s="173"/>
      <c r="Q2313" s="103">
        <f t="shared" si="667"/>
        <v>986.2</v>
      </c>
      <c r="R2313" s="173">
        <v>1386.19</v>
      </c>
      <c r="S2313" s="173"/>
      <c r="T2313" s="103">
        <f t="shared" si="669"/>
        <v>1386.19</v>
      </c>
    </row>
    <row r="2314" spans="1:20" s="43" customFormat="1" ht="18.75">
      <c r="A2314" s="25">
        <v>17</v>
      </c>
      <c r="B2314" s="17" t="s">
        <v>1722</v>
      </c>
      <c r="C2314" s="20">
        <v>2608.7800000000002</v>
      </c>
      <c r="D2314" s="20"/>
      <c r="E2314" s="88">
        <f t="shared" si="670"/>
        <v>2608.7800000000002</v>
      </c>
      <c r="F2314" s="14">
        <v>10176.83</v>
      </c>
      <c r="G2314" s="14">
        <v>0</v>
      </c>
      <c r="H2314" s="94">
        <f t="shared" si="663"/>
        <v>10176.83</v>
      </c>
      <c r="I2314" s="22">
        <v>16392.189999999999</v>
      </c>
      <c r="J2314" s="22"/>
      <c r="K2314" s="117">
        <f t="shared" si="665"/>
        <v>16392.189999999999</v>
      </c>
      <c r="L2314" s="173">
        <v>24321.22</v>
      </c>
      <c r="M2314" s="173"/>
      <c r="N2314" s="103">
        <f t="shared" si="666"/>
        <v>24321.22</v>
      </c>
      <c r="O2314" s="173">
        <v>24004.65</v>
      </c>
      <c r="P2314" s="173"/>
      <c r="Q2314" s="103">
        <f t="shared" si="667"/>
        <v>24004.65</v>
      </c>
      <c r="R2314" s="173">
        <v>24004.65</v>
      </c>
      <c r="S2314" s="173"/>
      <c r="T2314" s="103">
        <f t="shared" si="669"/>
        <v>24004.65</v>
      </c>
    </row>
    <row r="2315" spans="1:20" ht="18.75">
      <c r="A2315" s="25">
        <v>18</v>
      </c>
      <c r="B2315" s="17" t="s">
        <v>1723</v>
      </c>
      <c r="C2315" s="20">
        <v>275</v>
      </c>
      <c r="D2315" s="20"/>
      <c r="E2315" s="88">
        <f t="shared" si="670"/>
        <v>275</v>
      </c>
      <c r="F2315" s="14">
        <v>275</v>
      </c>
      <c r="G2315" s="14">
        <v>0</v>
      </c>
      <c r="H2315" s="94">
        <f t="shared" si="663"/>
        <v>275</v>
      </c>
      <c r="I2315" s="22">
        <v>837</v>
      </c>
      <c r="J2315" s="22"/>
      <c r="K2315" s="117">
        <f t="shared" si="665"/>
        <v>837</v>
      </c>
      <c r="L2315" s="173">
        <v>5489</v>
      </c>
      <c r="M2315" s="173"/>
      <c r="N2315" s="103">
        <f t="shared" si="666"/>
        <v>5489</v>
      </c>
      <c r="O2315" s="173">
        <v>1600</v>
      </c>
      <c r="P2315" s="173"/>
      <c r="Q2315" s="103">
        <f t="shared" si="667"/>
        <v>1600</v>
      </c>
      <c r="R2315" s="173">
        <v>1600</v>
      </c>
      <c r="S2315" s="173"/>
      <c r="T2315" s="103">
        <f t="shared" si="669"/>
        <v>1600</v>
      </c>
    </row>
    <row r="2316" spans="1:20" ht="18.75">
      <c r="A2316" s="25">
        <v>19</v>
      </c>
      <c r="B2316" s="17" t="s">
        <v>1724</v>
      </c>
      <c r="C2316" s="20">
        <v>50</v>
      </c>
      <c r="D2316" s="20"/>
      <c r="E2316" s="88">
        <f t="shared" si="670"/>
        <v>50</v>
      </c>
      <c r="F2316" s="14">
        <v>400</v>
      </c>
      <c r="G2316" s="14">
        <v>0</v>
      </c>
      <c r="H2316" s="94">
        <f t="shared" si="663"/>
        <v>400</v>
      </c>
      <c r="I2316" s="22">
        <v>1000</v>
      </c>
      <c r="J2316" s="22"/>
      <c r="K2316" s="117">
        <f t="shared" si="665"/>
        <v>1000</v>
      </c>
      <c r="L2316" s="173">
        <v>400</v>
      </c>
      <c r="M2316" s="173"/>
      <c r="N2316" s="103">
        <f t="shared" si="666"/>
        <v>400</v>
      </c>
      <c r="O2316" s="173">
        <v>440</v>
      </c>
      <c r="P2316" s="173"/>
      <c r="Q2316" s="103">
        <f t="shared" si="667"/>
        <v>440</v>
      </c>
      <c r="R2316" s="173">
        <v>865</v>
      </c>
      <c r="S2316" s="173"/>
      <c r="T2316" s="103">
        <f t="shared" si="669"/>
        <v>865</v>
      </c>
    </row>
    <row r="2317" spans="1:20" ht="18.75">
      <c r="A2317" s="25">
        <v>20</v>
      </c>
      <c r="B2317" s="17" t="s">
        <v>1747</v>
      </c>
      <c r="C2317" s="20"/>
      <c r="D2317" s="20"/>
      <c r="E2317" s="88"/>
      <c r="F2317" s="14"/>
      <c r="G2317" s="14"/>
      <c r="H2317" s="94"/>
      <c r="I2317" s="22">
        <v>1000</v>
      </c>
      <c r="J2317" s="22"/>
      <c r="K2317" s="117">
        <f t="shared" si="665"/>
        <v>1000</v>
      </c>
      <c r="L2317" s="173">
        <v>0.03</v>
      </c>
      <c r="M2317" s="173"/>
      <c r="N2317" s="103">
        <f t="shared" si="666"/>
        <v>0.03</v>
      </c>
      <c r="O2317" s="173">
        <v>0.03</v>
      </c>
      <c r="P2317" s="173"/>
      <c r="Q2317" s="103">
        <f t="shared" si="667"/>
        <v>0.03</v>
      </c>
      <c r="R2317" s="173">
        <v>0.03</v>
      </c>
      <c r="S2317" s="173"/>
      <c r="T2317" s="103">
        <f t="shared" si="669"/>
        <v>0.03</v>
      </c>
    </row>
    <row r="2318" spans="1:20" ht="18.75">
      <c r="A2318" s="25">
        <v>21</v>
      </c>
      <c r="B2318" s="17" t="s">
        <v>1725</v>
      </c>
      <c r="C2318" s="20">
        <v>16</v>
      </c>
      <c r="D2318" s="20">
        <v>24</v>
      </c>
      <c r="E2318" s="88">
        <f t="shared" si="670"/>
        <v>40</v>
      </c>
      <c r="F2318" s="14">
        <v>16</v>
      </c>
      <c r="G2318" s="14">
        <v>24</v>
      </c>
      <c r="H2318" s="94">
        <f t="shared" si="663"/>
        <v>40</v>
      </c>
      <c r="I2318" s="22">
        <v>32.56</v>
      </c>
      <c r="J2318" s="22">
        <v>48.84</v>
      </c>
      <c r="K2318" s="117">
        <f t="shared" si="665"/>
        <v>81.400000000000006</v>
      </c>
      <c r="L2318" s="173">
        <v>23</v>
      </c>
      <c r="M2318" s="173">
        <v>53.72</v>
      </c>
      <c r="N2318" s="103">
        <f t="shared" si="666"/>
        <v>76.72</v>
      </c>
      <c r="O2318" s="173">
        <v>35.200000000000003</v>
      </c>
      <c r="P2318" s="173">
        <v>52.8</v>
      </c>
      <c r="Q2318" s="103">
        <f t="shared" si="667"/>
        <v>88</v>
      </c>
      <c r="R2318" s="173">
        <v>35.200000000000003</v>
      </c>
      <c r="S2318" s="173">
        <v>52.8</v>
      </c>
      <c r="T2318" s="103">
        <f t="shared" si="669"/>
        <v>88</v>
      </c>
    </row>
    <row r="2319" spans="1:20" s="43" customFormat="1" ht="18.75">
      <c r="A2319" s="25">
        <v>22</v>
      </c>
      <c r="B2319" s="17" t="s">
        <v>1726</v>
      </c>
      <c r="C2319" s="20">
        <v>300</v>
      </c>
      <c r="D2319" s="20"/>
      <c r="E2319" s="88">
        <f t="shared" si="670"/>
        <v>300</v>
      </c>
      <c r="F2319" s="14">
        <v>200</v>
      </c>
      <c r="G2319" s="14">
        <v>0</v>
      </c>
      <c r="H2319" s="94">
        <f t="shared" si="663"/>
        <v>200</v>
      </c>
      <c r="I2319" s="22">
        <v>220</v>
      </c>
      <c r="J2319" s="22"/>
      <c r="K2319" s="117">
        <f t="shared" si="665"/>
        <v>220</v>
      </c>
      <c r="L2319" s="173">
        <v>1542</v>
      </c>
      <c r="M2319" s="173"/>
      <c r="N2319" s="103">
        <f t="shared" si="666"/>
        <v>1542</v>
      </c>
      <c r="O2319" s="173">
        <v>300</v>
      </c>
      <c r="P2319" s="173"/>
      <c r="Q2319" s="103">
        <f t="shared" si="667"/>
        <v>300</v>
      </c>
      <c r="R2319" s="173">
        <v>300</v>
      </c>
      <c r="S2319" s="173"/>
      <c r="T2319" s="103">
        <f t="shared" si="669"/>
        <v>300</v>
      </c>
    </row>
    <row r="2320" spans="1:20" ht="18.75">
      <c r="A2320" s="25">
        <v>23</v>
      </c>
      <c r="B2320" s="17" t="s">
        <v>1727</v>
      </c>
      <c r="C2320" s="20">
        <v>355.41</v>
      </c>
      <c r="D2320" s="20"/>
      <c r="E2320" s="88">
        <f t="shared" si="670"/>
        <v>355.41</v>
      </c>
      <c r="F2320" s="14">
        <v>450.61</v>
      </c>
      <c r="G2320" s="14">
        <v>0</v>
      </c>
      <c r="H2320" s="94">
        <f t="shared" si="663"/>
        <v>450.61</v>
      </c>
      <c r="I2320" s="22">
        <v>3570.22</v>
      </c>
      <c r="J2320" s="22"/>
      <c r="K2320" s="117">
        <f t="shared" si="665"/>
        <v>3570.22</v>
      </c>
      <c r="L2320" s="173">
        <v>6479.01</v>
      </c>
      <c r="M2320" s="173"/>
      <c r="N2320" s="103">
        <f t="shared" si="666"/>
        <v>6479.01</v>
      </c>
      <c r="O2320" s="173">
        <v>5579.24</v>
      </c>
      <c r="P2320" s="173"/>
      <c r="Q2320" s="103">
        <f t="shared" si="667"/>
        <v>5579.24</v>
      </c>
      <c r="R2320" s="173">
        <v>6034.84</v>
      </c>
      <c r="S2320" s="173"/>
      <c r="T2320" s="103">
        <f t="shared" si="669"/>
        <v>6034.84</v>
      </c>
    </row>
    <row r="2321" spans="1:20" ht="18.75">
      <c r="A2321" s="25">
        <v>24</v>
      </c>
      <c r="B2321" s="17" t="s">
        <v>1728</v>
      </c>
      <c r="C2321" s="20">
        <v>426.35</v>
      </c>
      <c r="D2321" s="20"/>
      <c r="E2321" s="88">
        <f t="shared" si="670"/>
        <v>426.35</v>
      </c>
      <c r="F2321" s="14">
        <v>169.4</v>
      </c>
      <c r="G2321" s="14">
        <v>0</v>
      </c>
      <c r="H2321" s="94">
        <f t="shared" si="663"/>
        <v>169.4</v>
      </c>
      <c r="I2321" s="22">
        <v>129.79</v>
      </c>
      <c r="J2321" s="22"/>
      <c r="K2321" s="117">
        <f t="shared" si="665"/>
        <v>129.79</v>
      </c>
      <c r="L2321" s="173">
        <v>131.63999999999999</v>
      </c>
      <c r="M2321" s="173"/>
      <c r="N2321" s="103">
        <f t="shared" si="666"/>
        <v>131.63999999999999</v>
      </c>
      <c r="O2321" s="173">
        <v>131.65</v>
      </c>
      <c r="P2321" s="173"/>
      <c r="Q2321" s="103">
        <f t="shared" si="667"/>
        <v>131.65</v>
      </c>
      <c r="R2321" s="173">
        <v>131.65</v>
      </c>
      <c r="S2321" s="173"/>
      <c r="T2321" s="103">
        <f t="shared" si="669"/>
        <v>131.65</v>
      </c>
    </row>
    <row r="2322" spans="1:20" ht="18.75">
      <c r="A2322" s="25">
        <v>25</v>
      </c>
      <c r="B2322" s="17" t="s">
        <v>1729</v>
      </c>
      <c r="C2322" s="20">
        <v>441.23</v>
      </c>
      <c r="D2322" s="20">
        <v>486.76</v>
      </c>
      <c r="E2322" s="88">
        <f t="shared" si="670"/>
        <v>927.99</v>
      </c>
      <c r="F2322" s="14">
        <v>3666.99</v>
      </c>
      <c r="G2322" s="14">
        <v>2024.11</v>
      </c>
      <c r="H2322" s="94">
        <f t="shared" si="663"/>
        <v>5691.0999999999995</v>
      </c>
      <c r="I2322" s="53">
        <v>4863.0200000000004</v>
      </c>
      <c r="J2322" s="25">
        <v>2184.09</v>
      </c>
      <c r="K2322" s="117">
        <f t="shared" si="665"/>
        <v>7047.1100000000006</v>
      </c>
      <c r="L2322" s="173">
        <v>7425.41</v>
      </c>
      <c r="M2322" s="173">
        <v>2402.4899999999998</v>
      </c>
      <c r="N2322" s="103">
        <f t="shared" ref="N2322:N2334" si="671">SUM(L2322:M2322)</f>
        <v>9827.9</v>
      </c>
      <c r="O2322" s="173">
        <v>3893.69</v>
      </c>
      <c r="P2322" s="173">
        <v>2008.1</v>
      </c>
      <c r="Q2322" s="103">
        <f t="shared" si="667"/>
        <v>5901.79</v>
      </c>
      <c r="R2322" s="173">
        <v>6609.69</v>
      </c>
      <c r="S2322" s="173">
        <v>2008.1</v>
      </c>
      <c r="T2322" s="103">
        <f t="shared" si="669"/>
        <v>8617.7899999999991</v>
      </c>
    </row>
    <row r="2323" spans="1:20" ht="18.75">
      <c r="A2323" s="25">
        <v>26</v>
      </c>
      <c r="B2323" s="17" t="s">
        <v>1730</v>
      </c>
      <c r="C2323" s="20">
        <v>516.04</v>
      </c>
      <c r="D2323" s="20">
        <v>430.03</v>
      </c>
      <c r="E2323" s="88">
        <f>SUM(C2323:D2323)</f>
        <v>946.06999999999994</v>
      </c>
      <c r="F2323" s="14"/>
      <c r="G2323" s="14"/>
      <c r="H2323" s="94"/>
      <c r="I2323" s="22"/>
      <c r="J2323" s="22"/>
      <c r="L2323" s="173"/>
      <c r="M2323" s="173"/>
      <c r="N2323" s="103">
        <f t="shared" si="671"/>
        <v>0</v>
      </c>
      <c r="O2323" s="173"/>
      <c r="P2323" s="173"/>
      <c r="Q2323" s="103">
        <f t="shared" si="667"/>
        <v>0</v>
      </c>
      <c r="R2323" s="173"/>
      <c r="S2323" s="173"/>
      <c r="T2323" s="103">
        <f t="shared" si="669"/>
        <v>0</v>
      </c>
    </row>
    <row r="2324" spans="1:20" ht="18.75">
      <c r="A2324" s="25">
        <v>27</v>
      </c>
      <c r="B2324" s="17" t="s">
        <v>1731</v>
      </c>
      <c r="C2324" s="20">
        <v>350.03</v>
      </c>
      <c r="D2324" s="20"/>
      <c r="E2324" s="88">
        <f>SUM(C2324:D2324)</f>
        <v>350.03</v>
      </c>
      <c r="F2324" s="14">
        <v>350.03</v>
      </c>
      <c r="G2324" s="14">
        <v>0</v>
      </c>
      <c r="H2324" s="94">
        <f t="shared" si="663"/>
        <v>350.03</v>
      </c>
      <c r="I2324" s="22">
        <v>500.03</v>
      </c>
      <c r="J2324" s="22"/>
      <c r="K2324" s="117">
        <f>SUM(I2324:J2324)</f>
        <v>500.03</v>
      </c>
      <c r="L2324" s="173">
        <v>2550.0300000000002</v>
      </c>
      <c r="M2324" s="173"/>
      <c r="N2324" s="103">
        <f t="shared" si="671"/>
        <v>2550.0300000000002</v>
      </c>
      <c r="O2324" s="173">
        <v>2500.0300000000002</v>
      </c>
      <c r="P2324" s="173"/>
      <c r="Q2324" s="103">
        <f t="shared" si="667"/>
        <v>2500.0300000000002</v>
      </c>
      <c r="R2324" s="173">
        <v>2500.0300000000002</v>
      </c>
      <c r="S2324" s="173"/>
      <c r="T2324" s="103">
        <f t="shared" si="669"/>
        <v>2500.0300000000002</v>
      </c>
    </row>
    <row r="2325" spans="1:20" ht="18.75">
      <c r="A2325" s="25">
        <v>28</v>
      </c>
      <c r="B2325" s="17" t="s">
        <v>1748</v>
      </c>
      <c r="C2325" s="20"/>
      <c r="D2325" s="20"/>
      <c r="E2325" s="88"/>
      <c r="F2325" s="14"/>
      <c r="G2325" s="14"/>
      <c r="H2325" s="94"/>
      <c r="I2325" s="22">
        <v>0.06</v>
      </c>
      <c r="J2325" s="22"/>
      <c r="K2325" s="117">
        <f>SUM(I2325:J2325)</f>
        <v>0.06</v>
      </c>
      <c r="L2325" s="173">
        <v>485.05</v>
      </c>
      <c r="M2325" s="173"/>
      <c r="N2325" s="103">
        <f t="shared" si="671"/>
        <v>485.05</v>
      </c>
      <c r="O2325" s="173">
        <v>500.05</v>
      </c>
      <c r="P2325" s="173"/>
      <c r="Q2325" s="103">
        <f t="shared" si="667"/>
        <v>500.05</v>
      </c>
      <c r="R2325" s="173">
        <v>500.05</v>
      </c>
      <c r="S2325" s="173"/>
      <c r="T2325" s="103">
        <f t="shared" si="669"/>
        <v>500.05</v>
      </c>
    </row>
    <row r="2326" spans="1:20" ht="18.75">
      <c r="A2326" s="25">
        <v>29</v>
      </c>
      <c r="B2326" s="17" t="s">
        <v>1732</v>
      </c>
      <c r="C2326" s="20">
        <v>522.17999999999995</v>
      </c>
      <c r="D2326" s="20"/>
      <c r="E2326" s="88">
        <f>SUM(C2326:D2326)</f>
        <v>522.17999999999995</v>
      </c>
      <c r="F2326" s="14">
        <v>522.17999999999995</v>
      </c>
      <c r="G2326" s="14">
        <v>0</v>
      </c>
      <c r="H2326" s="94">
        <f t="shared" si="663"/>
        <v>522.17999999999995</v>
      </c>
      <c r="I2326" s="22">
        <v>520.21</v>
      </c>
      <c r="J2326" s="22"/>
      <c r="K2326" s="117">
        <f>SUM(I2326:J2326)</f>
        <v>520.21</v>
      </c>
      <c r="L2326" s="173">
        <v>0.01</v>
      </c>
      <c r="M2326" s="173"/>
      <c r="N2326" s="103">
        <f t="shared" si="671"/>
        <v>0.01</v>
      </c>
      <c r="O2326" s="173">
        <v>0.01</v>
      </c>
      <c r="P2326" s="173"/>
      <c r="Q2326" s="103">
        <f t="shared" si="667"/>
        <v>0.01</v>
      </c>
      <c r="R2326" s="173">
        <v>0.01</v>
      </c>
      <c r="S2326" s="173"/>
      <c r="T2326" s="103">
        <f t="shared" si="669"/>
        <v>0.01</v>
      </c>
    </row>
    <row r="2327" spans="1:20" ht="18.75">
      <c r="A2327" s="25">
        <v>30</v>
      </c>
      <c r="B2327" s="17" t="s">
        <v>1733</v>
      </c>
      <c r="C2327" s="20">
        <v>342.4</v>
      </c>
      <c r="D2327" s="20">
        <v>262.10000000000002</v>
      </c>
      <c r="E2327" s="88">
        <f>SUM(C2327:D2327)</f>
        <v>604.5</v>
      </c>
      <c r="F2327" s="14"/>
      <c r="G2327" s="14"/>
      <c r="H2327" s="94"/>
      <c r="I2327" s="22"/>
      <c r="J2327" s="22"/>
      <c r="L2327" s="173"/>
      <c r="M2327" s="173"/>
      <c r="N2327" s="103">
        <f t="shared" si="671"/>
        <v>0</v>
      </c>
      <c r="O2327" s="173"/>
      <c r="P2327" s="173"/>
      <c r="Q2327" s="103">
        <f t="shared" si="667"/>
        <v>0</v>
      </c>
      <c r="R2327" s="173"/>
      <c r="S2327" s="173"/>
      <c r="T2327" s="103">
        <f t="shared" si="669"/>
        <v>0</v>
      </c>
    </row>
    <row r="2328" spans="1:20" ht="18.75">
      <c r="A2328" s="25">
        <v>31</v>
      </c>
      <c r="B2328" s="17" t="s">
        <v>1749</v>
      </c>
      <c r="C2328" s="20"/>
      <c r="D2328" s="20"/>
      <c r="E2328" s="88"/>
      <c r="F2328" s="14"/>
      <c r="G2328" s="14"/>
      <c r="H2328" s="94"/>
      <c r="I2328" s="22">
        <v>0.03</v>
      </c>
      <c r="J2328" s="22"/>
      <c r="K2328" s="117">
        <f>SUM(I2328:J2328)</f>
        <v>0.03</v>
      </c>
      <c r="L2328" s="173">
        <v>1000.22</v>
      </c>
      <c r="M2328" s="173"/>
      <c r="N2328" s="103">
        <f t="shared" si="671"/>
        <v>1000.22</v>
      </c>
      <c r="O2328" s="173">
        <v>23791.67</v>
      </c>
      <c r="P2328" s="173"/>
      <c r="Q2328" s="103">
        <f t="shared" si="667"/>
        <v>23791.67</v>
      </c>
      <c r="R2328" s="173">
        <v>23791.67</v>
      </c>
      <c r="S2328" s="173"/>
      <c r="T2328" s="103">
        <f t="shared" si="669"/>
        <v>23791.67</v>
      </c>
    </row>
    <row r="2329" spans="1:20" ht="18.75">
      <c r="A2329" s="25"/>
      <c r="B2329" s="17" t="s">
        <v>2462</v>
      </c>
      <c r="C2329" s="20"/>
      <c r="D2329" s="20"/>
      <c r="E2329" s="88"/>
      <c r="F2329" s="14"/>
      <c r="G2329" s="14"/>
      <c r="H2329" s="94"/>
      <c r="I2329" s="22"/>
      <c r="J2329" s="22"/>
      <c r="L2329" s="173"/>
      <c r="M2329" s="173"/>
      <c r="O2329" s="173"/>
      <c r="P2329" s="173"/>
      <c r="R2329" s="173">
        <v>7.0000000000000007E-2</v>
      </c>
      <c r="S2329" s="173"/>
      <c r="T2329" s="103">
        <f t="shared" si="669"/>
        <v>7.0000000000000007E-2</v>
      </c>
    </row>
    <row r="2330" spans="1:20" ht="18.75">
      <c r="A2330" s="25">
        <v>32</v>
      </c>
      <c r="B2330" s="17" t="s">
        <v>1750</v>
      </c>
      <c r="C2330" s="20"/>
      <c r="D2330" s="20"/>
      <c r="E2330" s="88"/>
      <c r="F2330" s="14"/>
      <c r="G2330" s="14"/>
      <c r="H2330" s="94"/>
      <c r="I2330" s="22">
        <v>0.03</v>
      </c>
      <c r="J2330" s="22"/>
      <c r="K2330" s="117">
        <f>SUM(I2330:J2330)</f>
        <v>0.03</v>
      </c>
      <c r="L2330" s="173">
        <v>500</v>
      </c>
      <c r="M2330" s="173"/>
      <c r="N2330" s="103">
        <f t="shared" si="671"/>
        <v>500</v>
      </c>
      <c r="O2330" s="173">
        <v>0.03</v>
      </c>
      <c r="P2330" s="173"/>
      <c r="Q2330" s="103">
        <f t="shared" si="667"/>
        <v>0.03</v>
      </c>
      <c r="R2330" s="173">
        <v>0.03</v>
      </c>
      <c r="S2330" s="173"/>
      <c r="T2330" s="103">
        <f t="shared" si="669"/>
        <v>0.03</v>
      </c>
    </row>
    <row r="2331" spans="1:20" ht="18.75">
      <c r="A2331" s="25">
        <v>33</v>
      </c>
      <c r="B2331" s="17" t="s">
        <v>1734</v>
      </c>
      <c r="C2331" s="20">
        <v>1206</v>
      </c>
      <c r="D2331" s="20"/>
      <c r="E2331" s="88">
        <f>SUM(C2331:D2331)</f>
        <v>1206</v>
      </c>
      <c r="F2331" s="14">
        <v>1060.01</v>
      </c>
      <c r="G2331" s="14">
        <v>0</v>
      </c>
      <c r="H2331" s="94">
        <f t="shared" si="663"/>
        <v>1060.01</v>
      </c>
      <c r="I2331" s="22">
        <v>660</v>
      </c>
      <c r="J2331" s="22"/>
      <c r="K2331" s="117">
        <f>SUM(I2331:J2331)</f>
        <v>660</v>
      </c>
      <c r="L2331" s="173">
        <v>300</v>
      </c>
      <c r="M2331" s="173"/>
      <c r="N2331" s="103">
        <f t="shared" si="671"/>
        <v>300</v>
      </c>
      <c r="O2331" s="173">
        <v>150</v>
      </c>
      <c r="P2331" s="173"/>
      <c r="Q2331" s="103">
        <f t="shared" si="667"/>
        <v>150</v>
      </c>
      <c r="R2331" s="173">
        <v>149.93</v>
      </c>
      <c r="S2331" s="173"/>
      <c r="T2331" s="103">
        <f t="shared" si="669"/>
        <v>149.93</v>
      </c>
    </row>
    <row r="2332" spans="1:20" ht="18.75">
      <c r="A2332" s="25">
        <v>34</v>
      </c>
      <c r="B2332" s="17" t="s">
        <v>1735</v>
      </c>
      <c r="C2332" s="20"/>
      <c r="D2332" s="20"/>
      <c r="F2332" s="14">
        <v>0</v>
      </c>
      <c r="G2332" s="14">
        <v>0</v>
      </c>
      <c r="H2332" s="94">
        <f t="shared" si="663"/>
        <v>0</v>
      </c>
      <c r="I2332" s="22"/>
      <c r="J2332" s="22"/>
      <c r="L2332" s="173"/>
      <c r="M2332" s="173"/>
      <c r="N2332" s="103">
        <f t="shared" si="671"/>
        <v>0</v>
      </c>
      <c r="O2332" s="173"/>
      <c r="P2332" s="173"/>
      <c r="Q2332" s="103">
        <f t="shared" si="667"/>
        <v>0</v>
      </c>
      <c r="R2332" s="173"/>
      <c r="S2332" s="173"/>
      <c r="T2332" s="103">
        <f t="shared" si="669"/>
        <v>0</v>
      </c>
    </row>
    <row r="2333" spans="1:20" ht="18.75">
      <c r="A2333" s="25">
        <v>35</v>
      </c>
      <c r="B2333" s="17" t="s">
        <v>1736</v>
      </c>
      <c r="C2333" s="20">
        <v>72</v>
      </c>
      <c r="D2333" s="20">
        <v>48</v>
      </c>
      <c r="E2333" s="88">
        <f t="shared" ref="E2333:E2341" si="672">SUM(C2333:D2333)</f>
        <v>120</v>
      </c>
      <c r="F2333" s="14"/>
      <c r="G2333" s="14"/>
      <c r="H2333" s="94"/>
      <c r="I2333" s="22"/>
      <c r="J2333" s="22"/>
      <c r="L2333" s="173"/>
      <c r="M2333" s="173"/>
      <c r="N2333" s="103">
        <f t="shared" si="671"/>
        <v>0</v>
      </c>
      <c r="O2333" s="173"/>
      <c r="P2333" s="173"/>
      <c r="Q2333" s="103">
        <f t="shared" si="667"/>
        <v>0</v>
      </c>
      <c r="R2333" s="173"/>
      <c r="S2333" s="173"/>
      <c r="T2333" s="103">
        <f t="shared" si="669"/>
        <v>0</v>
      </c>
    </row>
    <row r="2334" spans="1:20" ht="18.75">
      <c r="A2334" s="25">
        <v>36</v>
      </c>
      <c r="B2334" s="17" t="s">
        <v>1737</v>
      </c>
      <c r="C2334" s="20">
        <v>92</v>
      </c>
      <c r="D2334" s="20">
        <v>138</v>
      </c>
      <c r="E2334" s="88">
        <f t="shared" si="672"/>
        <v>230</v>
      </c>
      <c r="F2334" s="14">
        <v>0.03</v>
      </c>
      <c r="G2334" s="14">
        <v>0.02</v>
      </c>
      <c r="H2334" s="94">
        <f t="shared" si="663"/>
        <v>0.05</v>
      </c>
      <c r="I2334" s="22">
        <v>9.69</v>
      </c>
      <c r="J2334" s="22">
        <v>14.54</v>
      </c>
      <c r="K2334" s="117">
        <f t="shared" ref="K2334:K2341" si="673">SUM(I2334:J2334)</f>
        <v>24.229999999999997</v>
      </c>
      <c r="L2334" s="173">
        <v>0.03</v>
      </c>
      <c r="M2334" s="173">
        <v>12.1</v>
      </c>
      <c r="N2334" s="103">
        <f t="shared" si="671"/>
        <v>12.129999999999999</v>
      </c>
      <c r="O2334" s="173">
        <v>0.03</v>
      </c>
      <c r="P2334" s="173">
        <v>0.03</v>
      </c>
      <c r="Q2334" s="103">
        <f t="shared" si="667"/>
        <v>0.06</v>
      </c>
      <c r="R2334" s="173">
        <v>0.03</v>
      </c>
      <c r="S2334" s="173">
        <v>0.03</v>
      </c>
      <c r="T2334" s="103">
        <f t="shared" si="669"/>
        <v>0.06</v>
      </c>
    </row>
    <row r="2335" spans="1:20" ht="18.75">
      <c r="A2335" s="25">
        <v>37</v>
      </c>
      <c r="B2335" s="17" t="s">
        <v>1738</v>
      </c>
      <c r="C2335" s="20">
        <v>0.02</v>
      </c>
      <c r="D2335" s="20"/>
      <c r="E2335" s="88">
        <f t="shared" si="672"/>
        <v>0.02</v>
      </c>
      <c r="F2335" s="14">
        <v>0.02</v>
      </c>
      <c r="G2335" s="14">
        <v>0</v>
      </c>
      <c r="H2335" s="94">
        <f t="shared" si="663"/>
        <v>0.02</v>
      </c>
      <c r="I2335" s="22">
        <v>0.02</v>
      </c>
      <c r="J2335" s="22"/>
      <c r="K2335" s="117">
        <f t="shared" si="673"/>
        <v>0.02</v>
      </c>
      <c r="L2335" s="173"/>
      <c r="M2335" s="173"/>
      <c r="N2335" s="103">
        <f t="shared" ref="N2335:N2340" si="674">SUM(L2335:M2335)</f>
        <v>0</v>
      </c>
      <c r="O2335" s="173"/>
      <c r="P2335" s="173"/>
      <c r="Q2335" s="103">
        <f t="shared" si="667"/>
        <v>0</v>
      </c>
      <c r="R2335" s="173"/>
      <c r="S2335" s="173"/>
      <c r="T2335" s="103">
        <f t="shared" si="669"/>
        <v>0</v>
      </c>
    </row>
    <row r="2336" spans="1:20" ht="18.75">
      <c r="A2336" s="25">
        <v>38</v>
      </c>
      <c r="B2336" s="73" t="s">
        <v>1739</v>
      </c>
      <c r="C2336" s="20">
        <v>0.01</v>
      </c>
      <c r="D2336" s="20"/>
      <c r="E2336" s="88">
        <f t="shared" si="672"/>
        <v>0.01</v>
      </c>
      <c r="F2336" s="14">
        <v>0.01</v>
      </c>
      <c r="G2336" s="14">
        <v>0</v>
      </c>
      <c r="H2336" s="94">
        <f t="shared" si="663"/>
        <v>0.01</v>
      </c>
      <c r="I2336" s="22">
        <v>0.01</v>
      </c>
      <c r="J2336" s="22"/>
      <c r="K2336" s="117">
        <f t="shared" si="673"/>
        <v>0.01</v>
      </c>
      <c r="L2336" s="173">
        <v>0.01</v>
      </c>
      <c r="M2336" s="173"/>
      <c r="N2336" s="103">
        <f t="shared" si="674"/>
        <v>0.01</v>
      </c>
      <c r="O2336" s="173">
        <v>0.01</v>
      </c>
      <c r="P2336" s="173"/>
      <c r="Q2336" s="103">
        <f t="shared" si="667"/>
        <v>0.01</v>
      </c>
      <c r="R2336" s="173">
        <v>0.01</v>
      </c>
      <c r="S2336" s="173"/>
      <c r="T2336" s="103">
        <f t="shared" si="669"/>
        <v>0.01</v>
      </c>
    </row>
    <row r="2337" spans="1:20" ht="18.75">
      <c r="A2337" s="25">
        <v>39</v>
      </c>
      <c r="B2337" s="73" t="s">
        <v>1751</v>
      </c>
      <c r="C2337" s="20"/>
      <c r="D2337" s="20"/>
      <c r="E2337" s="88"/>
      <c r="F2337" s="14"/>
      <c r="G2337" s="14"/>
      <c r="H2337" s="94"/>
      <c r="I2337" s="22">
        <v>0.06</v>
      </c>
      <c r="J2337" s="22"/>
      <c r="K2337" s="117">
        <f t="shared" si="673"/>
        <v>0.06</v>
      </c>
      <c r="L2337" s="173">
        <v>702.03</v>
      </c>
      <c r="M2337" s="173"/>
      <c r="N2337" s="103">
        <f t="shared" si="674"/>
        <v>702.03</v>
      </c>
      <c r="O2337" s="173">
        <v>425.02</v>
      </c>
      <c r="P2337" s="173"/>
      <c r="Q2337" s="103">
        <f t="shared" si="667"/>
        <v>425.02</v>
      </c>
      <c r="R2337" s="173">
        <v>425.02</v>
      </c>
      <c r="S2337" s="173"/>
      <c r="T2337" s="103">
        <f t="shared" si="669"/>
        <v>425.02</v>
      </c>
    </row>
    <row r="2338" spans="1:20" ht="18.75">
      <c r="A2338" s="25">
        <v>40</v>
      </c>
      <c r="B2338" s="17" t="s">
        <v>1740</v>
      </c>
      <c r="C2338" s="20">
        <v>140</v>
      </c>
      <c r="D2338" s="20"/>
      <c r="E2338" s="88">
        <f t="shared" si="672"/>
        <v>140</v>
      </c>
      <c r="F2338" s="14">
        <v>125.01</v>
      </c>
      <c r="G2338" s="14">
        <v>0</v>
      </c>
      <c r="H2338" s="94">
        <f t="shared" si="663"/>
        <v>125.01</v>
      </c>
      <c r="I2338" s="22">
        <v>160.01</v>
      </c>
      <c r="J2338" s="22"/>
      <c r="K2338" s="117">
        <f t="shared" si="673"/>
        <v>160.01</v>
      </c>
      <c r="L2338" s="173">
        <v>3500</v>
      </c>
      <c r="M2338" s="173"/>
      <c r="N2338" s="103">
        <f t="shared" si="674"/>
        <v>3500</v>
      </c>
      <c r="O2338" s="173">
        <v>2000.01</v>
      </c>
      <c r="P2338" s="173"/>
      <c r="Q2338" s="103">
        <f t="shared" si="667"/>
        <v>2000.01</v>
      </c>
      <c r="R2338" s="173">
        <v>2000.01</v>
      </c>
      <c r="S2338" s="173"/>
      <c r="T2338" s="103">
        <f t="shared" si="669"/>
        <v>2000.01</v>
      </c>
    </row>
    <row r="2339" spans="1:20" ht="18.75">
      <c r="A2339" s="25">
        <v>41</v>
      </c>
      <c r="B2339" s="17" t="s">
        <v>1741</v>
      </c>
      <c r="C2339" s="20">
        <v>45.13</v>
      </c>
      <c r="D2339" s="20"/>
      <c r="E2339" s="88">
        <f t="shared" si="672"/>
        <v>45.13</v>
      </c>
      <c r="F2339" s="14">
        <v>98.13</v>
      </c>
      <c r="G2339" s="14">
        <v>0</v>
      </c>
      <c r="H2339" s="94">
        <f t="shared" si="663"/>
        <v>98.13</v>
      </c>
      <c r="I2339" s="22">
        <v>123.61</v>
      </c>
      <c r="J2339" s="22"/>
      <c r="K2339" s="117">
        <f t="shared" si="673"/>
        <v>123.61</v>
      </c>
      <c r="L2339" s="173">
        <v>580.71</v>
      </c>
      <c r="M2339" s="173"/>
      <c r="N2339" s="103">
        <f t="shared" si="674"/>
        <v>580.71</v>
      </c>
      <c r="O2339" s="173">
        <v>400</v>
      </c>
      <c r="P2339" s="173"/>
      <c r="Q2339" s="103">
        <f t="shared" si="667"/>
        <v>400</v>
      </c>
      <c r="R2339" s="173">
        <v>413.76</v>
      </c>
      <c r="S2339" s="173"/>
      <c r="T2339" s="103">
        <f t="shared" si="669"/>
        <v>413.76</v>
      </c>
    </row>
    <row r="2340" spans="1:20" ht="18.75">
      <c r="A2340" s="25">
        <v>42</v>
      </c>
      <c r="B2340" s="17" t="s">
        <v>1752</v>
      </c>
      <c r="C2340" s="20"/>
      <c r="D2340" s="20"/>
      <c r="E2340" s="88"/>
      <c r="F2340" s="14"/>
      <c r="G2340" s="14"/>
      <c r="H2340" s="94"/>
      <c r="I2340" s="22">
        <v>0.09</v>
      </c>
      <c r="J2340" s="22"/>
      <c r="K2340" s="117">
        <f t="shared" si="673"/>
        <v>0.09</v>
      </c>
      <c r="L2340" s="173">
        <v>0.09</v>
      </c>
      <c r="M2340" s="173"/>
      <c r="N2340" s="103">
        <f t="shared" si="674"/>
        <v>0.09</v>
      </c>
      <c r="O2340" s="173">
        <v>0.09</v>
      </c>
      <c r="P2340" s="173"/>
      <c r="Q2340" s="103">
        <f t="shared" si="667"/>
        <v>0.09</v>
      </c>
      <c r="R2340" s="173">
        <v>0.09</v>
      </c>
      <c r="S2340" s="173"/>
      <c r="T2340" s="103">
        <f t="shared" si="669"/>
        <v>0.09</v>
      </c>
    </row>
    <row r="2341" spans="1:20" ht="18.75">
      <c r="A2341" s="25"/>
      <c r="B2341" s="19" t="s">
        <v>189</v>
      </c>
      <c r="C2341" s="21">
        <f>SUM(C2294:C2339)</f>
        <v>14958.370000000003</v>
      </c>
      <c r="D2341" s="21">
        <f>SUM(D2294:D2339)</f>
        <v>2260.23</v>
      </c>
      <c r="E2341" s="88">
        <f t="shared" si="672"/>
        <v>17218.600000000002</v>
      </c>
      <c r="F2341" s="18">
        <f>SUM(F2295:F2339)</f>
        <v>35711.919999999998</v>
      </c>
      <c r="G2341" s="18">
        <f>SUM(G2287:G2339)</f>
        <v>3585.77</v>
      </c>
      <c r="H2341" s="94">
        <f t="shared" si="663"/>
        <v>39297.689999999995</v>
      </c>
      <c r="I2341" s="36">
        <f>SUM(I2295:I2340)</f>
        <v>53797.549999999988</v>
      </c>
      <c r="J2341" s="36">
        <f>SUM(J2295:J2340)</f>
        <v>3980.73</v>
      </c>
      <c r="K2341" s="117">
        <f t="shared" si="673"/>
        <v>57778.279999999992</v>
      </c>
      <c r="L2341" s="91">
        <f>SUM(L2295:L2340)</f>
        <v>84628.26</v>
      </c>
      <c r="M2341" s="91">
        <f>SUM(M2295:M2340)</f>
        <v>4385.3999999999996</v>
      </c>
      <c r="N2341" s="103">
        <f>SUM(L2341:M2341)</f>
        <v>89013.659999999989</v>
      </c>
      <c r="O2341" s="91">
        <f>SUM(O2295:O2340)</f>
        <v>100244.48999999998</v>
      </c>
      <c r="P2341" s="91">
        <f>SUM(P2295:P2340)</f>
        <v>3112.06</v>
      </c>
      <c r="Q2341" s="103">
        <f>SUM(O2341:P2341)</f>
        <v>103356.54999999997</v>
      </c>
      <c r="R2341" s="91">
        <f>SUM(R2295:R2340)</f>
        <v>107629.63999999997</v>
      </c>
      <c r="S2341" s="91">
        <f>SUM(S2295:S2340)</f>
        <v>3112.06</v>
      </c>
      <c r="T2341" s="103">
        <f>SUM(R2341:S2341)</f>
        <v>110741.69999999997</v>
      </c>
    </row>
    <row r="2342" spans="1:20" s="68" customFormat="1" ht="56.25">
      <c r="B2342" s="134" t="s">
        <v>190</v>
      </c>
      <c r="C2342" s="132">
        <f t="shared" ref="C2342" si="675">SUM(C2341+C2293+C2288)</f>
        <v>15090.380000000003</v>
      </c>
      <c r="D2342" s="132">
        <f t="shared" ref="D2342:J2342" si="676">SUM(D2341+D2293+D2288)</f>
        <v>2260.23</v>
      </c>
      <c r="E2342" s="132">
        <f t="shared" si="676"/>
        <v>17350.61</v>
      </c>
      <c r="F2342" s="132">
        <f t="shared" si="676"/>
        <v>36107.01</v>
      </c>
      <c r="G2342" s="132">
        <f t="shared" si="676"/>
        <v>3585.77</v>
      </c>
      <c r="H2342" s="132">
        <f t="shared" si="676"/>
        <v>39692.78</v>
      </c>
      <c r="I2342" s="132">
        <f t="shared" si="676"/>
        <v>54077.649999999987</v>
      </c>
      <c r="J2342" s="132">
        <f t="shared" si="676"/>
        <v>3980.73</v>
      </c>
      <c r="K2342" s="132">
        <f>SUM(K2341+K2293+K2288)</f>
        <v>58058.37999999999</v>
      </c>
      <c r="L2342" s="157">
        <f>SUM(L2341+L2293+L2288+L2285)</f>
        <v>85052.87</v>
      </c>
      <c r="M2342" s="157">
        <f t="shared" ref="M2342:P2342" si="677">SUM(M2341+M2293+M2288+M2285)</f>
        <v>4385.3999999999996</v>
      </c>
      <c r="N2342" s="157">
        <f t="shared" si="677"/>
        <v>89438.26999999999</v>
      </c>
      <c r="O2342" s="157">
        <f t="shared" si="677"/>
        <v>100709.19999999997</v>
      </c>
      <c r="P2342" s="157">
        <f t="shared" si="677"/>
        <v>3112.06</v>
      </c>
      <c r="Q2342" s="157">
        <f>SUM(Q2341+Q2293+Q2288+Q2285)</f>
        <v>103821.25999999997</v>
      </c>
      <c r="R2342" s="157">
        <f>SUM(R2341+R2293+R2288+R2285)</f>
        <v>108098.34999999996</v>
      </c>
      <c r="S2342" s="157">
        <f t="shared" ref="S2342" si="678">SUM(S2341+S2293+S2288+S2285)</f>
        <v>3112.06</v>
      </c>
      <c r="T2342" s="157">
        <f>SUM(T2341+T2293+T2288+T2285)</f>
        <v>111210.40999999996</v>
      </c>
    </row>
    <row r="2343" spans="1:20" ht="18.75">
      <c r="A2343" s="25"/>
      <c r="B2343" s="17"/>
      <c r="C2343" s="20"/>
      <c r="D2343" s="20"/>
      <c r="F2343" s="20"/>
      <c r="G2343" s="20"/>
      <c r="I2343" s="22"/>
      <c r="J2343" s="22"/>
      <c r="L2343" s="89"/>
      <c r="M2343" s="89"/>
      <c r="O2343" s="89"/>
      <c r="P2343" s="89"/>
      <c r="R2343" s="89"/>
      <c r="S2343" s="89"/>
    </row>
    <row r="2344" spans="1:20" s="63" customFormat="1" ht="56.25">
      <c r="A2344" s="65">
        <v>16</v>
      </c>
      <c r="B2344" s="141" t="s">
        <v>1753</v>
      </c>
      <c r="C2344" s="154"/>
      <c r="D2344" s="154"/>
      <c r="E2344" s="154"/>
      <c r="F2344" s="155"/>
      <c r="G2344" s="155"/>
      <c r="H2344" s="146"/>
      <c r="I2344" s="156"/>
      <c r="J2344" s="156"/>
      <c r="K2344" s="148"/>
      <c r="L2344" s="122"/>
      <c r="M2344" s="122"/>
      <c r="N2344" s="123"/>
      <c r="O2344" s="122"/>
      <c r="P2344" s="122"/>
      <c r="Q2344" s="123"/>
      <c r="R2344" s="122"/>
      <c r="S2344" s="122"/>
      <c r="T2344" s="123"/>
    </row>
    <row r="2345" spans="1:20" s="43" customFormat="1" ht="18.75">
      <c r="A2345" s="35">
        <v>1</v>
      </c>
      <c r="B2345" s="19" t="s">
        <v>1754</v>
      </c>
      <c r="C2345" s="21"/>
      <c r="D2345" s="21"/>
      <c r="E2345" s="88"/>
      <c r="F2345" s="18"/>
      <c r="G2345" s="18"/>
      <c r="H2345" s="94"/>
      <c r="I2345" s="36"/>
      <c r="J2345" s="36"/>
      <c r="K2345" s="117"/>
      <c r="L2345" s="91"/>
      <c r="M2345" s="91"/>
      <c r="N2345" s="91"/>
      <c r="O2345" s="91"/>
      <c r="P2345" s="91"/>
      <c r="Q2345" s="91"/>
      <c r="R2345" s="91"/>
      <c r="S2345" s="91"/>
      <c r="T2345" s="91"/>
    </row>
    <row r="2346" spans="1:20" ht="18.75">
      <c r="A2346" s="25">
        <v>1</v>
      </c>
      <c r="B2346" s="17" t="s">
        <v>1755</v>
      </c>
      <c r="C2346" s="20">
        <v>238.16</v>
      </c>
      <c r="D2346" s="20"/>
      <c r="E2346" s="88">
        <f>SUM(C2346:D2346)</f>
        <v>238.16</v>
      </c>
      <c r="F2346" s="14">
        <v>230.66</v>
      </c>
      <c r="G2346" s="14">
        <v>0</v>
      </c>
      <c r="H2346" s="94">
        <f>SUM(F2346:G2346)</f>
        <v>230.66</v>
      </c>
      <c r="I2346" s="22">
        <v>281.05</v>
      </c>
      <c r="J2346" s="22"/>
      <c r="K2346" s="117">
        <f>SUM(I2346:J2346)</f>
        <v>281.05</v>
      </c>
      <c r="L2346" s="173">
        <v>349.58</v>
      </c>
      <c r="M2346" s="173"/>
      <c r="N2346" s="91">
        <f>SUM(L2346:M2346)</f>
        <v>349.58</v>
      </c>
      <c r="O2346" s="173">
        <v>348.13</v>
      </c>
      <c r="P2346" s="173"/>
      <c r="Q2346" s="91">
        <f>SUM(O2346:P2346)</f>
        <v>348.13</v>
      </c>
      <c r="R2346" s="173">
        <v>503.56</v>
      </c>
      <c r="S2346" s="173"/>
      <c r="T2346" s="91">
        <f>SUM(R2346:S2346)</f>
        <v>503.56</v>
      </c>
    </row>
    <row r="2347" spans="1:20" ht="18.75">
      <c r="A2347" s="25"/>
      <c r="B2347" s="17" t="s">
        <v>2463</v>
      </c>
      <c r="C2347" s="20"/>
      <c r="D2347" s="20"/>
      <c r="E2347" s="88"/>
      <c r="F2347" s="14"/>
      <c r="G2347" s="14"/>
      <c r="H2347" s="94"/>
      <c r="I2347" s="22"/>
      <c r="J2347" s="22"/>
      <c r="L2347" s="173"/>
      <c r="M2347" s="173"/>
      <c r="N2347" s="91"/>
      <c r="O2347" s="173"/>
      <c r="P2347" s="173"/>
      <c r="Q2347" s="91"/>
      <c r="R2347" s="173">
        <v>0.01</v>
      </c>
      <c r="S2347" s="173"/>
      <c r="T2347" s="91">
        <f>SUM(R2347:S2347)</f>
        <v>0.01</v>
      </c>
    </row>
    <row r="2348" spans="1:20" ht="18.75">
      <c r="A2348" s="25"/>
      <c r="B2348" s="19" t="s">
        <v>191</v>
      </c>
      <c r="C2348" s="21">
        <f>SUM(C2346)</f>
        <v>238.16</v>
      </c>
      <c r="D2348" s="20"/>
      <c r="E2348" s="88">
        <f>SUM(C2348:D2348)</f>
        <v>238.16</v>
      </c>
      <c r="F2348" s="18">
        <v>230.66</v>
      </c>
      <c r="G2348" s="18">
        <v>0</v>
      </c>
      <c r="H2348" s="94">
        <f>SUM(F2348:G2348)</f>
        <v>230.66</v>
      </c>
      <c r="I2348" s="36">
        <f>SUM(I2346)</f>
        <v>281.05</v>
      </c>
      <c r="J2348" s="22"/>
      <c r="K2348" s="117">
        <f>SUM(I2348:J2348)</f>
        <v>281.05</v>
      </c>
      <c r="L2348" s="91">
        <f>SUM(L2346)</f>
        <v>349.58</v>
      </c>
      <c r="M2348" s="173"/>
      <c r="N2348" s="91">
        <f>SUM(L2348:M2348)</f>
        <v>349.58</v>
      </c>
      <c r="O2348" s="91">
        <f>SUM(O2346)</f>
        <v>348.13</v>
      </c>
      <c r="P2348" s="173"/>
      <c r="Q2348" s="91">
        <f>SUM(O2348:P2348)</f>
        <v>348.13</v>
      </c>
      <c r="R2348" s="91">
        <f>SUM(R2346:R2347)</f>
        <v>503.57</v>
      </c>
      <c r="S2348" s="173"/>
      <c r="T2348" s="91">
        <f>SUM(R2348:S2348)</f>
        <v>503.57</v>
      </c>
    </row>
    <row r="2349" spans="1:20" s="43" customFormat="1" ht="18.75">
      <c r="A2349" s="35">
        <v>2</v>
      </c>
      <c r="B2349" s="19" t="s">
        <v>250</v>
      </c>
      <c r="C2349" s="21"/>
      <c r="D2349" s="21"/>
      <c r="E2349" s="88"/>
      <c r="F2349" s="18"/>
      <c r="G2349" s="18"/>
      <c r="H2349" s="94"/>
      <c r="I2349" s="36"/>
      <c r="J2349" s="36"/>
      <c r="K2349" s="117"/>
      <c r="L2349" s="91"/>
      <c r="M2349" s="91"/>
      <c r="N2349" s="91"/>
      <c r="O2349" s="91"/>
      <c r="P2349" s="91"/>
      <c r="Q2349" s="91"/>
      <c r="R2349" s="91"/>
      <c r="S2349" s="91"/>
      <c r="T2349" s="91"/>
    </row>
    <row r="2350" spans="1:20" ht="18.75">
      <c r="A2350" s="25">
        <v>1</v>
      </c>
      <c r="B2350" s="17" t="s">
        <v>1756</v>
      </c>
      <c r="C2350" s="20">
        <v>0</v>
      </c>
      <c r="D2350" s="20"/>
      <c r="E2350" s="107">
        <f>SUM(C2350:D2350)</f>
        <v>0</v>
      </c>
      <c r="F2350" s="14">
        <v>0.01</v>
      </c>
      <c r="G2350" s="14">
        <v>0</v>
      </c>
      <c r="H2350" s="94">
        <f t="shared" ref="H2350:H2400" si="679">SUM(F2350:G2350)</f>
        <v>0.01</v>
      </c>
      <c r="I2350" s="22">
        <v>0.01</v>
      </c>
      <c r="J2350" s="22"/>
      <c r="K2350" s="117">
        <f>SUM(I2350:J2350)</f>
        <v>0.01</v>
      </c>
      <c r="L2350" s="173">
        <v>173.81</v>
      </c>
      <c r="M2350" s="173"/>
      <c r="N2350" s="91">
        <f>SUM(L2350:M2350)</f>
        <v>173.81</v>
      </c>
      <c r="O2350" s="173">
        <v>95</v>
      </c>
      <c r="P2350" s="173"/>
      <c r="Q2350" s="91">
        <f>SUM(O2350:P2350)</f>
        <v>95</v>
      </c>
      <c r="R2350" s="173">
        <v>95</v>
      </c>
      <c r="S2350" s="173"/>
      <c r="T2350" s="91">
        <f>SUM(R2350:S2350)</f>
        <v>95</v>
      </c>
    </row>
    <row r="2351" spans="1:20" ht="18.75">
      <c r="A2351" s="25"/>
      <c r="B2351" s="19" t="s">
        <v>4</v>
      </c>
      <c r="C2351" s="21">
        <f>SUM(C2350)</f>
        <v>0</v>
      </c>
      <c r="D2351" s="21"/>
      <c r="E2351" s="88">
        <f>SUM(C2351:D2351)</f>
        <v>0</v>
      </c>
      <c r="F2351" s="18">
        <v>0.01</v>
      </c>
      <c r="G2351" s="18">
        <v>0</v>
      </c>
      <c r="H2351" s="94">
        <f t="shared" si="679"/>
        <v>0.01</v>
      </c>
      <c r="I2351" s="36">
        <f>SUM(I2350)</f>
        <v>0.01</v>
      </c>
      <c r="J2351" s="22"/>
      <c r="K2351" s="117">
        <f>SUM(I2351:J2351)</f>
        <v>0.01</v>
      </c>
      <c r="L2351" s="91">
        <f>SUM(L2350)</f>
        <v>173.81</v>
      </c>
      <c r="M2351" s="173"/>
      <c r="N2351" s="91">
        <f>SUM(L2351:M2351)</f>
        <v>173.81</v>
      </c>
      <c r="O2351" s="91">
        <f>SUM(O2350)</f>
        <v>95</v>
      </c>
      <c r="P2351" s="173"/>
      <c r="Q2351" s="91">
        <f>SUM(O2351:P2351)</f>
        <v>95</v>
      </c>
      <c r="R2351" s="91">
        <f>SUM(R2350)</f>
        <v>95</v>
      </c>
      <c r="S2351" s="173"/>
      <c r="T2351" s="91">
        <f>SUM(R2351:S2351)</f>
        <v>95</v>
      </c>
    </row>
    <row r="2352" spans="1:20" ht="18.75">
      <c r="A2352" s="25">
        <v>3</v>
      </c>
      <c r="B2352" s="19" t="s">
        <v>2195</v>
      </c>
      <c r="C2352" s="21"/>
      <c r="D2352" s="21"/>
      <c r="E2352" s="88"/>
      <c r="F2352" s="18"/>
      <c r="G2352" s="18"/>
      <c r="H2352" s="94"/>
      <c r="I2352" s="36"/>
      <c r="J2352" s="22"/>
      <c r="L2352" s="91"/>
      <c r="M2352" s="173"/>
      <c r="N2352" s="91"/>
      <c r="O2352" s="91"/>
      <c r="P2352" s="173"/>
      <c r="Q2352" s="91"/>
      <c r="R2352" s="91"/>
      <c r="S2352" s="173"/>
      <c r="T2352" s="91"/>
    </row>
    <row r="2353" spans="1:20" ht="18.75">
      <c r="A2353" s="25">
        <v>1</v>
      </c>
      <c r="B2353" s="17" t="s">
        <v>1428</v>
      </c>
      <c r="C2353" s="21"/>
      <c r="D2353" s="21"/>
      <c r="E2353" s="88"/>
      <c r="F2353" s="18"/>
      <c r="G2353" s="18"/>
      <c r="H2353" s="94"/>
      <c r="I2353" s="36"/>
      <c r="J2353" s="22"/>
      <c r="L2353" s="173">
        <v>2853.46</v>
      </c>
      <c r="M2353" s="173"/>
      <c r="N2353" s="91">
        <f>SUM(L2353:M2353)</f>
        <v>2853.46</v>
      </c>
      <c r="O2353" s="173">
        <v>2453.9899999999998</v>
      </c>
      <c r="P2353" s="173"/>
      <c r="Q2353" s="91">
        <f>SUM(O2353:P2353)</f>
        <v>2453.9899999999998</v>
      </c>
      <c r="R2353" s="173">
        <v>2748.99</v>
      </c>
      <c r="S2353" s="173"/>
      <c r="T2353" s="91">
        <f>SUM(R2353:S2353)</f>
        <v>2748.99</v>
      </c>
    </row>
    <row r="2354" spans="1:20" ht="18.75">
      <c r="A2354" s="25"/>
      <c r="B2354" s="19" t="s">
        <v>2196</v>
      </c>
      <c r="C2354" s="21"/>
      <c r="D2354" s="21"/>
      <c r="E2354" s="88"/>
      <c r="F2354" s="18"/>
      <c r="G2354" s="18"/>
      <c r="H2354" s="94"/>
      <c r="I2354" s="36"/>
      <c r="J2354" s="22"/>
      <c r="L2354" s="91">
        <f>SUM(L2353)</f>
        <v>2853.46</v>
      </c>
      <c r="M2354" s="173"/>
      <c r="N2354" s="91">
        <f>SUM(L2354:M2354)</f>
        <v>2853.46</v>
      </c>
      <c r="O2354" s="91">
        <f>SUM(O2353)</f>
        <v>2453.9899999999998</v>
      </c>
      <c r="P2354" s="173"/>
      <c r="Q2354" s="91">
        <f>SUM(O2354:P2354)</f>
        <v>2453.9899999999998</v>
      </c>
      <c r="R2354" s="91">
        <f>SUM(R2353)</f>
        <v>2748.99</v>
      </c>
      <c r="S2354" s="173"/>
      <c r="T2354" s="91">
        <f>SUM(R2354:S2354)</f>
        <v>2748.99</v>
      </c>
    </row>
    <row r="2355" spans="1:20" s="43" customFormat="1" ht="18.75">
      <c r="A2355" s="35">
        <v>3</v>
      </c>
      <c r="B2355" s="19" t="s">
        <v>1757</v>
      </c>
      <c r="C2355" s="21"/>
      <c r="D2355" s="21"/>
      <c r="E2355" s="88"/>
      <c r="F2355" s="18"/>
      <c r="G2355" s="18"/>
      <c r="H2355" s="94"/>
      <c r="I2355" s="36"/>
      <c r="J2355" s="36"/>
      <c r="K2355" s="117"/>
      <c r="L2355" s="173"/>
      <c r="M2355" s="173"/>
      <c r="N2355" s="91"/>
      <c r="O2355" s="173"/>
      <c r="P2355" s="173"/>
      <c r="Q2355" s="91"/>
      <c r="R2355" s="173"/>
      <c r="S2355" s="173"/>
      <c r="T2355" s="91"/>
    </row>
    <row r="2356" spans="1:20" ht="18.75">
      <c r="A2356" s="25">
        <v>1</v>
      </c>
      <c r="B2356" s="17" t="s">
        <v>1758</v>
      </c>
      <c r="C2356" s="20">
        <v>327.10000000000002</v>
      </c>
      <c r="D2356" s="20"/>
      <c r="E2356" s="88">
        <f>SUM(C2356:D2356)</f>
        <v>327.10000000000002</v>
      </c>
      <c r="F2356" s="14">
        <v>312.10000000000002</v>
      </c>
      <c r="G2356" s="14">
        <v>0</v>
      </c>
      <c r="H2356" s="94">
        <f t="shared" si="679"/>
        <v>312.10000000000002</v>
      </c>
      <c r="I2356" s="22">
        <v>234.19</v>
      </c>
      <c r="J2356" s="22"/>
      <c r="K2356" s="117">
        <f>SUM(I2356:J2356)</f>
        <v>234.19</v>
      </c>
      <c r="L2356" s="173">
        <v>207.19</v>
      </c>
      <c r="M2356" s="173"/>
      <c r="N2356" s="91">
        <f>SUM(L2356:M2356)</f>
        <v>207.19</v>
      </c>
      <c r="O2356" s="173">
        <v>231.23</v>
      </c>
      <c r="P2356" s="173"/>
      <c r="Q2356" s="91">
        <f>SUM(O2356:P2356)</f>
        <v>231.23</v>
      </c>
      <c r="R2356" s="173">
        <v>231.23</v>
      </c>
      <c r="S2356" s="173"/>
      <c r="T2356" s="91">
        <f>SUM(R2356:S2356)</f>
        <v>231.23</v>
      </c>
    </row>
    <row r="2357" spans="1:20" ht="18.75">
      <c r="A2357" s="25"/>
      <c r="B2357" s="19" t="s">
        <v>192</v>
      </c>
      <c r="C2357" s="21">
        <f>SUM(C2356)</f>
        <v>327.10000000000002</v>
      </c>
      <c r="D2357" s="20"/>
      <c r="E2357" s="88">
        <f>SUM(C2357:D2357)</f>
        <v>327.10000000000002</v>
      </c>
      <c r="F2357" s="18">
        <v>312.10000000000002</v>
      </c>
      <c r="G2357" s="18">
        <v>0</v>
      </c>
      <c r="H2357" s="94">
        <f t="shared" si="679"/>
        <v>312.10000000000002</v>
      </c>
      <c r="I2357" s="36">
        <f>SUM(I2356)</f>
        <v>234.19</v>
      </c>
      <c r="J2357" s="22"/>
      <c r="K2357" s="117">
        <f>SUM(I2357:J2357)</f>
        <v>234.19</v>
      </c>
      <c r="L2357" s="91">
        <f>SUM(L2356)</f>
        <v>207.19</v>
      </c>
      <c r="M2357" s="173"/>
      <c r="N2357" s="91">
        <f>SUM(L2357:M2357)</f>
        <v>207.19</v>
      </c>
      <c r="O2357" s="91">
        <f>SUM(O2356)</f>
        <v>231.23</v>
      </c>
      <c r="P2357" s="173"/>
      <c r="Q2357" s="91">
        <f>SUM(O2357:P2357)</f>
        <v>231.23</v>
      </c>
      <c r="R2357" s="91">
        <f>SUM(R2356)</f>
        <v>231.23</v>
      </c>
      <c r="S2357" s="173"/>
      <c r="T2357" s="91">
        <f>SUM(R2357:S2357)</f>
        <v>231.23</v>
      </c>
    </row>
    <row r="2358" spans="1:20" ht="18.75">
      <c r="A2358" s="25">
        <v>4</v>
      </c>
      <c r="B2358" s="19" t="s">
        <v>1882</v>
      </c>
      <c r="C2358" s="21"/>
      <c r="D2358" s="20"/>
      <c r="E2358" s="88"/>
      <c r="F2358" s="18"/>
      <c r="G2358" s="18"/>
      <c r="H2358" s="94"/>
      <c r="I2358" s="36"/>
      <c r="J2358" s="22"/>
      <c r="L2358" s="173"/>
      <c r="M2358" s="173"/>
      <c r="N2358" s="91"/>
      <c r="O2358" s="173"/>
      <c r="P2358" s="173"/>
      <c r="Q2358" s="91"/>
      <c r="R2358" s="173"/>
      <c r="S2358" s="173"/>
      <c r="T2358" s="91"/>
    </row>
    <row r="2359" spans="1:20" ht="18.75">
      <c r="A2359" s="25">
        <v>1</v>
      </c>
      <c r="B2359" s="17" t="s">
        <v>2197</v>
      </c>
      <c r="C2359" s="21"/>
      <c r="D2359" s="20"/>
      <c r="E2359" s="88"/>
      <c r="F2359" s="18"/>
      <c r="G2359" s="18"/>
      <c r="H2359" s="94"/>
      <c r="I2359" s="36"/>
      <c r="J2359" s="22"/>
      <c r="L2359" s="173">
        <v>50</v>
      </c>
      <c r="M2359" s="173"/>
      <c r="N2359" s="91">
        <f t="shared" ref="N2359:N2360" si="680">SUM(L2359:M2359)</f>
        <v>50</v>
      </c>
      <c r="O2359" s="173">
        <v>119</v>
      </c>
      <c r="P2359" s="173"/>
      <c r="Q2359" s="91">
        <f t="shared" ref="Q2359:Q2360" si="681">SUM(O2359:P2359)</f>
        <v>119</v>
      </c>
      <c r="R2359" s="173">
        <v>119</v>
      </c>
      <c r="S2359" s="173"/>
      <c r="T2359" s="91">
        <f t="shared" ref="T2359:T2360" si="682">SUM(R2359:S2359)</f>
        <v>119</v>
      </c>
    </row>
    <row r="2360" spans="1:20" ht="18.75">
      <c r="A2360" s="25">
        <v>2</v>
      </c>
      <c r="B2360" s="17" t="s">
        <v>2198</v>
      </c>
      <c r="C2360" s="21"/>
      <c r="D2360" s="20"/>
      <c r="E2360" s="88"/>
      <c r="F2360" s="18"/>
      <c r="G2360" s="18"/>
      <c r="H2360" s="94"/>
      <c r="I2360" s="36"/>
      <c r="J2360" s="22"/>
      <c r="L2360" s="173">
        <v>67.5</v>
      </c>
      <c r="M2360" s="173"/>
      <c r="N2360" s="91">
        <f t="shared" si="680"/>
        <v>67.5</v>
      </c>
      <c r="O2360" s="173">
        <v>150</v>
      </c>
      <c r="P2360" s="173"/>
      <c r="Q2360" s="91">
        <f t="shared" si="681"/>
        <v>150</v>
      </c>
      <c r="R2360" s="173">
        <v>150</v>
      </c>
      <c r="S2360" s="173"/>
      <c r="T2360" s="91">
        <f t="shared" si="682"/>
        <v>150</v>
      </c>
    </row>
    <row r="2361" spans="1:20" ht="18.75">
      <c r="A2361" s="25">
        <v>3</v>
      </c>
      <c r="B2361" s="17" t="s">
        <v>1883</v>
      </c>
      <c r="C2361" s="21"/>
      <c r="D2361" s="20"/>
      <c r="E2361" s="88"/>
      <c r="F2361" s="18"/>
      <c r="G2361" s="18"/>
      <c r="H2361" s="94"/>
      <c r="I2361" s="22">
        <v>6191</v>
      </c>
      <c r="J2361" s="22"/>
      <c r="K2361" s="117">
        <f>SUM(I2361:J2361)</f>
        <v>6191</v>
      </c>
      <c r="L2361" s="173">
        <v>7003</v>
      </c>
      <c r="M2361" s="173"/>
      <c r="N2361" s="91">
        <f>SUM(L2361:M2361)</f>
        <v>7003</v>
      </c>
      <c r="O2361" s="173">
        <v>0.15</v>
      </c>
      <c r="P2361" s="173"/>
      <c r="Q2361" s="91">
        <f>SUM(O2361:P2361)</f>
        <v>0.15</v>
      </c>
      <c r="R2361" s="173">
        <v>2.4</v>
      </c>
      <c r="S2361" s="173"/>
      <c r="T2361" s="91">
        <f>SUM(R2361:S2361)</f>
        <v>2.4</v>
      </c>
    </row>
    <row r="2362" spans="1:20" ht="18.75">
      <c r="A2362" s="25"/>
      <c r="B2362" s="19" t="s">
        <v>1884</v>
      </c>
      <c r="C2362" s="21"/>
      <c r="D2362" s="20"/>
      <c r="E2362" s="88"/>
      <c r="F2362" s="18"/>
      <c r="G2362" s="18"/>
      <c r="H2362" s="94"/>
      <c r="I2362" s="36">
        <f>SUM(I2361)</f>
        <v>6191</v>
      </c>
      <c r="J2362" s="22"/>
      <c r="K2362" s="117">
        <f>SUM(I2362:J2362)</f>
        <v>6191</v>
      </c>
      <c r="L2362" s="91">
        <f>SUM(L2359:L2361)</f>
        <v>7120.5</v>
      </c>
      <c r="M2362" s="91">
        <f>SUM(M2359:M2361)</f>
        <v>0</v>
      </c>
      <c r="N2362" s="91">
        <f>SUM(L2362:M2362)</f>
        <v>7120.5</v>
      </c>
      <c r="O2362" s="91">
        <f>SUM(O2359:O2361)</f>
        <v>269.14999999999998</v>
      </c>
      <c r="P2362" s="91"/>
      <c r="Q2362" s="91">
        <f>SUM(O2362:P2362)</f>
        <v>269.14999999999998</v>
      </c>
      <c r="R2362" s="91">
        <f>SUM(R2359:R2361)</f>
        <v>271.39999999999998</v>
      </c>
      <c r="S2362" s="91"/>
      <c r="T2362" s="91">
        <f>SUM(R2362:S2362)</f>
        <v>271.39999999999998</v>
      </c>
    </row>
    <row r="2363" spans="1:20" s="43" customFormat="1" ht="18.75">
      <c r="A2363" s="35">
        <v>5</v>
      </c>
      <c r="B2363" s="19" t="s">
        <v>255</v>
      </c>
      <c r="C2363" s="21"/>
      <c r="D2363" s="21"/>
      <c r="E2363" s="88"/>
      <c r="F2363" s="18"/>
      <c r="G2363" s="18"/>
      <c r="H2363" s="94"/>
      <c r="I2363" s="36"/>
      <c r="J2363" s="36"/>
      <c r="K2363" s="117"/>
      <c r="L2363" s="91"/>
      <c r="M2363" s="91"/>
      <c r="N2363" s="91"/>
      <c r="O2363" s="91"/>
      <c r="P2363" s="91"/>
      <c r="Q2363" s="91"/>
      <c r="R2363" s="91"/>
      <c r="S2363" s="91"/>
      <c r="T2363" s="91"/>
    </row>
    <row r="2364" spans="1:20" ht="18.75">
      <c r="A2364" s="25">
        <v>1</v>
      </c>
      <c r="B2364" s="17" t="s">
        <v>1759</v>
      </c>
      <c r="C2364" s="38">
        <v>5</v>
      </c>
      <c r="D2364" s="38"/>
      <c r="E2364" s="87">
        <f>SUM(C2364:D2364)</f>
        <v>5</v>
      </c>
      <c r="F2364" s="14">
        <v>5</v>
      </c>
      <c r="G2364" s="14">
        <v>0</v>
      </c>
      <c r="H2364" s="94">
        <f t="shared" si="679"/>
        <v>5</v>
      </c>
      <c r="I2364" s="22">
        <v>5</v>
      </c>
      <c r="J2364" s="22"/>
      <c r="K2364" s="117">
        <f>SUM(I2364:J2364)</f>
        <v>5</v>
      </c>
      <c r="L2364" s="173">
        <v>48</v>
      </c>
      <c r="M2364" s="173"/>
      <c r="N2364" s="91">
        <f>SUM(L2364:M2364)</f>
        <v>48</v>
      </c>
      <c r="O2364" s="173">
        <v>10</v>
      </c>
      <c r="P2364" s="173"/>
      <c r="Q2364" s="91">
        <f>SUM(O2364:P2364)</f>
        <v>10</v>
      </c>
      <c r="R2364" s="173">
        <v>10</v>
      </c>
      <c r="S2364" s="173"/>
      <c r="T2364" s="91">
        <f>SUM(R2364:S2364)</f>
        <v>10</v>
      </c>
    </row>
    <row r="2365" spans="1:20" ht="18.75">
      <c r="A2365" s="25"/>
      <c r="B2365" s="19" t="s">
        <v>6</v>
      </c>
      <c r="C2365" s="39">
        <v>5</v>
      </c>
      <c r="D2365" s="38"/>
      <c r="E2365" s="87">
        <f>SUM(C2365:D2365)</f>
        <v>5</v>
      </c>
      <c r="F2365" s="18">
        <v>5</v>
      </c>
      <c r="G2365" s="18">
        <v>0</v>
      </c>
      <c r="H2365" s="94">
        <f t="shared" si="679"/>
        <v>5</v>
      </c>
      <c r="I2365" s="36">
        <f>SUM(I2364)</f>
        <v>5</v>
      </c>
      <c r="J2365" s="36"/>
      <c r="K2365" s="117">
        <f>SUM(I2365:J2365)</f>
        <v>5</v>
      </c>
      <c r="L2365" s="91">
        <f>SUM(L2364)</f>
        <v>48</v>
      </c>
      <c r="M2365" s="173"/>
      <c r="N2365" s="91">
        <f>SUM(L2365:M2365)</f>
        <v>48</v>
      </c>
      <c r="O2365" s="91">
        <f>SUM(O2364)</f>
        <v>10</v>
      </c>
      <c r="P2365" s="173"/>
      <c r="Q2365" s="91">
        <f>SUM(O2365:P2365)</f>
        <v>10</v>
      </c>
      <c r="R2365" s="91">
        <f>SUM(R2364)</f>
        <v>10</v>
      </c>
      <c r="S2365" s="173"/>
      <c r="T2365" s="91">
        <f>SUM(R2365:S2365)</f>
        <v>10</v>
      </c>
    </row>
    <row r="2366" spans="1:20" ht="18.75">
      <c r="A2366" s="25"/>
      <c r="B2366" s="19" t="s">
        <v>2464</v>
      </c>
      <c r="C2366" s="39"/>
      <c r="D2366" s="38"/>
      <c r="E2366" s="87"/>
      <c r="F2366" s="18"/>
      <c r="G2366" s="18"/>
      <c r="H2366" s="94"/>
      <c r="I2366" s="36"/>
      <c r="J2366" s="36"/>
      <c r="L2366" s="91"/>
      <c r="M2366" s="173"/>
      <c r="N2366" s="91"/>
      <c r="O2366" s="91"/>
      <c r="P2366" s="173"/>
      <c r="Q2366" s="91"/>
      <c r="R2366" s="91"/>
      <c r="S2366" s="173"/>
      <c r="T2366" s="91"/>
    </row>
    <row r="2367" spans="1:20" ht="18.75">
      <c r="A2367" s="25"/>
      <c r="B2367" s="19" t="s">
        <v>2465</v>
      </c>
      <c r="C2367" s="39"/>
      <c r="D2367" s="38"/>
      <c r="E2367" s="87"/>
      <c r="F2367" s="18"/>
      <c r="G2367" s="18"/>
      <c r="H2367" s="94"/>
      <c r="I2367" s="36"/>
      <c r="J2367" s="36"/>
      <c r="L2367" s="91"/>
      <c r="M2367" s="173"/>
      <c r="N2367" s="91"/>
      <c r="O2367" s="91"/>
      <c r="P2367" s="173"/>
      <c r="Q2367" s="91"/>
      <c r="R2367" s="91">
        <v>70000</v>
      </c>
      <c r="S2367" s="173"/>
      <c r="T2367" s="91">
        <f>SUM(R2367:S2367)</f>
        <v>70000</v>
      </c>
    </row>
    <row r="2368" spans="1:20" ht="18.75">
      <c r="A2368" s="25"/>
      <c r="B2368" s="19" t="s">
        <v>2466</v>
      </c>
      <c r="C2368" s="39"/>
      <c r="D2368" s="38"/>
      <c r="E2368" s="87"/>
      <c r="F2368" s="18"/>
      <c r="G2368" s="18"/>
      <c r="H2368" s="94"/>
      <c r="I2368" s="36"/>
      <c r="J2368" s="36"/>
      <c r="L2368" s="91"/>
      <c r="M2368" s="173"/>
      <c r="N2368" s="91"/>
      <c r="O2368" s="91"/>
      <c r="P2368" s="173"/>
      <c r="Q2368" s="91"/>
      <c r="R2368" s="91">
        <f>SUM(R2367)</f>
        <v>70000</v>
      </c>
      <c r="S2368" s="173"/>
      <c r="T2368" s="91">
        <f>SUM(R2368:S2368)</f>
        <v>70000</v>
      </c>
    </row>
    <row r="2369" spans="1:20" s="43" customFormat="1" ht="18.75">
      <c r="A2369" s="35">
        <v>6</v>
      </c>
      <c r="B2369" s="19" t="s">
        <v>1760</v>
      </c>
      <c r="C2369" s="21"/>
      <c r="D2369" s="21"/>
      <c r="E2369" s="88"/>
      <c r="F2369" s="18"/>
      <c r="G2369" s="18"/>
      <c r="H2369" s="94"/>
      <c r="I2369" s="36"/>
      <c r="J2369" s="36"/>
      <c r="K2369" s="117"/>
      <c r="L2369" s="91"/>
      <c r="M2369" s="91"/>
      <c r="N2369" s="91"/>
      <c r="O2369" s="91"/>
      <c r="P2369" s="91"/>
      <c r="Q2369" s="91"/>
      <c r="R2369" s="91"/>
      <c r="S2369" s="91"/>
      <c r="T2369" s="91"/>
    </row>
    <row r="2370" spans="1:20" ht="18.75">
      <c r="A2370" s="25">
        <v>1</v>
      </c>
      <c r="B2370" s="17" t="s">
        <v>1761</v>
      </c>
      <c r="C2370" s="20">
        <v>59.49</v>
      </c>
      <c r="D2370" s="20">
        <v>0.02</v>
      </c>
      <c r="E2370" s="88">
        <f>SUM(C2370:D2370)</f>
        <v>59.510000000000005</v>
      </c>
      <c r="F2370" s="14">
        <v>34.979999999999997</v>
      </c>
      <c r="G2370" s="14">
        <v>0.02</v>
      </c>
      <c r="H2370" s="94">
        <f t="shared" si="679"/>
        <v>35</v>
      </c>
      <c r="I2370" s="22">
        <v>74.459999999999994</v>
      </c>
      <c r="J2370" s="22">
        <v>0.02</v>
      </c>
      <c r="K2370" s="117">
        <f>SUM(I2370:J2370)</f>
        <v>74.47999999999999</v>
      </c>
      <c r="L2370" s="173">
        <v>53.07</v>
      </c>
      <c r="M2370" s="173">
        <v>0.02</v>
      </c>
      <c r="N2370" s="91">
        <f>SUM(L2370:M2370)</f>
        <v>53.09</v>
      </c>
      <c r="O2370" s="173">
        <v>80</v>
      </c>
      <c r="P2370" s="173">
        <v>0.02</v>
      </c>
      <c r="Q2370" s="91">
        <f>SUM(O2370:P2370)</f>
        <v>80.02</v>
      </c>
      <c r="R2370" s="173">
        <v>80</v>
      </c>
      <c r="S2370" s="173">
        <v>0.02</v>
      </c>
      <c r="T2370" s="91">
        <f>SUM(R2370:S2370)</f>
        <v>80.02</v>
      </c>
    </row>
    <row r="2371" spans="1:20" ht="18.75">
      <c r="A2371" s="25"/>
      <c r="B2371" s="19" t="s">
        <v>7</v>
      </c>
      <c r="C2371" s="21">
        <f>SUM(C2370)</f>
        <v>59.49</v>
      </c>
      <c r="D2371" s="21">
        <f>SUM(D2370)</f>
        <v>0.02</v>
      </c>
      <c r="E2371" s="88">
        <f>SUM(E2370)</f>
        <v>59.510000000000005</v>
      </c>
      <c r="F2371" s="18">
        <v>34.979999999999997</v>
      </c>
      <c r="G2371" s="18">
        <v>0.02</v>
      </c>
      <c r="H2371" s="94">
        <f t="shared" si="679"/>
        <v>35</v>
      </c>
      <c r="I2371" s="36">
        <f>SUM(I2370)</f>
        <v>74.459999999999994</v>
      </c>
      <c r="J2371" s="36">
        <f>SUM(J2370)</f>
        <v>0.02</v>
      </c>
      <c r="K2371" s="117">
        <f>SUM(I2371:J2371)</f>
        <v>74.47999999999999</v>
      </c>
      <c r="L2371" s="91">
        <f>SUM(L2370)</f>
        <v>53.07</v>
      </c>
      <c r="M2371" s="91">
        <f>SUM(M2370)</f>
        <v>0.02</v>
      </c>
      <c r="N2371" s="91">
        <f>SUM(L2371:M2371)</f>
        <v>53.09</v>
      </c>
      <c r="O2371" s="91">
        <f>SUM(O2370)</f>
        <v>80</v>
      </c>
      <c r="P2371" s="91">
        <f>SUM(P2370)</f>
        <v>0.02</v>
      </c>
      <c r="Q2371" s="91">
        <f>SUM(O2371:P2371)</f>
        <v>80.02</v>
      </c>
      <c r="R2371" s="91">
        <f>SUM(R2370)</f>
        <v>80</v>
      </c>
      <c r="S2371" s="91">
        <f>SUM(S2370)</f>
        <v>0.02</v>
      </c>
      <c r="T2371" s="91">
        <f>SUM(R2371:S2371)</f>
        <v>80.02</v>
      </c>
    </row>
    <row r="2372" spans="1:20" ht="18.75">
      <c r="A2372" s="35">
        <v>7</v>
      </c>
      <c r="B2372" s="19" t="s">
        <v>1885</v>
      </c>
      <c r="C2372" s="21"/>
      <c r="D2372" s="21"/>
      <c r="E2372" s="88"/>
      <c r="F2372" s="18"/>
      <c r="G2372" s="18"/>
      <c r="H2372" s="94"/>
      <c r="I2372" s="22"/>
      <c r="J2372" s="22"/>
      <c r="L2372" s="173"/>
      <c r="M2372" s="173"/>
      <c r="N2372" s="91"/>
      <c r="O2372" s="173"/>
      <c r="P2372" s="173"/>
      <c r="Q2372" s="91"/>
      <c r="R2372" s="173"/>
      <c r="S2372" s="173"/>
      <c r="T2372" s="91"/>
    </row>
    <row r="2373" spans="1:20" ht="18.75">
      <c r="A2373" s="25">
        <v>1</v>
      </c>
      <c r="B2373" s="17" t="s">
        <v>1886</v>
      </c>
      <c r="C2373" s="21"/>
      <c r="D2373" s="21"/>
      <c r="E2373" s="88"/>
      <c r="F2373" s="18"/>
      <c r="G2373" s="18"/>
      <c r="H2373" s="94"/>
      <c r="I2373" s="22">
        <v>0.2</v>
      </c>
      <c r="J2373" s="22"/>
      <c r="K2373" s="117">
        <f>SUM(I2373:J2373)</f>
        <v>0.2</v>
      </c>
      <c r="L2373" s="173">
        <v>487.54</v>
      </c>
      <c r="M2373" s="173"/>
      <c r="N2373" s="91">
        <f>SUM(L2373:M2373)</f>
        <v>487.54</v>
      </c>
      <c r="O2373" s="173">
        <v>487.53</v>
      </c>
      <c r="P2373" s="173"/>
      <c r="Q2373" s="91">
        <f>SUM(O2373:P2373)</f>
        <v>487.53</v>
      </c>
      <c r="R2373" s="173">
        <v>487.53</v>
      </c>
      <c r="S2373" s="173"/>
      <c r="T2373" s="91">
        <f>SUM(R2373:S2373)</f>
        <v>487.53</v>
      </c>
    </row>
    <row r="2374" spans="1:20" ht="18.75">
      <c r="A2374" s="25"/>
      <c r="B2374" s="19" t="s">
        <v>1887</v>
      </c>
      <c r="C2374" s="21"/>
      <c r="D2374" s="21"/>
      <c r="E2374" s="88"/>
      <c r="F2374" s="18"/>
      <c r="G2374" s="18"/>
      <c r="H2374" s="94"/>
      <c r="I2374" s="36">
        <f>SUM(I2373)</f>
        <v>0.2</v>
      </c>
      <c r="J2374" s="22"/>
      <c r="K2374" s="117">
        <f>SUM(I2374:J2374)</f>
        <v>0.2</v>
      </c>
      <c r="L2374" s="91">
        <f>SUM(L2373)</f>
        <v>487.54</v>
      </c>
      <c r="M2374" s="91"/>
      <c r="N2374" s="91">
        <f>SUM(L2374:M2374)</f>
        <v>487.54</v>
      </c>
      <c r="O2374" s="173">
        <f>SUM(O2373)</f>
        <v>487.53</v>
      </c>
      <c r="P2374" s="91"/>
      <c r="Q2374" s="91">
        <f>SUM(O2374:P2374)</f>
        <v>487.53</v>
      </c>
      <c r="R2374" s="173">
        <f>SUM(R2373)</f>
        <v>487.53</v>
      </c>
      <c r="S2374" s="91"/>
      <c r="T2374" s="91">
        <f>SUM(R2374:S2374)</f>
        <v>487.53</v>
      </c>
    </row>
    <row r="2375" spans="1:20" s="43" customFormat="1" ht="18.75">
      <c r="A2375" s="35">
        <v>8</v>
      </c>
      <c r="B2375" s="19" t="s">
        <v>1311</v>
      </c>
      <c r="C2375" s="21"/>
      <c r="D2375" s="21"/>
      <c r="E2375" s="88"/>
      <c r="F2375" s="18"/>
      <c r="G2375" s="18"/>
      <c r="H2375" s="94"/>
      <c r="I2375" s="36"/>
      <c r="J2375" s="36"/>
      <c r="K2375" s="117"/>
      <c r="L2375" s="91"/>
      <c r="M2375" s="91"/>
      <c r="N2375" s="91"/>
      <c r="O2375" s="91"/>
      <c r="P2375" s="91"/>
      <c r="Q2375" s="91"/>
      <c r="R2375" s="91"/>
      <c r="S2375" s="91"/>
      <c r="T2375" s="91"/>
    </row>
    <row r="2376" spans="1:20" s="43" customFormat="1" ht="18.75">
      <c r="A2376" s="35">
        <v>1</v>
      </c>
      <c r="B2376" s="17" t="s">
        <v>1762</v>
      </c>
      <c r="C2376" s="20">
        <v>1690</v>
      </c>
      <c r="D2376" s="20"/>
      <c r="E2376" s="88">
        <f>SUM(C2376:D2376)</f>
        <v>1690</v>
      </c>
      <c r="F2376" s="14">
        <v>3346.85</v>
      </c>
      <c r="G2376" s="14">
        <v>0</v>
      </c>
      <c r="H2376" s="94">
        <f t="shared" si="679"/>
        <v>3346.85</v>
      </c>
      <c r="I2376" s="22">
        <v>3569.43</v>
      </c>
      <c r="J2376" s="22"/>
      <c r="K2376" s="117">
        <f>SUM(I2376:J2376)</f>
        <v>3569.43</v>
      </c>
      <c r="L2376" s="173">
        <v>3938.47</v>
      </c>
      <c r="M2376" s="173"/>
      <c r="N2376" s="91">
        <f>SUM(L2376:M2376)</f>
        <v>3938.47</v>
      </c>
      <c r="O2376" s="173">
        <v>3488.77</v>
      </c>
      <c r="P2376" s="173"/>
      <c r="Q2376" s="91">
        <f>SUM(O2376:P2376)</f>
        <v>3488.77</v>
      </c>
      <c r="R2376" s="173">
        <v>3488.77</v>
      </c>
      <c r="S2376" s="173"/>
      <c r="T2376" s="91">
        <f>SUM(R2376:S2376)</f>
        <v>3488.77</v>
      </c>
    </row>
    <row r="2377" spans="1:20" s="43" customFormat="1" ht="18.75">
      <c r="A2377" s="35">
        <v>2</v>
      </c>
      <c r="B2377" s="17" t="s">
        <v>1763</v>
      </c>
      <c r="C2377" s="20">
        <v>175.01</v>
      </c>
      <c r="D2377" s="20">
        <v>305</v>
      </c>
      <c r="E2377" s="88">
        <f>SUM(C2377:D2377)</f>
        <v>480.01</v>
      </c>
      <c r="F2377" s="14">
        <v>302.2</v>
      </c>
      <c r="G2377" s="14">
        <v>96.25</v>
      </c>
      <c r="H2377" s="94">
        <f t="shared" si="679"/>
        <v>398.45</v>
      </c>
      <c r="I2377" s="22">
        <v>531.11</v>
      </c>
      <c r="J2377" s="22">
        <v>70.61</v>
      </c>
      <c r="K2377" s="117">
        <f>SUM(I2377:J2377)</f>
        <v>601.72</v>
      </c>
      <c r="L2377" s="173">
        <v>521.41</v>
      </c>
      <c r="M2377" s="173">
        <v>0.01</v>
      </c>
      <c r="N2377" s="91">
        <f>SUM(L2377:M2377)</f>
        <v>521.41999999999996</v>
      </c>
      <c r="O2377" s="173">
        <v>652</v>
      </c>
      <c r="P2377" s="173">
        <v>5.93</v>
      </c>
      <c r="Q2377" s="91">
        <f>SUM(O2377:P2377)</f>
        <v>657.93</v>
      </c>
      <c r="R2377" s="173">
        <v>652</v>
      </c>
      <c r="S2377" s="173">
        <v>5.93</v>
      </c>
      <c r="T2377" s="91">
        <f>SUM(R2377:S2377)</f>
        <v>657.93</v>
      </c>
    </row>
    <row r="2378" spans="1:20" ht="18.75">
      <c r="A2378" s="25"/>
      <c r="B2378" s="19" t="s">
        <v>165</v>
      </c>
      <c r="C2378" s="21">
        <f>SUM(C2376:C2377)</f>
        <v>1865.01</v>
      </c>
      <c r="D2378" s="21">
        <f>SUM(D2376:D2377)</f>
        <v>305</v>
      </c>
      <c r="E2378" s="88">
        <f>SUM(E2376:E2377)</f>
        <v>2170.0100000000002</v>
      </c>
      <c r="F2378" s="18">
        <v>3649.05</v>
      </c>
      <c r="G2378" s="18">
        <v>96.25</v>
      </c>
      <c r="H2378" s="94">
        <f t="shared" si="679"/>
        <v>3745.3</v>
      </c>
      <c r="I2378" s="36">
        <f>SUM(I2376:I2377)</f>
        <v>4100.54</v>
      </c>
      <c r="J2378" s="36">
        <f>SUM(J2376:J2377)</f>
        <v>70.61</v>
      </c>
      <c r="K2378" s="117">
        <f>SUM(I2378:J2378)</f>
        <v>4171.1499999999996</v>
      </c>
      <c r="L2378" s="91">
        <f>SUM(L2376:L2377)</f>
        <v>4459.88</v>
      </c>
      <c r="M2378" s="91">
        <f>SUM(M2376:M2377)</f>
        <v>0.01</v>
      </c>
      <c r="N2378" s="91">
        <f>SUM(L2378:M2378)</f>
        <v>4459.8900000000003</v>
      </c>
      <c r="O2378" s="91">
        <f>SUM(O2376:O2377)</f>
        <v>4140.7700000000004</v>
      </c>
      <c r="P2378" s="91">
        <f>SUM(P2376:P2377)</f>
        <v>5.93</v>
      </c>
      <c r="Q2378" s="91">
        <f>SUM(O2378:P2378)</f>
        <v>4146.7000000000007</v>
      </c>
      <c r="R2378" s="91">
        <f>SUM(R2376:R2377)</f>
        <v>4140.7700000000004</v>
      </c>
      <c r="S2378" s="91">
        <f>SUM(S2376:S2377)</f>
        <v>5.93</v>
      </c>
      <c r="T2378" s="91">
        <f>SUM(R2378:S2378)</f>
        <v>4146.7000000000007</v>
      </c>
    </row>
    <row r="2379" spans="1:20" s="43" customFormat="1" ht="18.75">
      <c r="A2379" s="35">
        <v>9</v>
      </c>
      <c r="B2379" s="19" t="s">
        <v>1313</v>
      </c>
      <c r="C2379" s="21"/>
      <c r="D2379" s="21"/>
      <c r="E2379" s="88"/>
      <c r="F2379" s="18"/>
      <c r="G2379" s="18"/>
      <c r="H2379" s="94"/>
      <c r="I2379" s="36"/>
      <c r="J2379" s="36"/>
      <c r="K2379" s="117"/>
      <c r="L2379" s="91"/>
      <c r="M2379" s="91"/>
      <c r="N2379" s="91"/>
      <c r="O2379" s="91"/>
      <c r="P2379" s="91"/>
      <c r="Q2379" s="91"/>
      <c r="R2379" s="91"/>
      <c r="S2379" s="91"/>
      <c r="T2379" s="91"/>
    </row>
    <row r="2380" spans="1:20" ht="18.75">
      <c r="A2380" s="25">
        <v>1</v>
      </c>
      <c r="B2380" s="17" t="s">
        <v>1765</v>
      </c>
      <c r="C2380" s="20">
        <v>166.93</v>
      </c>
      <c r="D2380" s="20"/>
      <c r="E2380" s="88">
        <f>SUM(C2380:D2380)</f>
        <v>166.93</v>
      </c>
      <c r="F2380" s="14">
        <v>176.63</v>
      </c>
      <c r="G2380" s="14">
        <v>0</v>
      </c>
      <c r="H2380" s="94">
        <f t="shared" si="679"/>
        <v>176.63</v>
      </c>
      <c r="I2380" s="22">
        <v>209.44</v>
      </c>
      <c r="J2380" s="22"/>
      <c r="K2380" s="117">
        <f t="shared" ref="K2380:K2386" si="683">SUM(I2380:J2380)</f>
        <v>209.44</v>
      </c>
      <c r="L2380" s="173">
        <v>251.14</v>
      </c>
      <c r="M2380" s="173"/>
      <c r="N2380" s="91">
        <f t="shared" ref="N2380:N2386" si="684">SUM(L2380:M2380)</f>
        <v>251.14</v>
      </c>
      <c r="O2380" s="173">
        <v>239.64</v>
      </c>
      <c r="P2380" s="173"/>
      <c r="Q2380" s="91">
        <f t="shared" ref="Q2380:Q2386" si="685">SUM(O2380:P2380)</f>
        <v>239.64</v>
      </c>
      <c r="R2380" s="173">
        <v>239.64</v>
      </c>
      <c r="S2380" s="173"/>
      <c r="T2380" s="91">
        <f t="shared" ref="T2380:T2386" si="686">SUM(R2380:S2380)</f>
        <v>239.64</v>
      </c>
    </row>
    <row r="2381" spans="1:20" ht="18.75">
      <c r="A2381" s="25">
        <v>2</v>
      </c>
      <c r="B2381" s="17" t="s">
        <v>1764</v>
      </c>
      <c r="C2381" s="20"/>
      <c r="D2381" s="20"/>
      <c r="F2381" s="14">
        <v>0.02</v>
      </c>
      <c r="G2381" s="14">
        <v>0</v>
      </c>
      <c r="H2381" s="94">
        <f t="shared" si="679"/>
        <v>0.02</v>
      </c>
      <c r="I2381" s="22">
        <v>0.02</v>
      </c>
      <c r="J2381" s="22"/>
      <c r="K2381" s="117">
        <f t="shared" si="683"/>
        <v>0.02</v>
      </c>
      <c r="L2381" s="173">
        <v>0.02</v>
      </c>
      <c r="M2381" s="173"/>
      <c r="N2381" s="91">
        <f t="shared" si="684"/>
        <v>0.02</v>
      </c>
      <c r="O2381" s="173"/>
      <c r="P2381" s="173"/>
      <c r="Q2381" s="91">
        <f t="shared" si="685"/>
        <v>0</v>
      </c>
      <c r="R2381" s="173"/>
      <c r="S2381" s="173"/>
      <c r="T2381" s="91">
        <f t="shared" si="686"/>
        <v>0</v>
      </c>
    </row>
    <row r="2382" spans="1:20" ht="18.75">
      <c r="A2382" s="25">
        <v>3</v>
      </c>
      <c r="B2382" s="17" t="s">
        <v>1766</v>
      </c>
      <c r="C2382" s="20">
        <v>96.8</v>
      </c>
      <c r="D2382" s="20"/>
      <c r="E2382" s="88">
        <f>SUM(C2382:D2382)</f>
        <v>96.8</v>
      </c>
      <c r="F2382" s="14">
        <v>160.05000000000001</v>
      </c>
      <c r="G2382" s="14">
        <v>0</v>
      </c>
      <c r="H2382" s="94">
        <f t="shared" si="679"/>
        <v>160.05000000000001</v>
      </c>
      <c r="I2382" s="22">
        <v>170.96</v>
      </c>
      <c r="J2382" s="22"/>
      <c r="K2382" s="117">
        <f t="shared" si="683"/>
        <v>170.96</v>
      </c>
      <c r="L2382" s="173">
        <v>1244.3599999999999</v>
      </c>
      <c r="M2382" s="173"/>
      <c r="N2382" s="91">
        <f t="shared" si="684"/>
        <v>1244.3599999999999</v>
      </c>
      <c r="O2382" s="173">
        <v>861.61</v>
      </c>
      <c r="P2382" s="173"/>
      <c r="Q2382" s="91">
        <f t="shared" si="685"/>
        <v>861.61</v>
      </c>
      <c r="R2382" s="173">
        <v>861.61</v>
      </c>
      <c r="S2382" s="173"/>
      <c r="T2382" s="91">
        <f t="shared" si="686"/>
        <v>861.61</v>
      </c>
    </row>
    <row r="2383" spans="1:20" s="43" customFormat="1" ht="18.75">
      <c r="A2383" s="25">
        <v>4</v>
      </c>
      <c r="B2383" s="17" t="s">
        <v>1767</v>
      </c>
      <c r="C2383" s="21"/>
      <c r="D2383" s="21"/>
      <c r="E2383" s="88"/>
      <c r="F2383" s="14">
        <v>0.01</v>
      </c>
      <c r="G2383" s="14">
        <v>0</v>
      </c>
      <c r="H2383" s="94">
        <f t="shared" si="679"/>
        <v>0.01</v>
      </c>
      <c r="I2383" s="22">
        <v>0.01</v>
      </c>
      <c r="J2383" s="36"/>
      <c r="K2383" s="117">
        <f t="shared" si="683"/>
        <v>0.01</v>
      </c>
      <c r="L2383" s="173">
        <v>0.01</v>
      </c>
      <c r="M2383" s="173"/>
      <c r="N2383" s="91">
        <f t="shared" si="684"/>
        <v>0.01</v>
      </c>
      <c r="O2383" s="173"/>
      <c r="P2383" s="173"/>
      <c r="Q2383" s="91">
        <f t="shared" si="685"/>
        <v>0</v>
      </c>
      <c r="R2383" s="173"/>
      <c r="S2383" s="173"/>
      <c r="T2383" s="91">
        <f t="shared" si="686"/>
        <v>0</v>
      </c>
    </row>
    <row r="2384" spans="1:20" ht="18.75">
      <c r="A2384" s="25">
        <v>5</v>
      </c>
      <c r="B2384" s="17" t="s">
        <v>193</v>
      </c>
      <c r="C2384" s="20">
        <v>458.56</v>
      </c>
      <c r="D2384" s="20"/>
      <c r="E2384" s="88">
        <f>SUM(C2384:D2384)</f>
        <v>458.56</v>
      </c>
      <c r="F2384" s="14">
        <v>306.22000000000003</v>
      </c>
      <c r="G2384" s="14">
        <v>0</v>
      </c>
      <c r="H2384" s="94">
        <f t="shared" si="679"/>
        <v>306.22000000000003</v>
      </c>
      <c r="I2384" s="22">
        <v>200</v>
      </c>
      <c r="J2384" s="22"/>
      <c r="K2384" s="117">
        <f t="shared" si="683"/>
        <v>200</v>
      </c>
      <c r="L2384" s="173">
        <v>12098.01</v>
      </c>
      <c r="M2384" s="173"/>
      <c r="N2384" s="91">
        <f t="shared" si="684"/>
        <v>12098.01</v>
      </c>
      <c r="O2384" s="173">
        <v>6000.01</v>
      </c>
      <c r="P2384" s="173"/>
      <c r="Q2384" s="91">
        <f t="shared" si="685"/>
        <v>6000.01</v>
      </c>
      <c r="R2384" s="173">
        <v>6000.01</v>
      </c>
      <c r="S2384" s="173"/>
      <c r="T2384" s="91">
        <f t="shared" si="686"/>
        <v>6000.01</v>
      </c>
    </row>
    <row r="2385" spans="1:20" ht="18.75">
      <c r="A2385" s="25">
        <v>6</v>
      </c>
      <c r="B2385" s="17" t="s">
        <v>2463</v>
      </c>
      <c r="C2385" s="20"/>
      <c r="D2385" s="20"/>
      <c r="E2385" s="88"/>
      <c r="F2385" s="14"/>
      <c r="G2385" s="14"/>
      <c r="H2385" s="94"/>
      <c r="I2385" s="22"/>
      <c r="J2385" s="22"/>
      <c r="L2385" s="173"/>
      <c r="M2385" s="173"/>
      <c r="N2385" s="91"/>
      <c r="O2385" s="173"/>
      <c r="P2385" s="173"/>
      <c r="Q2385" s="91"/>
      <c r="R2385" s="173">
        <v>0.01</v>
      </c>
      <c r="S2385" s="173"/>
      <c r="T2385" s="91">
        <f t="shared" si="686"/>
        <v>0.01</v>
      </c>
    </row>
    <row r="2386" spans="1:20" ht="18.75">
      <c r="A2386" s="25"/>
      <c r="B2386" s="19" t="s">
        <v>194</v>
      </c>
      <c r="C2386" s="21">
        <f>SUM(C2380:C2384)</f>
        <v>722.29</v>
      </c>
      <c r="D2386" s="21">
        <f>SUM(D2380:D2384)</f>
        <v>0</v>
      </c>
      <c r="E2386" s="88">
        <f>SUM(E2380:E2384)</f>
        <v>722.29</v>
      </c>
      <c r="F2386" s="18">
        <v>642.92999999999995</v>
      </c>
      <c r="G2386" s="18">
        <v>0</v>
      </c>
      <c r="H2386" s="94">
        <f t="shared" si="679"/>
        <v>642.92999999999995</v>
      </c>
      <c r="I2386" s="36">
        <f>SUM(I2380:I2384)</f>
        <v>580.43000000000006</v>
      </c>
      <c r="J2386" s="22"/>
      <c r="K2386" s="117">
        <f t="shared" si="683"/>
        <v>580.43000000000006</v>
      </c>
      <c r="L2386" s="91">
        <f>SUM(L2380:L2384)</f>
        <v>13593.54</v>
      </c>
      <c r="M2386" s="91"/>
      <c r="N2386" s="91">
        <f t="shared" si="684"/>
        <v>13593.54</v>
      </c>
      <c r="O2386" s="91">
        <f>SUM(O2380:O2384)</f>
        <v>7101.26</v>
      </c>
      <c r="P2386" s="91"/>
      <c r="Q2386" s="91">
        <f t="shared" si="685"/>
        <v>7101.26</v>
      </c>
      <c r="R2386" s="91">
        <f>SUM(R2380:R2385)</f>
        <v>7101.27</v>
      </c>
      <c r="S2386" s="91"/>
      <c r="T2386" s="91">
        <f t="shared" si="686"/>
        <v>7101.27</v>
      </c>
    </row>
    <row r="2387" spans="1:20" s="43" customFormat="1" ht="18.75">
      <c r="A2387" s="35">
        <v>10</v>
      </c>
      <c r="B2387" s="19" t="s">
        <v>1768</v>
      </c>
      <c r="C2387" s="21"/>
      <c r="D2387" s="21"/>
      <c r="E2387" s="88"/>
      <c r="F2387" s="18"/>
      <c r="G2387" s="18"/>
      <c r="H2387" s="94"/>
      <c r="I2387" s="36"/>
      <c r="J2387" s="36"/>
      <c r="K2387" s="117"/>
      <c r="L2387" s="91"/>
      <c r="M2387" s="91"/>
      <c r="N2387" s="91"/>
      <c r="O2387" s="91"/>
      <c r="P2387" s="91"/>
      <c r="Q2387" s="91"/>
      <c r="R2387" s="91"/>
      <c r="S2387" s="91"/>
      <c r="T2387" s="91"/>
    </row>
    <row r="2388" spans="1:20" ht="18.75">
      <c r="A2388" s="25">
        <v>1</v>
      </c>
      <c r="B2388" s="17" t="s">
        <v>1769</v>
      </c>
      <c r="C2388" s="20">
        <v>1000</v>
      </c>
      <c r="D2388" s="20"/>
      <c r="E2388" s="88">
        <f>SUM(C2388:D2388)</f>
        <v>1000</v>
      </c>
      <c r="F2388" s="14">
        <v>2850</v>
      </c>
      <c r="G2388" s="14">
        <v>0</v>
      </c>
      <c r="H2388" s="94">
        <f t="shared" si="679"/>
        <v>2850</v>
      </c>
      <c r="I2388" s="22">
        <v>4700</v>
      </c>
      <c r="J2388" s="22"/>
      <c r="K2388" s="117">
        <f>SUM(I2388:J2388)</f>
        <v>4700</v>
      </c>
      <c r="L2388" s="173">
        <v>13600</v>
      </c>
      <c r="M2388" s="173"/>
      <c r="N2388" s="91">
        <f>SUM(L2388:M2388)</f>
        <v>13600</v>
      </c>
      <c r="O2388" s="173">
        <v>3740.5</v>
      </c>
      <c r="P2388" s="173"/>
      <c r="Q2388" s="91">
        <f>SUM(O2388:P2388)</f>
        <v>3740.5</v>
      </c>
      <c r="R2388" s="173">
        <v>3740.5</v>
      </c>
      <c r="S2388" s="173"/>
      <c r="T2388" s="91">
        <f>SUM(R2388:S2388)</f>
        <v>3740.5</v>
      </c>
    </row>
    <row r="2389" spans="1:20" ht="18.75">
      <c r="A2389" s="25">
        <v>2</v>
      </c>
      <c r="B2389" s="17" t="s">
        <v>1888</v>
      </c>
      <c r="C2389" s="20"/>
      <c r="D2389" s="20"/>
      <c r="E2389" s="88"/>
      <c r="F2389" s="14"/>
      <c r="G2389" s="14"/>
      <c r="H2389" s="94"/>
      <c r="I2389" s="22">
        <v>1418.02</v>
      </c>
      <c r="J2389" s="22"/>
      <c r="K2389" s="117">
        <f>SUM(I2389:J2389)</f>
        <v>1418.02</v>
      </c>
      <c r="L2389" s="173">
        <v>1911.98</v>
      </c>
      <c r="M2389" s="173"/>
      <c r="N2389" s="91">
        <f>SUM(L2389:M2389)</f>
        <v>1911.98</v>
      </c>
      <c r="O2389" s="173">
        <v>771.75</v>
      </c>
      <c r="P2389" s="173"/>
      <c r="Q2389" s="91">
        <f>SUM(O2389:P2389)</f>
        <v>771.75</v>
      </c>
      <c r="R2389" s="173">
        <v>140.22</v>
      </c>
      <c r="S2389" s="173"/>
      <c r="T2389" s="91">
        <f>SUM(R2389:S2389)</f>
        <v>140.22</v>
      </c>
    </row>
    <row r="2390" spans="1:20" ht="18.75">
      <c r="A2390" s="25">
        <v>3</v>
      </c>
      <c r="B2390" s="17" t="s">
        <v>2199</v>
      </c>
      <c r="C2390" s="20"/>
      <c r="D2390" s="20"/>
      <c r="E2390" s="88"/>
      <c r="F2390" s="14"/>
      <c r="G2390" s="14"/>
      <c r="H2390" s="94"/>
      <c r="I2390" s="22"/>
      <c r="J2390" s="22"/>
      <c r="L2390" s="173">
        <v>0.02</v>
      </c>
      <c r="M2390" s="173"/>
      <c r="N2390" s="91">
        <f>SUM(L2390:M2390)</f>
        <v>0.02</v>
      </c>
      <c r="O2390" s="173">
        <v>231</v>
      </c>
      <c r="P2390" s="173"/>
      <c r="Q2390" s="91">
        <f>SUM(O2390:P2390)</f>
        <v>231</v>
      </c>
      <c r="R2390" s="173">
        <v>231</v>
      </c>
      <c r="S2390" s="173"/>
      <c r="T2390" s="91">
        <f>SUM(R2390:S2390)</f>
        <v>231</v>
      </c>
    </row>
    <row r="2391" spans="1:20" ht="18.75">
      <c r="A2391" s="25"/>
      <c r="B2391" s="19" t="s">
        <v>195</v>
      </c>
      <c r="C2391" s="21">
        <f>SUM(C2388)</f>
        <v>1000</v>
      </c>
      <c r="D2391" s="20"/>
      <c r="E2391" s="88">
        <f>SUM(C2391:D2391)</f>
        <v>1000</v>
      </c>
      <c r="F2391" s="18">
        <v>2850</v>
      </c>
      <c r="G2391" s="18">
        <v>0</v>
      </c>
      <c r="H2391" s="94">
        <f t="shared" si="679"/>
        <v>2850</v>
      </c>
      <c r="I2391" s="36">
        <f>SUM(I2388:I2389)</f>
        <v>6118.02</v>
      </c>
      <c r="J2391" s="22"/>
      <c r="K2391" s="117">
        <f>SUM(I2391:J2391)</f>
        <v>6118.02</v>
      </c>
      <c r="L2391" s="91">
        <f>SUM(L2388:L2390)</f>
        <v>15512</v>
      </c>
      <c r="M2391" s="91"/>
      <c r="N2391" s="91">
        <f>SUM(L2391:M2391)</f>
        <v>15512</v>
      </c>
      <c r="O2391" s="91">
        <f>SUM(O2388:O2390)</f>
        <v>4743.25</v>
      </c>
      <c r="P2391" s="91"/>
      <c r="Q2391" s="91">
        <f>SUM(O2391:P2391)</f>
        <v>4743.25</v>
      </c>
      <c r="R2391" s="91">
        <f>SUM(R2388:R2390)</f>
        <v>4111.7199999999993</v>
      </c>
      <c r="S2391" s="91"/>
      <c r="T2391" s="91">
        <f>SUM(R2391:S2391)</f>
        <v>4111.7199999999993</v>
      </c>
    </row>
    <row r="2392" spans="1:20" s="43" customFormat="1" ht="18.75">
      <c r="A2392" s="35">
        <v>11</v>
      </c>
      <c r="B2392" s="19" t="s">
        <v>1770</v>
      </c>
      <c r="C2392" s="21"/>
      <c r="D2392" s="21"/>
      <c r="E2392" s="88"/>
      <c r="F2392" s="18"/>
      <c r="G2392" s="18"/>
      <c r="H2392" s="94"/>
      <c r="I2392" s="36"/>
      <c r="J2392" s="36"/>
      <c r="K2392" s="117"/>
      <c r="L2392" s="91"/>
      <c r="M2392" s="91"/>
      <c r="N2392" s="91"/>
      <c r="O2392" s="91"/>
      <c r="P2392" s="91"/>
      <c r="Q2392" s="91"/>
      <c r="R2392" s="91"/>
      <c r="S2392" s="91"/>
      <c r="T2392" s="91"/>
    </row>
    <row r="2393" spans="1:20" ht="18.75">
      <c r="A2393" s="25">
        <v>1</v>
      </c>
      <c r="B2393" s="17" t="s">
        <v>1771</v>
      </c>
      <c r="C2393" s="20"/>
      <c r="D2393" s="20">
        <v>0.01</v>
      </c>
      <c r="E2393" s="88">
        <f t="shared" ref="E2393:E2400" si="687">SUM(C2393:D2393)</f>
        <v>0.01</v>
      </c>
      <c r="F2393" s="14">
        <v>0</v>
      </c>
      <c r="G2393" s="14">
        <v>50</v>
      </c>
      <c r="H2393" s="94">
        <f t="shared" si="679"/>
        <v>50</v>
      </c>
      <c r="I2393" s="22">
        <v>0</v>
      </c>
      <c r="J2393" s="22">
        <v>0.01</v>
      </c>
      <c r="K2393" s="117">
        <f t="shared" ref="K2393:K2400" si="688">SUM(I2393:J2393)</f>
        <v>0.01</v>
      </c>
      <c r="L2393" s="173"/>
      <c r="M2393" s="173">
        <v>0.01</v>
      </c>
      <c r="N2393" s="91">
        <f t="shared" ref="N2393:N2400" si="689">SUM(L2393:M2393)</f>
        <v>0.01</v>
      </c>
      <c r="O2393" s="173">
        <v>0</v>
      </c>
      <c r="P2393" s="173">
        <v>0.01</v>
      </c>
      <c r="Q2393" s="91">
        <f t="shared" ref="Q2393:Q2400" si="690">SUM(O2393:P2393)</f>
        <v>0.01</v>
      </c>
      <c r="R2393" s="173">
        <v>0</v>
      </c>
      <c r="S2393" s="173">
        <v>0.01</v>
      </c>
      <c r="T2393" s="91">
        <f t="shared" ref="T2393:T2398" si="691">SUM(R2393:S2393)</f>
        <v>0.01</v>
      </c>
    </row>
    <row r="2394" spans="1:20" ht="18.75">
      <c r="A2394" s="25">
        <v>2</v>
      </c>
      <c r="B2394" s="17" t="s">
        <v>1772</v>
      </c>
      <c r="C2394" s="20">
        <v>212.5</v>
      </c>
      <c r="D2394" s="20"/>
      <c r="E2394" s="88">
        <f t="shared" si="687"/>
        <v>212.5</v>
      </c>
      <c r="F2394" s="14">
        <v>179.05</v>
      </c>
      <c r="G2394" s="14">
        <v>0</v>
      </c>
      <c r="H2394" s="94">
        <f t="shared" si="679"/>
        <v>179.05</v>
      </c>
      <c r="I2394" s="22">
        <v>167.77</v>
      </c>
      <c r="J2394" s="22"/>
      <c r="K2394" s="117">
        <f t="shared" si="688"/>
        <v>167.77</v>
      </c>
      <c r="L2394" s="173">
        <v>160.34</v>
      </c>
      <c r="M2394" s="173"/>
      <c r="N2394" s="91">
        <f t="shared" si="689"/>
        <v>160.34</v>
      </c>
      <c r="O2394" s="173">
        <v>217.94</v>
      </c>
      <c r="P2394" s="173"/>
      <c r="Q2394" s="91">
        <f t="shared" si="690"/>
        <v>217.94</v>
      </c>
      <c r="R2394" s="173">
        <v>217.94</v>
      </c>
      <c r="S2394" s="173"/>
      <c r="T2394" s="91">
        <f t="shared" si="691"/>
        <v>217.94</v>
      </c>
    </row>
    <row r="2395" spans="1:20" s="43" customFormat="1" ht="18.75">
      <c r="A2395" s="25">
        <v>3</v>
      </c>
      <c r="B2395" s="17" t="s">
        <v>1773</v>
      </c>
      <c r="C2395" s="20">
        <v>10</v>
      </c>
      <c r="D2395" s="20"/>
      <c r="E2395" s="88">
        <f t="shared" si="687"/>
        <v>10</v>
      </c>
      <c r="F2395" s="14">
        <v>1</v>
      </c>
      <c r="G2395" s="14">
        <v>0</v>
      </c>
      <c r="H2395" s="94">
        <f t="shared" si="679"/>
        <v>1</v>
      </c>
      <c r="I2395" s="36">
        <v>50</v>
      </c>
      <c r="J2395" s="36"/>
      <c r="K2395" s="117">
        <f t="shared" si="688"/>
        <v>50</v>
      </c>
      <c r="L2395" s="173">
        <v>20</v>
      </c>
      <c r="M2395" s="173"/>
      <c r="N2395" s="91">
        <f t="shared" si="689"/>
        <v>20</v>
      </c>
      <c r="O2395" s="173">
        <v>30</v>
      </c>
      <c r="P2395" s="173"/>
      <c r="Q2395" s="91">
        <f t="shared" si="690"/>
        <v>30</v>
      </c>
      <c r="R2395" s="173">
        <v>30</v>
      </c>
      <c r="S2395" s="173"/>
      <c r="T2395" s="91">
        <f t="shared" si="691"/>
        <v>30</v>
      </c>
    </row>
    <row r="2396" spans="1:20" ht="18.75">
      <c r="A2396" s="25">
        <v>4</v>
      </c>
      <c r="B2396" s="17" t="s">
        <v>1774</v>
      </c>
      <c r="C2396" s="20">
        <v>25</v>
      </c>
      <c r="D2396" s="20"/>
      <c r="E2396" s="88">
        <f t="shared" si="687"/>
        <v>25</v>
      </c>
      <c r="F2396" s="14">
        <v>26</v>
      </c>
      <c r="G2396" s="14">
        <v>0</v>
      </c>
      <c r="H2396" s="94">
        <f t="shared" si="679"/>
        <v>26</v>
      </c>
      <c r="I2396" s="22">
        <v>32</v>
      </c>
      <c r="J2396" s="22"/>
      <c r="K2396" s="117">
        <f t="shared" si="688"/>
        <v>32</v>
      </c>
      <c r="L2396" s="173">
        <v>72</v>
      </c>
      <c r="M2396" s="173"/>
      <c r="N2396" s="91">
        <f t="shared" si="689"/>
        <v>72</v>
      </c>
      <c r="O2396" s="173">
        <v>72</v>
      </c>
      <c r="P2396" s="173"/>
      <c r="Q2396" s="91">
        <f t="shared" si="690"/>
        <v>72</v>
      </c>
      <c r="R2396" s="173">
        <v>72</v>
      </c>
      <c r="S2396" s="173"/>
      <c r="T2396" s="91">
        <f t="shared" si="691"/>
        <v>72</v>
      </c>
    </row>
    <row r="2397" spans="1:20" ht="18.75">
      <c r="A2397" s="25">
        <v>5</v>
      </c>
      <c r="B2397" s="17" t="s">
        <v>1775</v>
      </c>
      <c r="C2397" s="20"/>
      <c r="D2397" s="20">
        <v>418.76</v>
      </c>
      <c r="E2397" s="88">
        <f t="shared" si="687"/>
        <v>418.76</v>
      </c>
      <c r="F2397" s="14">
        <v>0</v>
      </c>
      <c r="G2397" s="14">
        <v>235.83</v>
      </c>
      <c r="H2397" s="94">
        <f t="shared" si="679"/>
        <v>235.83</v>
      </c>
      <c r="I2397" s="22"/>
      <c r="J2397" s="22">
        <v>419.97</v>
      </c>
      <c r="K2397" s="117">
        <f t="shared" si="688"/>
        <v>419.97</v>
      </c>
      <c r="L2397" s="173"/>
      <c r="M2397" s="173">
        <v>113.61</v>
      </c>
      <c r="N2397" s="91">
        <f t="shared" si="689"/>
        <v>113.61</v>
      </c>
      <c r="O2397" s="173">
        <v>0</v>
      </c>
      <c r="P2397" s="173">
        <v>0.02</v>
      </c>
      <c r="Q2397" s="91">
        <f t="shared" si="690"/>
        <v>0.02</v>
      </c>
      <c r="R2397" s="173">
        <v>0</v>
      </c>
      <c r="S2397" s="173">
        <v>0.02</v>
      </c>
      <c r="T2397" s="91">
        <f t="shared" si="691"/>
        <v>0.02</v>
      </c>
    </row>
    <row r="2398" spans="1:20" s="43" customFormat="1" ht="18.75">
      <c r="A2398" s="25">
        <v>6</v>
      </c>
      <c r="B2398" s="17" t="s">
        <v>2372</v>
      </c>
      <c r="C2398" s="20"/>
      <c r="D2398" s="20">
        <v>20.010000000000002</v>
      </c>
      <c r="E2398" s="88">
        <f t="shared" si="687"/>
        <v>20.010000000000002</v>
      </c>
      <c r="F2398" s="14">
        <v>0</v>
      </c>
      <c r="G2398" s="14">
        <v>15.01</v>
      </c>
      <c r="H2398" s="94">
        <f t="shared" si="679"/>
        <v>15.01</v>
      </c>
      <c r="I2398" s="36"/>
      <c r="J2398" s="36">
        <v>0.02</v>
      </c>
      <c r="K2398" s="117">
        <f t="shared" si="688"/>
        <v>0.02</v>
      </c>
      <c r="L2398" s="173"/>
      <c r="M2398" s="173">
        <v>0.02</v>
      </c>
      <c r="N2398" s="91">
        <f t="shared" si="689"/>
        <v>0.02</v>
      </c>
      <c r="O2398" s="173"/>
      <c r="P2398" s="173">
        <v>0.02</v>
      </c>
      <c r="Q2398" s="91">
        <f t="shared" si="690"/>
        <v>0.02</v>
      </c>
      <c r="R2398" s="173"/>
      <c r="S2398" s="173">
        <v>0.02</v>
      </c>
      <c r="T2398" s="91">
        <f t="shared" si="691"/>
        <v>0.02</v>
      </c>
    </row>
    <row r="2399" spans="1:20" s="43" customFormat="1" ht="18.75">
      <c r="A2399" s="25">
        <v>7</v>
      </c>
      <c r="B2399" s="17" t="s">
        <v>2373</v>
      </c>
      <c r="C2399" s="20"/>
      <c r="D2399" s="20"/>
      <c r="E2399" s="88"/>
      <c r="F2399" s="14"/>
      <c r="G2399" s="14"/>
      <c r="H2399" s="94"/>
      <c r="I2399" s="36"/>
      <c r="J2399" s="36"/>
      <c r="K2399" s="117"/>
      <c r="L2399" s="173"/>
      <c r="M2399" s="173"/>
      <c r="N2399" s="91"/>
      <c r="O2399" s="173">
        <v>136.05000000000001</v>
      </c>
      <c r="P2399" s="173">
        <v>204.12</v>
      </c>
      <c r="Q2399" s="91">
        <f>SUM(O2399:P2399)</f>
        <v>340.17</v>
      </c>
      <c r="R2399" s="173">
        <v>136.05000000000001</v>
      </c>
      <c r="S2399" s="173">
        <v>204.12</v>
      </c>
      <c r="T2399" s="91">
        <f>SUM(R2399:S2399)</f>
        <v>340.17</v>
      </c>
    </row>
    <row r="2400" spans="1:20" ht="18.75">
      <c r="A2400" s="25"/>
      <c r="B2400" s="19" t="s">
        <v>24</v>
      </c>
      <c r="C2400" s="21">
        <f>SUM(C2393:C2398)</f>
        <v>247.5</v>
      </c>
      <c r="D2400" s="21">
        <f>SUM(D2393:D2398)</f>
        <v>438.78</v>
      </c>
      <c r="E2400" s="88">
        <f t="shared" si="687"/>
        <v>686.28</v>
      </c>
      <c r="F2400" s="18">
        <v>206.05</v>
      </c>
      <c r="G2400" s="18">
        <v>300.83999999999997</v>
      </c>
      <c r="H2400" s="94">
        <f t="shared" si="679"/>
        <v>506.89</v>
      </c>
      <c r="I2400" s="36">
        <f>SUM(I2393:I2398)</f>
        <v>249.77</v>
      </c>
      <c r="J2400" s="36">
        <f>SUM(J2393:J2398)</f>
        <v>420</v>
      </c>
      <c r="K2400" s="117">
        <f t="shared" si="688"/>
        <v>669.77</v>
      </c>
      <c r="L2400" s="91">
        <f>SUM(L2393:L2398)</f>
        <v>252.34</v>
      </c>
      <c r="M2400" s="91">
        <f>SUM(M2393:M2398)</f>
        <v>113.64</v>
      </c>
      <c r="N2400" s="91">
        <f t="shared" si="689"/>
        <v>365.98</v>
      </c>
      <c r="O2400" s="91">
        <f>SUM(O2393:O2399)</f>
        <v>455.99</v>
      </c>
      <c r="P2400" s="91">
        <f>SUM(P2393:P2399)</f>
        <v>204.17000000000002</v>
      </c>
      <c r="Q2400" s="91">
        <f t="shared" si="690"/>
        <v>660.16000000000008</v>
      </c>
      <c r="R2400" s="91">
        <f>SUM(R2393:R2399)</f>
        <v>455.99</v>
      </c>
      <c r="S2400" s="91">
        <f>SUM(S2393:S2399)</f>
        <v>204.17000000000002</v>
      </c>
      <c r="T2400" s="91">
        <f t="shared" ref="T2400" si="692">SUM(R2400:S2400)</f>
        <v>660.16000000000008</v>
      </c>
    </row>
    <row r="2401" spans="1:20" s="43" customFormat="1" ht="18.75">
      <c r="A2401" s="35">
        <v>12</v>
      </c>
      <c r="B2401" s="19" t="s">
        <v>1261</v>
      </c>
      <c r="C2401" s="21"/>
      <c r="D2401" s="21"/>
      <c r="E2401" s="88"/>
      <c r="F2401" s="18"/>
      <c r="G2401" s="18"/>
      <c r="H2401" s="94"/>
      <c r="I2401" s="36"/>
      <c r="J2401" s="36"/>
      <c r="K2401" s="117"/>
      <c r="L2401" s="91"/>
      <c r="M2401" s="91"/>
      <c r="N2401" s="91"/>
      <c r="O2401" s="91"/>
      <c r="P2401" s="91"/>
      <c r="Q2401" s="91"/>
      <c r="R2401" s="91"/>
      <c r="S2401" s="91"/>
      <c r="T2401" s="91"/>
    </row>
    <row r="2402" spans="1:20" ht="18.75">
      <c r="A2402" s="25">
        <v>1</v>
      </c>
      <c r="B2402" s="17" t="s">
        <v>1776</v>
      </c>
      <c r="C2402" s="20">
        <v>110.99</v>
      </c>
      <c r="D2402" s="20"/>
      <c r="E2402" s="88">
        <f>SUM(C2402:D2402)</f>
        <v>110.99</v>
      </c>
      <c r="F2402" s="14">
        <v>10.99</v>
      </c>
      <c r="G2402" s="14">
        <v>0</v>
      </c>
      <c r="H2402" s="94">
        <f>SUM(F2402:G2402)</f>
        <v>10.99</v>
      </c>
      <c r="I2402" s="22">
        <v>0.02</v>
      </c>
      <c r="J2402" s="22"/>
      <c r="K2402" s="117">
        <f>SUM(I2402:J2402)</f>
        <v>0.02</v>
      </c>
      <c r="L2402" s="173">
        <v>900.01</v>
      </c>
      <c r="M2402" s="173"/>
      <c r="N2402" s="91">
        <f>SUM(L2402:M2402)</f>
        <v>900.01</v>
      </c>
      <c r="O2402" s="173">
        <v>786.73</v>
      </c>
      <c r="P2402" s="173"/>
      <c r="Q2402" s="91">
        <f>SUM(O2402:P2402)</f>
        <v>786.73</v>
      </c>
      <c r="R2402" s="173">
        <v>786.73</v>
      </c>
      <c r="S2402" s="173"/>
      <c r="T2402" s="91">
        <f>SUM(R2402:S2402)</f>
        <v>786.73</v>
      </c>
    </row>
    <row r="2403" spans="1:20" s="43" customFormat="1" ht="18.75">
      <c r="A2403" s="35"/>
      <c r="B2403" s="19" t="s">
        <v>155</v>
      </c>
      <c r="C2403" s="21">
        <f>SUM(C2402)</f>
        <v>110.99</v>
      </c>
      <c r="D2403" s="20"/>
      <c r="E2403" s="88">
        <f>SUM(C2403:D2403)</f>
        <v>110.99</v>
      </c>
      <c r="F2403" s="18">
        <v>10.99</v>
      </c>
      <c r="G2403" s="18">
        <v>0</v>
      </c>
      <c r="H2403" s="94">
        <f t="shared" ref="H2403:H2484" si="693">SUM(F2403:G2403)</f>
        <v>10.99</v>
      </c>
      <c r="I2403" s="36">
        <f>SUM(I2402)</f>
        <v>0.02</v>
      </c>
      <c r="J2403" s="36"/>
      <c r="K2403" s="117">
        <f>SUM(I2403:J2403)</f>
        <v>0.02</v>
      </c>
      <c r="L2403" s="91">
        <f>SUM(L2402)</f>
        <v>900.01</v>
      </c>
      <c r="M2403" s="91"/>
      <c r="N2403" s="91">
        <f>SUM(L2403:M2403)</f>
        <v>900.01</v>
      </c>
      <c r="O2403" s="91">
        <f>SUM(O2402)</f>
        <v>786.73</v>
      </c>
      <c r="P2403" s="91"/>
      <c r="Q2403" s="91">
        <f>SUM(O2403:P2403)</f>
        <v>786.73</v>
      </c>
      <c r="R2403" s="91">
        <f>SUM(R2402)</f>
        <v>786.73</v>
      </c>
      <c r="S2403" s="91"/>
      <c r="T2403" s="91">
        <f>SUM(R2403:S2403)</f>
        <v>786.73</v>
      </c>
    </row>
    <row r="2404" spans="1:20" s="43" customFormat="1" ht="18.75">
      <c r="A2404" s="35"/>
      <c r="B2404" s="19" t="s">
        <v>2468</v>
      </c>
      <c r="C2404" s="21"/>
      <c r="D2404" s="20"/>
      <c r="E2404" s="88"/>
      <c r="F2404" s="18"/>
      <c r="G2404" s="18"/>
      <c r="H2404" s="94"/>
      <c r="I2404" s="36"/>
      <c r="J2404" s="36"/>
      <c r="K2404" s="117"/>
      <c r="L2404" s="91"/>
      <c r="M2404" s="91"/>
      <c r="N2404" s="91"/>
      <c r="O2404" s="91"/>
      <c r="P2404" s="91"/>
      <c r="Q2404" s="91"/>
      <c r="R2404" s="91"/>
      <c r="S2404" s="91"/>
      <c r="T2404" s="91"/>
    </row>
    <row r="2405" spans="1:20" s="43" customFormat="1" ht="18.75">
      <c r="A2405" s="35"/>
      <c r="B2405" s="19" t="s">
        <v>2467</v>
      </c>
      <c r="C2405" s="21"/>
      <c r="D2405" s="20"/>
      <c r="E2405" s="88"/>
      <c r="F2405" s="18"/>
      <c r="G2405" s="18"/>
      <c r="H2405" s="94"/>
      <c r="I2405" s="36"/>
      <c r="J2405" s="36"/>
      <c r="K2405" s="117"/>
      <c r="L2405" s="91"/>
      <c r="M2405" s="91"/>
      <c r="N2405" s="91"/>
      <c r="O2405" s="91"/>
      <c r="P2405" s="91"/>
      <c r="Q2405" s="91"/>
      <c r="R2405" s="91">
        <v>50</v>
      </c>
      <c r="S2405" s="91"/>
      <c r="T2405" s="91">
        <f>SUM(R2405:S2405)</f>
        <v>50</v>
      </c>
    </row>
    <row r="2406" spans="1:20" s="43" customFormat="1" ht="18.75">
      <c r="A2406" s="35"/>
      <c r="B2406" s="19" t="s">
        <v>2469</v>
      </c>
      <c r="C2406" s="21"/>
      <c r="D2406" s="20"/>
      <c r="E2406" s="88"/>
      <c r="F2406" s="18"/>
      <c r="G2406" s="18"/>
      <c r="H2406" s="94"/>
      <c r="I2406" s="36"/>
      <c r="J2406" s="36"/>
      <c r="K2406" s="117"/>
      <c r="L2406" s="91"/>
      <c r="M2406" s="91"/>
      <c r="N2406" s="91"/>
      <c r="O2406" s="91"/>
      <c r="P2406" s="91"/>
      <c r="Q2406" s="91"/>
      <c r="R2406" s="91">
        <f>SUM(R2405)</f>
        <v>50</v>
      </c>
      <c r="S2406" s="91"/>
      <c r="T2406" s="91">
        <f>SUM(R2406:S2406)</f>
        <v>50</v>
      </c>
    </row>
    <row r="2407" spans="1:20" s="43" customFormat="1" ht="18.75">
      <c r="A2407" s="35">
        <v>13</v>
      </c>
      <c r="B2407" s="19" t="s">
        <v>1777</v>
      </c>
      <c r="C2407" s="21"/>
      <c r="D2407" s="21"/>
      <c r="E2407" s="88"/>
      <c r="F2407" s="18"/>
      <c r="G2407" s="18"/>
      <c r="H2407" s="94"/>
      <c r="I2407" s="36"/>
      <c r="J2407" s="36"/>
      <c r="K2407" s="117"/>
      <c r="L2407" s="91"/>
      <c r="M2407" s="91"/>
      <c r="N2407" s="91"/>
      <c r="O2407" s="91"/>
      <c r="P2407" s="91"/>
      <c r="Q2407" s="91"/>
      <c r="R2407" s="91"/>
      <c r="S2407" s="91"/>
      <c r="T2407" s="91"/>
    </row>
    <row r="2408" spans="1:20" ht="18.75">
      <c r="A2408" s="25">
        <v>1</v>
      </c>
      <c r="B2408" s="17" t="s">
        <v>1778</v>
      </c>
      <c r="C2408" s="20">
        <v>0</v>
      </c>
      <c r="D2408" s="20"/>
      <c r="E2408" s="107">
        <f>SUM(C2408:D2408)</f>
        <v>0</v>
      </c>
      <c r="F2408" s="14">
        <v>0.03</v>
      </c>
      <c r="G2408" s="14">
        <v>0</v>
      </c>
      <c r="H2408" s="94">
        <f t="shared" si="693"/>
        <v>0.03</v>
      </c>
      <c r="I2408" s="22">
        <v>0.03</v>
      </c>
      <c r="J2408" s="22"/>
      <c r="K2408" s="117">
        <f>SUM(I2408:J2408)</f>
        <v>0.03</v>
      </c>
      <c r="L2408" s="173">
        <v>0.03</v>
      </c>
      <c r="M2408" s="173"/>
      <c r="N2408" s="91">
        <f>SUM(L2408:M2408)</f>
        <v>0.03</v>
      </c>
      <c r="O2408" s="173">
        <v>0.03</v>
      </c>
      <c r="P2408" s="173"/>
      <c r="Q2408" s="91">
        <f>SUM(O2408:P2408)</f>
        <v>0.03</v>
      </c>
      <c r="R2408" s="173">
        <v>0.03</v>
      </c>
      <c r="S2408" s="173"/>
      <c r="T2408" s="91">
        <f>SUM(R2408:S2408)</f>
        <v>0.03</v>
      </c>
    </row>
    <row r="2409" spans="1:20" ht="18.75">
      <c r="A2409" s="25">
        <v>2</v>
      </c>
      <c r="B2409" s="17" t="s">
        <v>1779</v>
      </c>
      <c r="C2409" s="20"/>
      <c r="D2409" s="20"/>
      <c r="F2409" s="14">
        <v>0.03</v>
      </c>
      <c r="G2409" s="14">
        <v>0</v>
      </c>
      <c r="H2409" s="94">
        <f t="shared" si="693"/>
        <v>0.03</v>
      </c>
      <c r="I2409" s="22">
        <v>0.03</v>
      </c>
      <c r="J2409" s="22"/>
      <c r="K2409" s="117">
        <f>SUM(I2409:J2409)</f>
        <v>0.03</v>
      </c>
      <c r="L2409" s="173">
        <v>0.03</v>
      </c>
      <c r="M2409" s="173"/>
      <c r="N2409" s="91">
        <f>SUM(L2409:M2409)</f>
        <v>0.03</v>
      </c>
      <c r="O2409" s="173">
        <v>0.03</v>
      </c>
      <c r="P2409" s="173"/>
      <c r="Q2409" s="91">
        <f>SUM(O2409:P2409)</f>
        <v>0.03</v>
      </c>
      <c r="R2409" s="173">
        <v>0.03</v>
      </c>
      <c r="S2409" s="173"/>
      <c r="T2409" s="91">
        <f>SUM(R2409:S2409)</f>
        <v>0.03</v>
      </c>
    </row>
    <row r="2410" spans="1:20" ht="18.75">
      <c r="A2410" s="25"/>
      <c r="B2410" s="19" t="s">
        <v>167</v>
      </c>
      <c r="C2410" s="21">
        <f>SUM(C2408:C2409)</f>
        <v>0</v>
      </c>
      <c r="D2410" s="21"/>
      <c r="E2410" s="88">
        <f>SUM(C2410:D2410)</f>
        <v>0</v>
      </c>
      <c r="F2410" s="18">
        <v>0.06</v>
      </c>
      <c r="G2410" s="18">
        <v>0</v>
      </c>
      <c r="H2410" s="94">
        <f t="shared" si="693"/>
        <v>0.06</v>
      </c>
      <c r="I2410" s="22">
        <f>SUM(I2408:I2409)</f>
        <v>0.06</v>
      </c>
      <c r="J2410" s="22"/>
      <c r="K2410" s="117">
        <f>SUM(I2410:J2410)</f>
        <v>0.06</v>
      </c>
      <c r="L2410" s="91">
        <f>SUM(L2408:L2409)</f>
        <v>0.06</v>
      </c>
      <c r="M2410" s="91"/>
      <c r="N2410" s="91">
        <f>SUM(L2410:M2410)</f>
        <v>0.06</v>
      </c>
      <c r="O2410" s="91">
        <f>SUM(O2408:O2409)</f>
        <v>0.06</v>
      </c>
      <c r="P2410" s="91"/>
      <c r="Q2410" s="91">
        <f>SUM(O2410:P2410)</f>
        <v>0.06</v>
      </c>
      <c r="R2410" s="91">
        <f>SUM(R2408:R2409)</f>
        <v>0.06</v>
      </c>
      <c r="S2410" s="91"/>
      <c r="T2410" s="91">
        <f>SUM(R2410:S2410)</f>
        <v>0.06</v>
      </c>
    </row>
    <row r="2411" spans="1:20" s="43" customFormat="1" ht="18.75">
      <c r="A2411" s="35">
        <v>14</v>
      </c>
      <c r="B2411" s="19" t="s">
        <v>2200</v>
      </c>
      <c r="C2411" s="21"/>
      <c r="D2411" s="21"/>
      <c r="E2411" s="88"/>
      <c r="F2411" s="18"/>
      <c r="G2411" s="18"/>
      <c r="H2411" s="94"/>
      <c r="I2411" s="36"/>
      <c r="J2411" s="36"/>
      <c r="K2411" s="117"/>
      <c r="L2411" s="91"/>
      <c r="M2411" s="91"/>
      <c r="N2411" s="91"/>
      <c r="O2411" s="91"/>
      <c r="P2411" s="91"/>
      <c r="Q2411" s="91"/>
      <c r="R2411" s="91"/>
      <c r="S2411" s="91"/>
      <c r="T2411" s="91"/>
    </row>
    <row r="2412" spans="1:20" ht="18.75">
      <c r="A2412" s="25"/>
      <c r="B2412" s="17" t="s">
        <v>1780</v>
      </c>
      <c r="C2412" s="20">
        <v>0</v>
      </c>
      <c r="D2412" s="20"/>
      <c r="E2412" s="107">
        <f>SUM(C2412:D2412)</f>
        <v>0</v>
      </c>
      <c r="F2412" s="14">
        <v>0.04</v>
      </c>
      <c r="G2412" s="14">
        <v>0</v>
      </c>
      <c r="H2412" s="94">
        <f t="shared" si="693"/>
        <v>0.04</v>
      </c>
      <c r="I2412" s="22">
        <v>0.04</v>
      </c>
      <c r="J2412" s="22"/>
      <c r="K2412" s="117">
        <f>SUM(I2412:J2412)</f>
        <v>0.04</v>
      </c>
      <c r="L2412" s="173">
        <v>0.04</v>
      </c>
      <c r="M2412" s="173"/>
      <c r="N2412" s="91">
        <f>SUM(L2412:M2412)</f>
        <v>0.04</v>
      </c>
      <c r="O2412" s="173">
        <v>0.04</v>
      </c>
      <c r="P2412" s="173"/>
      <c r="Q2412" s="91">
        <f>SUM(O2412:P2412)</f>
        <v>0.04</v>
      </c>
      <c r="R2412" s="173">
        <v>0.04</v>
      </c>
      <c r="S2412" s="173"/>
      <c r="T2412" s="91">
        <f>SUM(R2412:S2412)</f>
        <v>0.04</v>
      </c>
    </row>
    <row r="2413" spans="1:20" s="43" customFormat="1" ht="18.75">
      <c r="A2413" s="35"/>
      <c r="B2413" s="19" t="s">
        <v>123</v>
      </c>
      <c r="C2413" s="21">
        <f>SUM(C2412)</f>
        <v>0</v>
      </c>
      <c r="D2413" s="21"/>
      <c r="E2413" s="88">
        <f>SUM(C2413:D2413)</f>
        <v>0</v>
      </c>
      <c r="F2413" s="18">
        <v>0.04</v>
      </c>
      <c r="G2413" s="18">
        <v>0</v>
      </c>
      <c r="H2413" s="94">
        <f t="shared" si="693"/>
        <v>0.04</v>
      </c>
      <c r="I2413" s="36">
        <f>SUM(I2412)</f>
        <v>0.04</v>
      </c>
      <c r="J2413" s="36"/>
      <c r="K2413" s="117">
        <f>SUM(I2413:J2413)</f>
        <v>0.04</v>
      </c>
      <c r="L2413" s="91">
        <f>SUM(L2412)</f>
        <v>0.04</v>
      </c>
      <c r="M2413" s="91"/>
      <c r="N2413" s="91">
        <f>SUM(L2413:M2413)</f>
        <v>0.04</v>
      </c>
      <c r="O2413" s="91">
        <f>SUM(O2412)</f>
        <v>0.04</v>
      </c>
      <c r="P2413" s="91"/>
      <c r="Q2413" s="91">
        <f>SUM(O2413:P2413)</f>
        <v>0.04</v>
      </c>
      <c r="R2413" s="91">
        <f>SUM(R2412)</f>
        <v>0.04</v>
      </c>
      <c r="S2413" s="91"/>
      <c r="T2413" s="91">
        <f>SUM(R2413:S2413)</f>
        <v>0.04</v>
      </c>
    </row>
    <row r="2414" spans="1:20" s="43" customFormat="1" ht="18.75">
      <c r="A2414" s="35">
        <v>15</v>
      </c>
      <c r="B2414" s="19" t="s">
        <v>2201</v>
      </c>
      <c r="C2414" s="21"/>
      <c r="D2414" s="21"/>
      <c r="E2414" s="88"/>
      <c r="F2414" s="18"/>
      <c r="G2414" s="18"/>
      <c r="H2414" s="94"/>
      <c r="I2414" s="36"/>
      <c r="J2414" s="36"/>
      <c r="K2414" s="117"/>
      <c r="L2414" s="91"/>
      <c r="M2414" s="91"/>
      <c r="N2414" s="91"/>
      <c r="O2414" s="91"/>
      <c r="P2414" s="91"/>
      <c r="Q2414" s="91"/>
      <c r="R2414" s="91"/>
      <c r="S2414" s="91"/>
      <c r="T2414" s="91"/>
    </row>
    <row r="2415" spans="1:20" s="43" customFormat="1" ht="18.75">
      <c r="A2415" s="25">
        <v>1</v>
      </c>
      <c r="B2415" s="17" t="s">
        <v>2202</v>
      </c>
      <c r="C2415" s="21"/>
      <c r="D2415" s="21"/>
      <c r="E2415" s="88"/>
      <c r="F2415" s="18"/>
      <c r="G2415" s="18"/>
      <c r="H2415" s="94"/>
      <c r="I2415" s="36"/>
      <c r="J2415" s="36"/>
      <c r="K2415" s="117"/>
      <c r="L2415" s="173">
        <v>429.68</v>
      </c>
      <c r="M2415" s="173"/>
      <c r="N2415" s="91">
        <f>SUM(L2415:M2415)</f>
        <v>429.68</v>
      </c>
      <c r="O2415" s="173">
        <v>350</v>
      </c>
      <c r="P2415" s="173"/>
      <c r="Q2415" s="91">
        <f>SUM(O2415:P2415)</f>
        <v>350</v>
      </c>
      <c r="R2415" s="173">
        <v>350</v>
      </c>
      <c r="S2415" s="173"/>
      <c r="T2415" s="91">
        <f>SUM(R2415:S2415)</f>
        <v>350</v>
      </c>
    </row>
    <row r="2416" spans="1:20" s="43" customFormat="1" ht="18.75">
      <c r="A2416" s="25">
        <v>2</v>
      </c>
      <c r="B2416" s="17" t="s">
        <v>2203</v>
      </c>
      <c r="C2416" s="21"/>
      <c r="D2416" s="21"/>
      <c r="E2416" s="88"/>
      <c r="F2416" s="18"/>
      <c r="G2416" s="18"/>
      <c r="H2416" s="94"/>
      <c r="I2416" s="36"/>
      <c r="J2416" s="36"/>
      <c r="K2416" s="117"/>
      <c r="L2416" s="173">
        <v>630</v>
      </c>
      <c r="M2416" s="173"/>
      <c r="N2416" s="91">
        <f>SUM(L2416:M2416)</f>
        <v>630</v>
      </c>
      <c r="O2416" s="173">
        <v>125</v>
      </c>
      <c r="P2416" s="173"/>
      <c r="Q2416" s="91">
        <f>SUM(O2416:P2416)</f>
        <v>125</v>
      </c>
      <c r="R2416" s="173">
        <v>125</v>
      </c>
      <c r="S2416" s="173"/>
      <c r="T2416" s="91">
        <f>SUM(R2416:S2416)</f>
        <v>125</v>
      </c>
    </row>
    <row r="2417" spans="1:20" s="43" customFormat="1" ht="18.75">
      <c r="A2417" s="35"/>
      <c r="B2417" s="19" t="s">
        <v>2204</v>
      </c>
      <c r="C2417" s="21"/>
      <c r="D2417" s="21"/>
      <c r="E2417" s="88"/>
      <c r="F2417" s="18"/>
      <c r="G2417" s="18"/>
      <c r="H2417" s="94"/>
      <c r="I2417" s="36"/>
      <c r="J2417" s="36"/>
      <c r="K2417" s="117"/>
      <c r="L2417" s="91">
        <f>SUM(L2415:L2416)</f>
        <v>1059.68</v>
      </c>
      <c r="M2417" s="91"/>
      <c r="N2417" s="91">
        <f>SUM(L2417:M2417)</f>
        <v>1059.68</v>
      </c>
      <c r="O2417" s="91">
        <f>SUM(O2415:O2416)</f>
        <v>475</v>
      </c>
      <c r="P2417" s="91"/>
      <c r="Q2417" s="91">
        <f>SUM(O2417:P2417)</f>
        <v>475</v>
      </c>
      <c r="R2417" s="91">
        <f>SUM(R2415:R2416)</f>
        <v>475</v>
      </c>
      <c r="S2417" s="91"/>
      <c r="T2417" s="91">
        <f>SUM(R2417:S2417)</f>
        <v>475</v>
      </c>
    </row>
    <row r="2418" spans="1:20" s="43" customFormat="1" ht="18.75">
      <c r="A2418" s="35">
        <v>15</v>
      </c>
      <c r="B2418" s="19" t="s">
        <v>505</v>
      </c>
      <c r="C2418" s="21"/>
      <c r="D2418" s="21"/>
      <c r="E2418" s="88"/>
      <c r="F2418" s="18"/>
      <c r="G2418" s="18"/>
      <c r="H2418" s="94"/>
      <c r="I2418" s="36"/>
      <c r="J2418" s="36"/>
      <c r="K2418" s="117"/>
      <c r="L2418" s="91"/>
      <c r="M2418" s="91"/>
      <c r="N2418" s="91"/>
      <c r="O2418" s="91"/>
      <c r="P2418" s="91"/>
      <c r="Q2418" s="91"/>
      <c r="R2418" s="91"/>
      <c r="S2418" s="91"/>
      <c r="T2418" s="91"/>
    </row>
    <row r="2419" spans="1:20" ht="18.75">
      <c r="A2419" s="25">
        <v>1</v>
      </c>
      <c r="B2419" s="17" t="s">
        <v>1781</v>
      </c>
      <c r="C2419" s="20">
        <v>101.3</v>
      </c>
      <c r="D2419" s="20"/>
      <c r="E2419" s="88">
        <f>SUM(C2419:D2419)</f>
        <v>101.3</v>
      </c>
      <c r="F2419" s="14">
        <v>96.23</v>
      </c>
      <c r="G2419" s="14">
        <v>0</v>
      </c>
      <c r="H2419" s="94">
        <f t="shared" si="693"/>
        <v>96.23</v>
      </c>
      <c r="I2419" s="22">
        <v>120.74</v>
      </c>
      <c r="J2419" s="22"/>
      <c r="K2419" s="117">
        <f>SUM(I2419:J2419)</f>
        <v>120.74</v>
      </c>
      <c r="L2419" s="173">
        <v>132.96</v>
      </c>
      <c r="M2419" s="173"/>
      <c r="N2419" s="91">
        <f>SUM(L2419:M2419)</f>
        <v>132.96</v>
      </c>
      <c r="O2419" s="173">
        <v>156.01</v>
      </c>
      <c r="P2419" s="173"/>
      <c r="Q2419" s="91">
        <f t="shared" ref="Q2419:Q2425" si="694">SUM(O2419:P2419)</f>
        <v>156.01</v>
      </c>
      <c r="R2419" s="173">
        <v>156.01</v>
      </c>
      <c r="S2419" s="173"/>
      <c r="T2419" s="91">
        <f t="shared" ref="T2419:T2425" si="695">SUM(R2419:S2419)</f>
        <v>156.01</v>
      </c>
    </row>
    <row r="2420" spans="1:20" s="43" customFormat="1" ht="18.75">
      <c r="A2420" s="25">
        <v>2</v>
      </c>
      <c r="B2420" s="17" t="s">
        <v>1782</v>
      </c>
      <c r="C2420" s="20">
        <v>210.31</v>
      </c>
      <c r="D2420" s="20"/>
      <c r="E2420" s="88">
        <f>SUM(C2420:D2420)</f>
        <v>210.31</v>
      </c>
      <c r="F2420" s="14">
        <v>195.63</v>
      </c>
      <c r="G2420" s="14">
        <v>0</v>
      </c>
      <c r="H2420" s="94">
        <f t="shared" si="693"/>
        <v>195.63</v>
      </c>
      <c r="I2420" s="22">
        <v>188.37</v>
      </c>
      <c r="J2420" s="36"/>
      <c r="K2420" s="117">
        <f>SUM(I2420:J2420)</f>
        <v>188.37</v>
      </c>
      <c r="L2420" s="173">
        <v>241.17</v>
      </c>
      <c r="M2420" s="173"/>
      <c r="N2420" s="91">
        <f>SUM(L2420:M2420)</f>
        <v>241.17</v>
      </c>
      <c r="O2420" s="173">
        <v>313.17</v>
      </c>
      <c r="P2420" s="173"/>
      <c r="Q2420" s="91">
        <f t="shared" si="694"/>
        <v>313.17</v>
      </c>
      <c r="R2420" s="173">
        <v>313.17</v>
      </c>
      <c r="S2420" s="173"/>
      <c r="T2420" s="91">
        <f t="shared" si="695"/>
        <v>313.17</v>
      </c>
    </row>
    <row r="2421" spans="1:20" ht="18.75">
      <c r="A2421" s="25">
        <v>3</v>
      </c>
      <c r="B2421" s="17" t="s">
        <v>1783</v>
      </c>
      <c r="C2421" s="20">
        <v>174.83</v>
      </c>
      <c r="D2421" s="20"/>
      <c r="E2421" s="88">
        <f>SUM(C2421:D2421)</f>
        <v>174.83</v>
      </c>
      <c r="F2421" s="14">
        <v>196.22</v>
      </c>
      <c r="G2421" s="14">
        <v>0</v>
      </c>
      <c r="H2421" s="94">
        <f t="shared" si="693"/>
        <v>196.22</v>
      </c>
      <c r="I2421" s="22">
        <v>196.73</v>
      </c>
      <c r="J2421" s="22"/>
      <c r="K2421" s="117">
        <f>SUM(I2421:J2421)</f>
        <v>196.73</v>
      </c>
      <c r="L2421" s="173">
        <v>226.18</v>
      </c>
      <c r="M2421" s="173"/>
      <c r="N2421" s="91">
        <f>SUM(L2421:M2421)</f>
        <v>226.18</v>
      </c>
      <c r="O2421" s="173">
        <v>235.14</v>
      </c>
      <c r="P2421" s="173"/>
      <c r="Q2421" s="91">
        <f t="shared" si="694"/>
        <v>235.14</v>
      </c>
      <c r="R2421" s="173">
        <v>242.34</v>
      </c>
      <c r="S2421" s="173"/>
      <c r="T2421" s="91">
        <f t="shared" si="695"/>
        <v>242.34</v>
      </c>
    </row>
    <row r="2422" spans="1:20" ht="18.75">
      <c r="A2422" s="25">
        <v>4</v>
      </c>
      <c r="B2422" s="17" t="s">
        <v>2374</v>
      </c>
      <c r="C2422" s="20"/>
      <c r="D2422" s="20"/>
      <c r="E2422" s="88"/>
      <c r="F2422" s="14"/>
      <c r="G2422" s="14"/>
      <c r="H2422" s="94"/>
      <c r="I2422" s="22"/>
      <c r="J2422" s="22"/>
      <c r="L2422" s="173"/>
      <c r="M2422" s="173"/>
      <c r="N2422" s="91"/>
      <c r="O2422" s="173">
        <v>800.01</v>
      </c>
      <c r="P2422" s="173">
        <v>1200</v>
      </c>
      <c r="Q2422" s="91">
        <f t="shared" si="694"/>
        <v>2000.01</v>
      </c>
      <c r="R2422" s="173">
        <v>800.04</v>
      </c>
      <c r="S2422" s="173">
        <v>1200.03</v>
      </c>
      <c r="T2422" s="91">
        <f t="shared" si="695"/>
        <v>2000.07</v>
      </c>
    </row>
    <row r="2423" spans="1:20" ht="18.75">
      <c r="A2423" s="25">
        <v>5</v>
      </c>
      <c r="B2423" s="17" t="s">
        <v>2375</v>
      </c>
      <c r="C2423" s="20"/>
      <c r="D2423" s="20"/>
      <c r="E2423" s="88"/>
      <c r="F2423" s="14"/>
      <c r="G2423" s="14"/>
      <c r="H2423" s="94"/>
      <c r="I2423" s="22"/>
      <c r="J2423" s="22"/>
      <c r="L2423" s="173"/>
      <c r="M2423" s="173"/>
      <c r="N2423" s="91"/>
      <c r="O2423" s="173">
        <v>0.02</v>
      </c>
      <c r="P2423" s="173">
        <v>1100.02</v>
      </c>
      <c r="Q2423" s="91">
        <f t="shared" si="694"/>
        <v>1100.04</v>
      </c>
      <c r="R2423" s="173">
        <v>0.02</v>
      </c>
      <c r="S2423" s="173">
        <v>1100.02</v>
      </c>
      <c r="T2423" s="91">
        <f t="shared" si="695"/>
        <v>1100.04</v>
      </c>
    </row>
    <row r="2424" spans="1:20" ht="18.75">
      <c r="A2424" s="25">
        <v>6</v>
      </c>
      <c r="B2424" s="17" t="s">
        <v>1889</v>
      </c>
      <c r="C2424" s="20">
        <v>73</v>
      </c>
      <c r="D2424" s="20">
        <v>54</v>
      </c>
      <c r="E2424" s="88">
        <f>SUM(C2424:D2424)</f>
        <v>127</v>
      </c>
      <c r="F2424" s="14">
        <v>0.01</v>
      </c>
      <c r="G2424" s="14">
        <v>0.01</v>
      </c>
      <c r="H2424" s="94">
        <f t="shared" si="693"/>
        <v>0.02</v>
      </c>
      <c r="I2424" s="22">
        <v>0.01</v>
      </c>
      <c r="J2424" s="22">
        <v>0.01</v>
      </c>
      <c r="K2424" s="117">
        <f>SUM(I2424:J2424)</f>
        <v>0.02</v>
      </c>
      <c r="L2424" s="173">
        <v>0.01</v>
      </c>
      <c r="M2424" s="173">
        <v>0.01</v>
      </c>
      <c r="N2424" s="91">
        <f>SUM(L2424:M2424)</f>
        <v>0.02</v>
      </c>
      <c r="O2424" s="173">
        <v>0.01</v>
      </c>
      <c r="P2424" s="173">
        <v>0.01</v>
      </c>
      <c r="Q2424" s="91">
        <f t="shared" si="694"/>
        <v>0.02</v>
      </c>
      <c r="R2424" s="173">
        <v>0.01</v>
      </c>
      <c r="S2424" s="173">
        <v>0.01</v>
      </c>
      <c r="T2424" s="91">
        <f t="shared" si="695"/>
        <v>0.02</v>
      </c>
    </row>
    <row r="2425" spans="1:20" ht="18.75">
      <c r="A2425" s="25"/>
      <c r="B2425" s="19" t="s">
        <v>43</v>
      </c>
      <c r="C2425" s="21">
        <f>SUM(C2419:C2424)</f>
        <v>559.44000000000005</v>
      </c>
      <c r="D2425" s="21">
        <f>SUM(D2419:D2424)</f>
        <v>54</v>
      </c>
      <c r="E2425" s="88">
        <f>SUM(C2425:D2425)</f>
        <v>613.44000000000005</v>
      </c>
      <c r="F2425" s="18">
        <v>488.09</v>
      </c>
      <c r="G2425" s="18">
        <v>0.01</v>
      </c>
      <c r="H2425" s="94">
        <f t="shared" si="693"/>
        <v>488.09999999999997</v>
      </c>
      <c r="I2425" s="36">
        <f>SUM(I2419:I2424)</f>
        <v>505.85</v>
      </c>
      <c r="J2425" s="36">
        <f>SUM(J2419:J2424)</f>
        <v>0.01</v>
      </c>
      <c r="K2425" s="117">
        <f>SUM(I2425:J2425)</f>
        <v>505.86</v>
      </c>
      <c r="L2425" s="91">
        <f>SUM(L2419:L2424)</f>
        <v>600.31999999999994</v>
      </c>
      <c r="M2425" s="91">
        <f>SUM(M2419:M2424)</f>
        <v>0.01</v>
      </c>
      <c r="N2425" s="91">
        <f>SUM(L2425:M2425)</f>
        <v>600.32999999999993</v>
      </c>
      <c r="O2425" s="91">
        <f>SUM(O2419:O2424)</f>
        <v>1504.36</v>
      </c>
      <c r="P2425" s="91">
        <f>SUM(P2419:P2424)</f>
        <v>2300.0300000000002</v>
      </c>
      <c r="Q2425" s="91">
        <f t="shared" si="694"/>
        <v>3804.3900000000003</v>
      </c>
      <c r="R2425" s="91">
        <f>SUM(R2419:R2424)</f>
        <v>1511.59</v>
      </c>
      <c r="S2425" s="91">
        <f>SUM(S2419:S2424)</f>
        <v>2300.0600000000004</v>
      </c>
      <c r="T2425" s="91">
        <f t="shared" si="695"/>
        <v>3811.6500000000005</v>
      </c>
    </row>
    <row r="2426" spans="1:20" s="43" customFormat="1" ht="18.75">
      <c r="A2426" s="35">
        <v>16</v>
      </c>
      <c r="B2426" s="19" t="s">
        <v>506</v>
      </c>
      <c r="C2426" s="21"/>
      <c r="D2426" s="21"/>
      <c r="E2426" s="88"/>
      <c r="F2426" s="18"/>
      <c r="G2426" s="18"/>
      <c r="H2426" s="94"/>
      <c r="I2426" s="36"/>
      <c r="J2426" s="36"/>
      <c r="K2426" s="117"/>
      <c r="L2426" s="91"/>
      <c r="M2426" s="91"/>
      <c r="N2426" s="91"/>
      <c r="O2426" s="91"/>
      <c r="P2426" s="91"/>
      <c r="Q2426" s="91"/>
      <c r="R2426" s="91"/>
      <c r="S2426" s="91"/>
      <c r="T2426" s="91"/>
    </row>
    <row r="2427" spans="1:20" ht="18.75">
      <c r="A2427" s="25">
        <v>1</v>
      </c>
      <c r="B2427" s="17" t="s">
        <v>1784</v>
      </c>
      <c r="C2427" s="20">
        <v>0</v>
      </c>
      <c r="D2427" s="20"/>
      <c r="E2427" s="107">
        <f>SUM(C2427:D2427)</f>
        <v>0</v>
      </c>
      <c r="F2427" s="14">
        <v>0.01</v>
      </c>
      <c r="G2427" s="14">
        <v>0</v>
      </c>
      <c r="H2427" s="94">
        <f t="shared" si="693"/>
        <v>0.01</v>
      </c>
      <c r="I2427" s="22">
        <v>0.01</v>
      </c>
      <c r="J2427" s="22"/>
      <c r="K2427" s="117">
        <f>SUM(I2427:J2427)</f>
        <v>0.01</v>
      </c>
      <c r="L2427" s="173">
        <v>0.01</v>
      </c>
      <c r="M2427" s="173"/>
      <c r="N2427" s="91">
        <f>SUM(L2427:M2427)</f>
        <v>0.01</v>
      </c>
      <c r="O2427" s="173">
        <v>0.01</v>
      </c>
      <c r="P2427" s="173"/>
      <c r="Q2427" s="91">
        <f>SUM(O2427:P2427)</f>
        <v>0.01</v>
      </c>
      <c r="R2427" s="173">
        <v>0.01</v>
      </c>
      <c r="S2427" s="173"/>
      <c r="T2427" s="91">
        <f>SUM(R2427:S2427)</f>
        <v>0.01</v>
      </c>
    </row>
    <row r="2428" spans="1:20" ht="18.75">
      <c r="A2428" s="25">
        <v>2</v>
      </c>
      <c r="B2428" s="17" t="s">
        <v>1785</v>
      </c>
      <c r="C2428" s="20"/>
      <c r="D2428" s="20"/>
      <c r="F2428" s="14">
        <v>0.01</v>
      </c>
      <c r="G2428" s="14">
        <v>0</v>
      </c>
      <c r="H2428" s="94">
        <f t="shared" si="693"/>
        <v>0.01</v>
      </c>
      <c r="I2428" s="22">
        <v>0.01</v>
      </c>
      <c r="J2428" s="22"/>
      <c r="K2428" s="117">
        <f>SUM(I2428:J2428)</f>
        <v>0.01</v>
      </c>
      <c r="L2428" s="173"/>
      <c r="M2428" s="173"/>
      <c r="N2428" s="91">
        <f>SUM(L2428:M2428)</f>
        <v>0</v>
      </c>
      <c r="O2428" s="173">
        <v>0.01</v>
      </c>
      <c r="P2428" s="173"/>
      <c r="Q2428" s="91">
        <f>SUM(O2428:P2428)</f>
        <v>0.01</v>
      </c>
      <c r="R2428" s="173">
        <v>0.01</v>
      </c>
      <c r="S2428" s="173"/>
      <c r="T2428" s="91">
        <f>SUM(R2428:S2428)</f>
        <v>0.01</v>
      </c>
    </row>
    <row r="2429" spans="1:20" ht="18.75">
      <c r="A2429" s="25">
        <v>3</v>
      </c>
      <c r="B2429" s="17" t="s">
        <v>1786</v>
      </c>
      <c r="C2429" s="20"/>
      <c r="D2429" s="20"/>
      <c r="F2429" s="14">
        <v>0.02</v>
      </c>
      <c r="G2429" s="14">
        <v>0</v>
      </c>
      <c r="H2429" s="94">
        <f t="shared" si="693"/>
        <v>0.02</v>
      </c>
      <c r="I2429" s="22">
        <v>5500.01</v>
      </c>
      <c r="J2429" s="22"/>
      <c r="K2429" s="117">
        <f>SUM(I2429:J2429)</f>
        <v>5500.01</v>
      </c>
      <c r="L2429" s="173">
        <v>0.02</v>
      </c>
      <c r="M2429" s="173"/>
      <c r="N2429" s="91">
        <f>SUM(L2429:M2429)</f>
        <v>0.02</v>
      </c>
      <c r="O2429" s="173">
        <v>0.02</v>
      </c>
      <c r="P2429" s="173"/>
      <c r="Q2429" s="91">
        <f>SUM(O2429:P2429)</f>
        <v>0.02</v>
      </c>
      <c r="R2429" s="173">
        <v>0.02</v>
      </c>
      <c r="S2429" s="173"/>
      <c r="T2429" s="91">
        <f>SUM(R2429:S2429)</f>
        <v>0.02</v>
      </c>
    </row>
    <row r="2430" spans="1:20" s="43" customFormat="1" ht="18.75">
      <c r="A2430" s="35"/>
      <c r="B2430" s="19" t="s">
        <v>10</v>
      </c>
      <c r="C2430" s="21">
        <f>SUM(C2427:C2429)</f>
        <v>0</v>
      </c>
      <c r="D2430" s="21"/>
      <c r="E2430" s="88">
        <f>SUM(C2430:D2430)</f>
        <v>0</v>
      </c>
      <c r="F2430" s="18">
        <v>0.04</v>
      </c>
      <c r="G2430" s="18">
        <v>0</v>
      </c>
      <c r="H2430" s="94">
        <f t="shared" si="693"/>
        <v>0.04</v>
      </c>
      <c r="I2430" s="36">
        <f>SUM(I2427:I2429)</f>
        <v>5500.0300000000007</v>
      </c>
      <c r="J2430" s="36"/>
      <c r="K2430" s="117">
        <f>SUM(I2430:J2430)</f>
        <v>5500.0300000000007</v>
      </c>
      <c r="L2430" s="91">
        <f>SUM(L2427:L2429)</f>
        <v>0.03</v>
      </c>
      <c r="M2430" s="91"/>
      <c r="N2430" s="91">
        <f>SUM(L2430:M2430)</f>
        <v>0.03</v>
      </c>
      <c r="O2430" s="91">
        <f>SUM(O2427:O2429)</f>
        <v>0.04</v>
      </c>
      <c r="P2430" s="91"/>
      <c r="Q2430" s="91">
        <f>SUM(O2430:P2430)</f>
        <v>0.04</v>
      </c>
      <c r="R2430" s="91">
        <f>SUM(R2427:R2429)</f>
        <v>0.04</v>
      </c>
      <c r="S2430" s="91"/>
      <c r="T2430" s="91">
        <f>SUM(R2430:S2430)</f>
        <v>0.04</v>
      </c>
    </row>
    <row r="2431" spans="1:20" s="43" customFormat="1" ht="18.75">
      <c r="A2431" s="35">
        <v>17</v>
      </c>
      <c r="B2431" s="19" t="s">
        <v>357</v>
      </c>
      <c r="C2431" s="21"/>
      <c r="D2431" s="21"/>
      <c r="E2431" s="88"/>
      <c r="F2431" s="18"/>
      <c r="G2431" s="18"/>
      <c r="H2431" s="94"/>
      <c r="I2431" s="36"/>
      <c r="J2431" s="36"/>
      <c r="K2431" s="117"/>
      <c r="L2431" s="91"/>
      <c r="M2431" s="91"/>
      <c r="N2431" s="91"/>
      <c r="O2431" s="91"/>
      <c r="P2431" s="91"/>
      <c r="Q2431" s="91"/>
      <c r="R2431" s="91"/>
      <c r="S2431" s="91"/>
      <c r="T2431" s="91"/>
    </row>
    <row r="2432" spans="1:20" ht="18.75">
      <c r="A2432" s="25">
        <v>1</v>
      </c>
      <c r="B2432" s="17" t="s">
        <v>1787</v>
      </c>
      <c r="C2432" s="20"/>
      <c r="D2432" s="20"/>
      <c r="F2432" s="14">
        <v>4.42</v>
      </c>
      <c r="G2432" s="14">
        <v>0</v>
      </c>
      <c r="H2432" s="94">
        <f t="shared" si="693"/>
        <v>4.42</v>
      </c>
      <c r="I2432" s="22">
        <v>5</v>
      </c>
      <c r="J2432" s="22"/>
      <c r="K2432" s="117">
        <f>SUM(I2432:J2432)</f>
        <v>5</v>
      </c>
      <c r="L2432" s="173">
        <v>5</v>
      </c>
      <c r="M2432" s="91"/>
      <c r="N2432" s="91">
        <f>SUM(L2432:M2432)</f>
        <v>5</v>
      </c>
      <c r="O2432" s="173">
        <v>5</v>
      </c>
      <c r="P2432" s="91"/>
      <c r="Q2432" s="91">
        <f>SUM(O2432:P2432)</f>
        <v>5</v>
      </c>
      <c r="R2432" s="173">
        <v>5</v>
      </c>
      <c r="S2432" s="91"/>
      <c r="T2432" s="91">
        <f>SUM(R2432:S2432)</f>
        <v>5</v>
      </c>
    </row>
    <row r="2433" spans="1:20" s="43" customFormat="1" ht="18.75">
      <c r="A2433" s="35">
        <v>2</v>
      </c>
      <c r="B2433" s="17" t="s">
        <v>1788</v>
      </c>
      <c r="C2433" s="20">
        <v>0.01</v>
      </c>
      <c r="D2433" s="20"/>
      <c r="E2433" s="88">
        <f>SUM(C2433:D2433)</f>
        <v>0.01</v>
      </c>
      <c r="F2433" s="14">
        <v>0.01</v>
      </c>
      <c r="G2433" s="14">
        <v>0</v>
      </c>
      <c r="H2433" s="94">
        <f t="shared" si="693"/>
        <v>0.01</v>
      </c>
      <c r="I2433" s="22">
        <v>0.01</v>
      </c>
      <c r="J2433" s="36"/>
      <c r="K2433" s="117">
        <f>SUM(I2433:J2433)</f>
        <v>0.01</v>
      </c>
      <c r="L2433" s="173">
        <v>0.01</v>
      </c>
      <c r="M2433" s="91"/>
      <c r="N2433" s="91">
        <f>SUM(L2433:M2433)</f>
        <v>0.01</v>
      </c>
      <c r="O2433" s="173">
        <v>0.01</v>
      </c>
      <c r="P2433" s="91"/>
      <c r="Q2433" s="91">
        <f>SUM(O2433:P2433)</f>
        <v>0.01</v>
      </c>
      <c r="R2433" s="173">
        <v>0.01</v>
      </c>
      <c r="S2433" s="91"/>
      <c r="T2433" s="91">
        <f>SUM(R2433:S2433)</f>
        <v>0.01</v>
      </c>
    </row>
    <row r="2434" spans="1:20" ht="18.75">
      <c r="A2434" s="25"/>
      <c r="B2434" s="19" t="s">
        <v>25</v>
      </c>
      <c r="C2434" s="21">
        <f>SUM(C2433)</f>
        <v>0.01</v>
      </c>
      <c r="D2434" s="20"/>
      <c r="E2434" s="88">
        <f>SUM(C2434:D2434)</f>
        <v>0.01</v>
      </c>
      <c r="F2434" s="18">
        <v>4.43</v>
      </c>
      <c r="G2434" s="18">
        <v>0</v>
      </c>
      <c r="H2434" s="94">
        <f t="shared" si="693"/>
        <v>4.43</v>
      </c>
      <c r="I2434" s="36">
        <f>SUM(I2432:I2433)</f>
        <v>5.01</v>
      </c>
      <c r="J2434" s="22"/>
      <c r="K2434" s="117">
        <f>SUM(I2434:J2434)</f>
        <v>5.01</v>
      </c>
      <c r="L2434" s="91">
        <f>SUM(L2432:L2433)</f>
        <v>5.01</v>
      </c>
      <c r="M2434" s="91"/>
      <c r="N2434" s="91">
        <f>SUM(L2434:M2434)</f>
        <v>5.01</v>
      </c>
      <c r="O2434" s="91">
        <f>SUM(O2432:O2433)</f>
        <v>5.01</v>
      </c>
      <c r="P2434" s="91"/>
      <c r="Q2434" s="91">
        <f>SUM(O2434:P2434)</f>
        <v>5.01</v>
      </c>
      <c r="R2434" s="91">
        <f>SUM(R2432:R2433)</f>
        <v>5.01</v>
      </c>
      <c r="S2434" s="91"/>
      <c r="T2434" s="91">
        <f>SUM(R2434:S2434)</f>
        <v>5.01</v>
      </c>
    </row>
    <row r="2435" spans="1:20" ht="18.75">
      <c r="A2435" s="35">
        <v>18</v>
      </c>
      <c r="B2435" s="19" t="s">
        <v>1890</v>
      </c>
      <c r="C2435" s="21"/>
      <c r="D2435" s="20"/>
      <c r="E2435" s="88"/>
      <c r="F2435" s="18"/>
      <c r="G2435" s="18"/>
      <c r="H2435" s="94"/>
      <c r="I2435" s="36"/>
      <c r="J2435" s="22"/>
      <c r="L2435" s="173"/>
      <c r="M2435" s="173"/>
      <c r="N2435" s="91"/>
      <c r="O2435" s="173"/>
      <c r="P2435" s="173"/>
      <c r="Q2435" s="91"/>
      <c r="R2435" s="173"/>
      <c r="S2435" s="173"/>
      <c r="T2435" s="91"/>
    </row>
    <row r="2436" spans="1:20" ht="18.75">
      <c r="A2436" s="25">
        <v>1</v>
      </c>
      <c r="B2436" s="17" t="s">
        <v>1891</v>
      </c>
      <c r="C2436" s="21"/>
      <c r="D2436" s="20"/>
      <c r="E2436" s="88"/>
      <c r="F2436" s="18"/>
      <c r="G2436" s="18"/>
      <c r="H2436" s="94"/>
      <c r="I2436" s="22">
        <v>1000</v>
      </c>
      <c r="J2436" s="22"/>
      <c r="K2436" s="117">
        <f>SUM(I2436:J2436)</f>
        <v>1000</v>
      </c>
      <c r="L2436" s="173">
        <v>1305.56</v>
      </c>
      <c r="M2436" s="173"/>
      <c r="N2436" s="91">
        <f>SUM(L2436:M2436)</f>
        <v>1305.56</v>
      </c>
      <c r="O2436" s="173">
        <v>723.65</v>
      </c>
      <c r="P2436" s="173"/>
      <c r="Q2436" s="91">
        <f>SUM(O2436:P2436)</f>
        <v>723.65</v>
      </c>
      <c r="R2436" s="173">
        <v>723.65</v>
      </c>
      <c r="S2436" s="173"/>
      <c r="T2436" s="91">
        <f>SUM(R2436:S2436)</f>
        <v>723.65</v>
      </c>
    </row>
    <row r="2437" spans="1:20" ht="18.75">
      <c r="A2437" s="25"/>
      <c r="B2437" s="19" t="s">
        <v>1892</v>
      </c>
      <c r="C2437" s="21"/>
      <c r="D2437" s="20"/>
      <c r="E2437" s="88"/>
      <c r="F2437" s="18"/>
      <c r="G2437" s="18"/>
      <c r="H2437" s="94"/>
      <c r="I2437" s="36">
        <f>SUM(I2436)</f>
        <v>1000</v>
      </c>
      <c r="J2437" s="22"/>
      <c r="K2437" s="117">
        <f>SUM(I2437:J2437)</f>
        <v>1000</v>
      </c>
      <c r="L2437" s="91">
        <f>SUM(L2436)</f>
        <v>1305.56</v>
      </c>
      <c r="M2437" s="173"/>
      <c r="N2437" s="91">
        <f>SUM(L2437:M2437)</f>
        <v>1305.56</v>
      </c>
      <c r="O2437" s="91">
        <f>SUM(O2436)</f>
        <v>723.65</v>
      </c>
      <c r="P2437" s="173"/>
      <c r="Q2437" s="91">
        <f>SUM(O2437:P2437)</f>
        <v>723.65</v>
      </c>
      <c r="R2437" s="91">
        <f>SUM(R2436)</f>
        <v>723.65</v>
      </c>
      <c r="S2437" s="173"/>
      <c r="T2437" s="91">
        <f>SUM(R2437:S2437)</f>
        <v>723.65</v>
      </c>
    </row>
    <row r="2438" spans="1:20" s="43" customFormat="1" ht="18.75">
      <c r="A2438" s="35">
        <v>19</v>
      </c>
      <c r="B2438" s="19" t="s">
        <v>512</v>
      </c>
      <c r="C2438" s="21"/>
      <c r="D2438" s="21"/>
      <c r="E2438" s="88"/>
      <c r="F2438" s="18"/>
      <c r="G2438" s="18"/>
      <c r="H2438" s="94"/>
      <c r="I2438" s="36"/>
      <c r="J2438" s="36"/>
      <c r="K2438" s="117"/>
      <c r="L2438" s="91"/>
      <c r="M2438" s="91"/>
      <c r="N2438" s="91"/>
      <c r="O2438" s="91"/>
      <c r="P2438" s="91"/>
      <c r="Q2438" s="91"/>
      <c r="R2438" s="91"/>
      <c r="S2438" s="91"/>
      <c r="T2438" s="91"/>
    </row>
    <row r="2439" spans="1:20" ht="18.75">
      <c r="A2439" s="25">
        <v>1</v>
      </c>
      <c r="B2439" s="17" t="s">
        <v>1789</v>
      </c>
      <c r="C2439" s="20"/>
      <c r="D2439" s="20"/>
      <c r="F2439" s="14">
        <v>150</v>
      </c>
      <c r="G2439" s="14">
        <v>0</v>
      </c>
      <c r="H2439" s="94">
        <f t="shared" si="693"/>
        <v>150</v>
      </c>
      <c r="I2439" s="22">
        <v>190</v>
      </c>
      <c r="J2439" s="22"/>
      <c r="K2439" s="117">
        <f t="shared" ref="K2439:K2447" si="696">SUM(I2439:J2439)</f>
        <v>190</v>
      </c>
      <c r="L2439" s="173">
        <v>210</v>
      </c>
      <c r="M2439" s="173"/>
      <c r="N2439" s="91">
        <f t="shared" ref="N2439:N2447" si="697">SUM(L2439:M2439)</f>
        <v>210</v>
      </c>
      <c r="O2439" s="173">
        <v>200</v>
      </c>
      <c r="P2439" s="173"/>
      <c r="Q2439" s="91">
        <f t="shared" ref="Q2439:Q2447" si="698">SUM(O2439:P2439)</f>
        <v>200</v>
      </c>
      <c r="R2439" s="173">
        <v>200</v>
      </c>
      <c r="S2439" s="173"/>
      <c r="T2439" s="91">
        <f t="shared" ref="T2439:T2447" si="699">SUM(R2439:S2439)</f>
        <v>200</v>
      </c>
    </row>
    <row r="2440" spans="1:20" s="43" customFormat="1" ht="18.75">
      <c r="A2440" s="25">
        <v>2</v>
      </c>
      <c r="B2440" s="17" t="s">
        <v>1790</v>
      </c>
      <c r="C2440" s="21"/>
      <c r="D2440" s="21"/>
      <c r="E2440" s="88"/>
      <c r="F2440" s="14">
        <v>0.65</v>
      </c>
      <c r="G2440" s="14">
        <v>0</v>
      </c>
      <c r="H2440" s="94">
        <f t="shared" si="693"/>
        <v>0.65</v>
      </c>
      <c r="I2440" s="22">
        <v>75.540000000000006</v>
      </c>
      <c r="J2440" s="36"/>
      <c r="K2440" s="117">
        <f t="shared" si="696"/>
        <v>75.540000000000006</v>
      </c>
      <c r="L2440" s="173">
        <v>50</v>
      </c>
      <c r="M2440" s="173"/>
      <c r="N2440" s="91">
        <f t="shared" si="697"/>
        <v>50</v>
      </c>
      <c r="O2440" s="173">
        <v>50</v>
      </c>
      <c r="P2440" s="173"/>
      <c r="Q2440" s="91">
        <f t="shared" si="698"/>
        <v>50</v>
      </c>
      <c r="R2440" s="173">
        <v>50</v>
      </c>
      <c r="S2440" s="173"/>
      <c r="T2440" s="91">
        <f t="shared" si="699"/>
        <v>50</v>
      </c>
    </row>
    <row r="2441" spans="1:20" ht="18.75">
      <c r="A2441" s="25">
        <v>3</v>
      </c>
      <c r="B2441" s="17" t="s">
        <v>1791</v>
      </c>
      <c r="C2441" s="20"/>
      <c r="D2441" s="20"/>
      <c r="F2441" s="14">
        <v>1400</v>
      </c>
      <c r="G2441" s="14">
        <v>0</v>
      </c>
      <c r="H2441" s="94">
        <f t="shared" si="693"/>
        <v>1400</v>
      </c>
      <c r="I2441" s="22">
        <v>6300</v>
      </c>
      <c r="J2441" s="22"/>
      <c r="K2441" s="117">
        <f t="shared" si="696"/>
        <v>6300</v>
      </c>
      <c r="L2441" s="173">
        <v>7217</v>
      </c>
      <c r="M2441" s="173"/>
      <c r="N2441" s="91">
        <f t="shared" si="697"/>
        <v>7217</v>
      </c>
      <c r="O2441" s="173"/>
      <c r="P2441" s="173"/>
      <c r="Q2441" s="91">
        <f t="shared" si="698"/>
        <v>0</v>
      </c>
      <c r="R2441" s="173"/>
      <c r="S2441" s="173"/>
      <c r="T2441" s="91">
        <f t="shared" si="699"/>
        <v>0</v>
      </c>
    </row>
    <row r="2442" spans="1:20" ht="18.75">
      <c r="A2442" s="25">
        <v>4</v>
      </c>
      <c r="B2442" s="17" t="s">
        <v>1792</v>
      </c>
      <c r="C2442" s="20">
        <v>350</v>
      </c>
      <c r="D2442" s="20"/>
      <c r="E2442" s="88">
        <f>SUM(C2442:D2442)</f>
        <v>350</v>
      </c>
      <c r="F2442" s="14">
        <v>6250</v>
      </c>
      <c r="G2442" s="14">
        <v>0</v>
      </c>
      <c r="H2442" s="94">
        <f t="shared" si="693"/>
        <v>6250</v>
      </c>
      <c r="I2442" s="22">
        <v>0.03</v>
      </c>
      <c r="J2442" s="22"/>
      <c r="K2442" s="117">
        <f t="shared" si="696"/>
        <v>0.03</v>
      </c>
      <c r="L2442" s="173">
        <v>0.06</v>
      </c>
      <c r="M2442" s="173"/>
      <c r="N2442" s="91">
        <f t="shared" si="697"/>
        <v>0.06</v>
      </c>
      <c r="O2442" s="173">
        <v>6990</v>
      </c>
      <c r="P2442" s="173"/>
      <c r="Q2442" s="91">
        <f t="shared" si="698"/>
        <v>6990</v>
      </c>
      <c r="R2442" s="173">
        <v>6990</v>
      </c>
      <c r="S2442" s="173"/>
      <c r="T2442" s="91">
        <f t="shared" si="699"/>
        <v>6990</v>
      </c>
    </row>
    <row r="2443" spans="1:20" ht="18.75">
      <c r="A2443" s="25"/>
      <c r="B2443" s="17" t="s">
        <v>2376</v>
      </c>
      <c r="C2443" s="20"/>
      <c r="D2443" s="20"/>
      <c r="E2443" s="88"/>
      <c r="F2443" s="14"/>
      <c r="G2443" s="14"/>
      <c r="H2443" s="94"/>
      <c r="I2443" s="22"/>
      <c r="J2443" s="22"/>
      <c r="L2443" s="173"/>
      <c r="M2443" s="173"/>
      <c r="N2443" s="91"/>
      <c r="O2443" s="173">
        <v>1200</v>
      </c>
      <c r="P2443" s="173"/>
      <c r="Q2443" s="91">
        <f t="shared" si="698"/>
        <v>1200</v>
      </c>
      <c r="R2443" s="173">
        <v>1400.03</v>
      </c>
      <c r="S2443" s="173"/>
      <c r="T2443" s="91">
        <f t="shared" si="699"/>
        <v>1400.03</v>
      </c>
    </row>
    <row r="2444" spans="1:20" s="43" customFormat="1" ht="18.75">
      <c r="A2444" s="25">
        <v>5</v>
      </c>
      <c r="B2444" s="17" t="s">
        <v>1793</v>
      </c>
      <c r="C2444" s="20">
        <v>0.01</v>
      </c>
      <c r="D2444" s="20"/>
      <c r="E2444" s="88">
        <f>SUM(C2444:D2444)</f>
        <v>0.01</v>
      </c>
      <c r="F2444" s="14">
        <v>0.01</v>
      </c>
      <c r="G2444" s="14">
        <v>0</v>
      </c>
      <c r="H2444" s="94">
        <f t="shared" si="693"/>
        <v>0.01</v>
      </c>
      <c r="I2444" s="22">
        <v>15</v>
      </c>
      <c r="J2444" s="36"/>
      <c r="K2444" s="117">
        <f t="shared" si="696"/>
        <v>15</v>
      </c>
      <c r="L2444" s="173">
        <v>10</v>
      </c>
      <c r="M2444" s="173"/>
      <c r="N2444" s="91">
        <f t="shared" si="697"/>
        <v>10</v>
      </c>
      <c r="O2444" s="173">
        <v>0.01</v>
      </c>
      <c r="P2444" s="173"/>
      <c r="Q2444" s="91">
        <f t="shared" si="698"/>
        <v>0.01</v>
      </c>
      <c r="R2444" s="173">
        <v>3</v>
      </c>
      <c r="S2444" s="173"/>
      <c r="T2444" s="91">
        <f t="shared" si="699"/>
        <v>3</v>
      </c>
    </row>
    <row r="2445" spans="1:20" ht="18.75">
      <c r="A2445" s="25">
        <v>6</v>
      </c>
      <c r="B2445" s="17" t="s">
        <v>1794</v>
      </c>
      <c r="C2445" s="20">
        <v>2649.6</v>
      </c>
      <c r="D2445" s="20">
        <v>3974.39</v>
      </c>
      <c r="E2445" s="88">
        <f>SUM(C2445:D2445)</f>
        <v>6623.99</v>
      </c>
      <c r="F2445" s="14">
        <v>1403.2</v>
      </c>
      <c r="G2445" s="14">
        <v>2104.8000000000002</v>
      </c>
      <c r="H2445" s="94">
        <f t="shared" si="693"/>
        <v>3508</v>
      </c>
      <c r="I2445" s="22">
        <v>2600</v>
      </c>
      <c r="J2445" s="22">
        <v>3900</v>
      </c>
      <c r="K2445" s="117">
        <f t="shared" si="696"/>
        <v>6500</v>
      </c>
      <c r="L2445" s="173">
        <v>2000</v>
      </c>
      <c r="M2445" s="173">
        <v>3000</v>
      </c>
      <c r="N2445" s="91">
        <f t="shared" si="697"/>
        <v>5000</v>
      </c>
      <c r="O2445" s="173">
        <v>2000</v>
      </c>
      <c r="P2445" s="173">
        <v>3000</v>
      </c>
      <c r="Q2445" s="91">
        <f t="shared" si="698"/>
        <v>5000</v>
      </c>
      <c r="R2445" s="173">
        <v>2000</v>
      </c>
      <c r="S2445" s="173">
        <v>3000</v>
      </c>
      <c r="T2445" s="91">
        <f t="shared" si="699"/>
        <v>5000</v>
      </c>
    </row>
    <row r="2446" spans="1:20" ht="18.75">
      <c r="A2446" s="25">
        <v>7</v>
      </c>
      <c r="B2446" s="17" t="s">
        <v>1795</v>
      </c>
      <c r="C2446" s="20"/>
      <c r="D2446" s="20"/>
      <c r="F2446" s="14">
        <v>8050</v>
      </c>
      <c r="G2446" s="14">
        <v>0</v>
      </c>
      <c r="H2446" s="94">
        <f t="shared" si="693"/>
        <v>8050</v>
      </c>
      <c r="I2446" s="22">
        <v>10000</v>
      </c>
      <c r="J2446" s="22"/>
      <c r="K2446" s="117">
        <f t="shared" si="696"/>
        <v>10000</v>
      </c>
      <c r="L2446" s="173">
        <v>12713</v>
      </c>
      <c r="M2446" s="173"/>
      <c r="N2446" s="91">
        <f t="shared" si="697"/>
        <v>12713</v>
      </c>
      <c r="O2446" s="173">
        <v>11210</v>
      </c>
      <c r="P2446" s="173"/>
      <c r="Q2446" s="91">
        <f t="shared" si="698"/>
        <v>11210</v>
      </c>
      <c r="R2446" s="173">
        <v>11210</v>
      </c>
      <c r="S2446" s="173"/>
      <c r="T2446" s="91">
        <f t="shared" si="699"/>
        <v>11210</v>
      </c>
    </row>
    <row r="2447" spans="1:20" ht="18.75">
      <c r="A2447" s="25"/>
      <c r="B2447" s="19" t="s">
        <v>11</v>
      </c>
      <c r="C2447" s="21">
        <f>SUM(C2439:C2446)</f>
        <v>2999.6099999999997</v>
      </c>
      <c r="D2447" s="21">
        <f>SUM(D2439:D2446)</f>
        <v>3974.39</v>
      </c>
      <c r="E2447" s="88">
        <f>SUM(E2439:E2446)</f>
        <v>6974</v>
      </c>
      <c r="F2447" s="18">
        <v>17253.86</v>
      </c>
      <c r="G2447" s="18">
        <v>2104.8000000000002</v>
      </c>
      <c r="H2447" s="94">
        <f t="shared" si="693"/>
        <v>19358.66</v>
      </c>
      <c r="I2447" s="36">
        <f>SUM(I2439:I2446)</f>
        <v>19180.57</v>
      </c>
      <c r="J2447" s="36">
        <f>SUM(J2439:J2446)</f>
        <v>3900</v>
      </c>
      <c r="K2447" s="117">
        <f t="shared" si="696"/>
        <v>23080.57</v>
      </c>
      <c r="L2447" s="91">
        <f>SUM(L2439:L2446)</f>
        <v>22200.06</v>
      </c>
      <c r="M2447" s="91">
        <f>SUM(M2439:M2446)</f>
        <v>3000</v>
      </c>
      <c r="N2447" s="91">
        <f t="shared" si="697"/>
        <v>25200.06</v>
      </c>
      <c r="O2447" s="91">
        <f>SUM(O2439:O2446)</f>
        <v>21650.010000000002</v>
      </c>
      <c r="P2447" s="91">
        <f>SUM(P2439:P2446)</f>
        <v>3000</v>
      </c>
      <c r="Q2447" s="91">
        <f t="shared" si="698"/>
        <v>24650.010000000002</v>
      </c>
      <c r="R2447" s="91">
        <f>SUM(R2439:R2446)</f>
        <v>21853.03</v>
      </c>
      <c r="S2447" s="91">
        <f>SUM(S2439:S2446)</f>
        <v>3000</v>
      </c>
      <c r="T2447" s="91">
        <f t="shared" si="699"/>
        <v>24853.03</v>
      </c>
    </row>
    <row r="2448" spans="1:20" s="43" customFormat="1" ht="18.75">
      <c r="A2448" s="35">
        <v>20</v>
      </c>
      <c r="B2448" s="19" t="s">
        <v>370</v>
      </c>
      <c r="C2448" s="21"/>
      <c r="D2448" s="21"/>
      <c r="E2448" s="88"/>
      <c r="F2448" s="18"/>
      <c r="G2448" s="18"/>
      <c r="H2448" s="94"/>
      <c r="I2448" s="36"/>
      <c r="J2448" s="36"/>
      <c r="K2448" s="117"/>
      <c r="L2448" s="91"/>
      <c r="M2448" s="91"/>
      <c r="N2448" s="91"/>
      <c r="O2448" s="91"/>
      <c r="P2448" s="91"/>
      <c r="Q2448" s="91"/>
      <c r="R2448" s="91"/>
      <c r="S2448" s="91"/>
      <c r="T2448" s="91"/>
    </row>
    <row r="2449" spans="1:20" ht="18.75">
      <c r="A2449" s="25">
        <v>1</v>
      </c>
      <c r="B2449" s="17" t="s">
        <v>1796</v>
      </c>
      <c r="C2449" s="20">
        <v>7.5</v>
      </c>
      <c r="D2449" s="20">
        <v>7.5</v>
      </c>
      <c r="E2449" s="88">
        <f>SUM(C2449:D2449)</f>
        <v>15</v>
      </c>
      <c r="F2449" s="14">
        <v>11</v>
      </c>
      <c r="G2449" s="14">
        <v>11</v>
      </c>
      <c r="H2449" s="94">
        <f t="shared" si="693"/>
        <v>22</v>
      </c>
      <c r="I2449" s="22">
        <v>0.03</v>
      </c>
      <c r="J2449" s="22">
        <v>0.03</v>
      </c>
      <c r="K2449" s="117">
        <f>SUM(I2449:J2449)</f>
        <v>0.06</v>
      </c>
      <c r="L2449" s="173"/>
      <c r="M2449" s="173"/>
      <c r="N2449" s="91">
        <f>SUM(L2449:M2449)</f>
        <v>0</v>
      </c>
      <c r="O2449" s="173"/>
      <c r="P2449" s="173"/>
      <c r="Q2449" s="91">
        <f>SUM(O2449:P2449)</f>
        <v>0</v>
      </c>
      <c r="R2449" s="173"/>
      <c r="S2449" s="173"/>
      <c r="T2449" s="91">
        <f>SUM(R2449:S2449)</f>
        <v>0</v>
      </c>
    </row>
    <row r="2450" spans="1:20" s="43" customFormat="1" ht="18.75">
      <c r="A2450" s="35"/>
      <c r="B2450" s="19" t="s">
        <v>26</v>
      </c>
      <c r="C2450" s="21">
        <f>SUM(C2449)</f>
        <v>7.5</v>
      </c>
      <c r="D2450" s="21">
        <f>SUM(D2449)</f>
        <v>7.5</v>
      </c>
      <c r="E2450" s="88">
        <f>SUM(C2450:D2450)</f>
        <v>15</v>
      </c>
      <c r="F2450" s="18">
        <v>11</v>
      </c>
      <c r="G2450" s="18">
        <v>11</v>
      </c>
      <c r="H2450" s="94">
        <f t="shared" si="693"/>
        <v>22</v>
      </c>
      <c r="I2450" s="36">
        <f>SUM(I2449)</f>
        <v>0.03</v>
      </c>
      <c r="J2450" s="36">
        <f>SUM(J2449)</f>
        <v>0.03</v>
      </c>
      <c r="K2450" s="117">
        <f>SUM(I2450:J2450)</f>
        <v>0.06</v>
      </c>
      <c r="L2450" s="91">
        <f>SUM(L2449)</f>
        <v>0</v>
      </c>
      <c r="M2450" s="91">
        <f>SUM(M2449)</f>
        <v>0</v>
      </c>
      <c r="N2450" s="91">
        <f>SUM(L2450:M2450)</f>
        <v>0</v>
      </c>
      <c r="O2450" s="91"/>
      <c r="P2450" s="91"/>
      <c r="Q2450" s="91">
        <f>SUM(O2450:P2450)</f>
        <v>0</v>
      </c>
      <c r="R2450" s="91"/>
      <c r="S2450" s="91"/>
      <c r="T2450" s="91">
        <f>SUM(R2450:S2450)</f>
        <v>0</v>
      </c>
    </row>
    <row r="2451" spans="1:20" s="43" customFormat="1" ht="18.75">
      <c r="A2451" s="35">
        <v>21</v>
      </c>
      <c r="B2451" s="19" t="s">
        <v>2205</v>
      </c>
      <c r="C2451" s="21"/>
      <c r="D2451" s="21"/>
      <c r="E2451" s="88"/>
      <c r="F2451" s="18"/>
      <c r="G2451" s="18"/>
      <c r="H2451" s="94"/>
      <c r="I2451" s="36"/>
      <c r="J2451" s="36"/>
      <c r="K2451" s="117"/>
      <c r="L2451" s="91"/>
      <c r="M2451" s="91"/>
      <c r="N2451" s="91"/>
      <c r="O2451" s="91"/>
      <c r="P2451" s="91"/>
      <c r="Q2451" s="91"/>
      <c r="R2451" s="91"/>
      <c r="S2451" s="91"/>
      <c r="T2451" s="91"/>
    </row>
    <row r="2452" spans="1:20" s="43" customFormat="1" ht="18.75">
      <c r="A2452" s="25">
        <v>1</v>
      </c>
      <c r="B2452" s="17" t="s">
        <v>2206</v>
      </c>
      <c r="C2452" s="21"/>
      <c r="D2452" s="21"/>
      <c r="E2452" s="88"/>
      <c r="F2452" s="18"/>
      <c r="G2452" s="18"/>
      <c r="H2452" s="94"/>
      <c r="I2452" s="36"/>
      <c r="J2452" s="36"/>
      <c r="K2452" s="117"/>
      <c r="L2452" s="173">
        <v>583.20000000000005</v>
      </c>
      <c r="M2452" s="173"/>
      <c r="N2452" s="91">
        <f>SUM(L2452:M2452)</f>
        <v>583.20000000000005</v>
      </c>
      <c r="O2452" s="173">
        <v>160</v>
      </c>
      <c r="P2452" s="173"/>
      <c r="Q2452" s="91">
        <f>SUM(O2452:P2452)</f>
        <v>160</v>
      </c>
      <c r="R2452" s="173">
        <v>167.07</v>
      </c>
      <c r="S2452" s="173"/>
      <c r="T2452" s="91">
        <f>SUM(R2452:S2452)</f>
        <v>167.07</v>
      </c>
    </row>
    <row r="2453" spans="1:20" s="43" customFormat="1" ht="18.75">
      <c r="A2453" s="35"/>
      <c r="B2453" s="19" t="s">
        <v>2207</v>
      </c>
      <c r="C2453" s="21"/>
      <c r="D2453" s="21"/>
      <c r="E2453" s="88"/>
      <c r="F2453" s="18"/>
      <c r="G2453" s="18"/>
      <c r="H2453" s="94"/>
      <c r="I2453" s="36"/>
      <c r="J2453" s="36"/>
      <c r="K2453" s="117"/>
      <c r="L2453" s="91">
        <f>SUM(L2452)</f>
        <v>583.20000000000005</v>
      </c>
      <c r="M2453" s="91">
        <f>SUM(M2452)</f>
        <v>0</v>
      </c>
      <c r="N2453" s="91">
        <f>SUM(L2453:M2453)</f>
        <v>583.20000000000005</v>
      </c>
      <c r="O2453" s="91">
        <f>SUM(O2452)</f>
        <v>160</v>
      </c>
      <c r="P2453" s="91"/>
      <c r="Q2453" s="91">
        <f>SUM(O2453:P2453)</f>
        <v>160</v>
      </c>
      <c r="R2453" s="91">
        <f>SUM(R2452)</f>
        <v>167.07</v>
      </c>
      <c r="S2453" s="91"/>
      <c r="T2453" s="91">
        <f>SUM(R2453:S2453)</f>
        <v>167.07</v>
      </c>
    </row>
    <row r="2454" spans="1:20" s="43" customFormat="1" ht="18.75">
      <c r="A2454" s="35">
        <v>21</v>
      </c>
      <c r="B2454" s="19" t="s">
        <v>813</v>
      </c>
      <c r="C2454" s="21"/>
      <c r="D2454" s="21"/>
      <c r="E2454" s="88"/>
      <c r="F2454" s="18"/>
      <c r="G2454" s="18"/>
      <c r="H2454" s="94"/>
      <c r="I2454" s="36"/>
      <c r="J2454" s="36"/>
      <c r="K2454" s="117"/>
      <c r="L2454" s="91"/>
      <c r="M2454" s="91"/>
      <c r="N2454" s="91"/>
      <c r="O2454" s="91"/>
      <c r="P2454" s="91"/>
      <c r="Q2454" s="91"/>
      <c r="R2454" s="91"/>
      <c r="S2454" s="91"/>
      <c r="T2454" s="91"/>
    </row>
    <row r="2455" spans="1:20" s="43" customFormat="1" ht="18.75">
      <c r="A2455" s="35"/>
      <c r="B2455" s="17" t="s">
        <v>2377</v>
      </c>
      <c r="C2455" s="21"/>
      <c r="D2455" s="21"/>
      <c r="E2455" s="88"/>
      <c r="F2455" s="18"/>
      <c r="G2455" s="18"/>
      <c r="H2455" s="94"/>
      <c r="I2455" s="36"/>
      <c r="J2455" s="36"/>
      <c r="K2455" s="117"/>
      <c r="L2455" s="91"/>
      <c r="M2455" s="91"/>
      <c r="N2455" s="91"/>
      <c r="O2455" s="173">
        <v>5000</v>
      </c>
      <c r="P2455" s="91"/>
      <c r="Q2455" s="91">
        <f>SUM(O2455:P2455)</f>
        <v>5000</v>
      </c>
      <c r="R2455" s="173">
        <v>5000</v>
      </c>
      <c r="S2455" s="91"/>
      <c r="T2455" s="91">
        <f>SUM(R2455:S2455)</f>
        <v>5000</v>
      </c>
    </row>
    <row r="2456" spans="1:20" ht="18.75">
      <c r="A2456" s="25">
        <v>1</v>
      </c>
      <c r="B2456" s="17" t="s">
        <v>1797</v>
      </c>
      <c r="C2456" s="20">
        <v>191.12</v>
      </c>
      <c r="D2456" s="20">
        <v>286.68</v>
      </c>
      <c r="E2456" s="88">
        <f t="shared" ref="E2456:E2467" si="700">SUM(C2456:D2456)</f>
        <v>477.8</v>
      </c>
      <c r="F2456" s="14">
        <v>1038</v>
      </c>
      <c r="G2456" s="14">
        <v>324</v>
      </c>
      <c r="H2456" s="94">
        <f t="shared" si="693"/>
        <v>1362</v>
      </c>
      <c r="I2456" s="22">
        <v>209.6</v>
      </c>
      <c r="J2456" s="22">
        <v>314.39999999999998</v>
      </c>
      <c r="K2456" s="117">
        <f t="shared" ref="K2456:K2467" si="701">SUM(I2456:J2456)</f>
        <v>524</v>
      </c>
      <c r="L2456" s="173">
        <v>48</v>
      </c>
      <c r="M2456" s="173">
        <v>72</v>
      </c>
      <c r="N2456" s="91">
        <f t="shared" ref="N2456:N2467" si="702">SUM(L2456:M2456)</f>
        <v>120</v>
      </c>
      <c r="O2456" s="173">
        <v>56</v>
      </c>
      <c r="P2456" s="173">
        <v>84</v>
      </c>
      <c r="Q2456" s="91">
        <f t="shared" ref="Q2456:Q2467" si="703">SUM(O2456:P2456)</f>
        <v>140</v>
      </c>
      <c r="R2456" s="173">
        <v>56</v>
      </c>
      <c r="S2456" s="173">
        <v>84</v>
      </c>
      <c r="T2456" s="91">
        <f t="shared" ref="T2456:T2462" si="704">SUM(R2456:S2456)</f>
        <v>140</v>
      </c>
    </row>
    <row r="2457" spans="1:20" ht="18.75">
      <c r="A2457" s="25">
        <v>2</v>
      </c>
      <c r="B2457" s="17" t="s">
        <v>1798</v>
      </c>
      <c r="C2457" s="20">
        <v>200</v>
      </c>
      <c r="D2457" s="20">
        <v>300</v>
      </c>
      <c r="E2457" s="88">
        <f t="shared" si="700"/>
        <v>500</v>
      </c>
      <c r="F2457" s="14">
        <v>200</v>
      </c>
      <c r="G2457" s="14">
        <v>300</v>
      </c>
      <c r="H2457" s="94">
        <f t="shared" si="693"/>
        <v>500</v>
      </c>
      <c r="I2457" s="22">
        <v>160</v>
      </c>
      <c r="J2457" s="22">
        <v>210</v>
      </c>
      <c r="K2457" s="117">
        <f t="shared" si="701"/>
        <v>370</v>
      </c>
      <c r="L2457" s="173">
        <v>0.01</v>
      </c>
      <c r="M2457" s="173">
        <v>0.01</v>
      </c>
      <c r="N2457" s="91">
        <f t="shared" si="702"/>
        <v>0.02</v>
      </c>
      <c r="O2457" s="173">
        <v>0.02</v>
      </c>
      <c r="P2457" s="173">
        <v>0.01</v>
      </c>
      <c r="Q2457" s="91">
        <f t="shared" si="703"/>
        <v>0.03</v>
      </c>
      <c r="R2457" s="173">
        <v>0.02</v>
      </c>
      <c r="S2457" s="173">
        <v>0.01</v>
      </c>
      <c r="T2457" s="91">
        <f t="shared" si="704"/>
        <v>0.03</v>
      </c>
    </row>
    <row r="2458" spans="1:20" ht="18.75">
      <c r="A2458" s="25">
        <v>3</v>
      </c>
      <c r="B2458" s="17" t="s">
        <v>1990</v>
      </c>
      <c r="C2458" s="20">
        <v>500.03</v>
      </c>
      <c r="D2458" s="20"/>
      <c r="E2458" s="88">
        <f t="shared" si="700"/>
        <v>500.03</v>
      </c>
      <c r="F2458" s="14">
        <v>7000.02</v>
      </c>
      <c r="G2458" s="14">
        <v>0</v>
      </c>
      <c r="H2458" s="94">
        <f t="shared" si="693"/>
        <v>7000.02</v>
      </c>
      <c r="I2458" s="22">
        <v>3200.02</v>
      </c>
      <c r="J2458" s="22"/>
      <c r="K2458" s="117">
        <f t="shared" si="701"/>
        <v>3200.02</v>
      </c>
      <c r="L2458" s="173">
        <v>4000.02</v>
      </c>
      <c r="M2458" s="173"/>
      <c r="N2458" s="91">
        <f t="shared" si="702"/>
        <v>4000.02</v>
      </c>
      <c r="O2458" s="173">
        <v>3200.02</v>
      </c>
      <c r="P2458" s="173"/>
      <c r="Q2458" s="91">
        <f t="shared" si="703"/>
        <v>3200.02</v>
      </c>
      <c r="R2458" s="173">
        <v>11200.02</v>
      </c>
      <c r="S2458" s="173"/>
      <c r="T2458" s="91">
        <f t="shared" si="704"/>
        <v>11200.02</v>
      </c>
    </row>
    <row r="2459" spans="1:20" s="43" customFormat="1" ht="18.75">
      <c r="A2459" s="25">
        <v>4</v>
      </c>
      <c r="B2459" s="17" t="s">
        <v>1991</v>
      </c>
      <c r="C2459" s="20">
        <v>2100</v>
      </c>
      <c r="D2459" s="20">
        <v>0.02</v>
      </c>
      <c r="E2459" s="88">
        <f t="shared" si="700"/>
        <v>2100.02</v>
      </c>
      <c r="F2459" s="14">
        <v>1700</v>
      </c>
      <c r="G2459" s="14">
        <v>0.02</v>
      </c>
      <c r="H2459" s="94">
        <f t="shared" si="693"/>
        <v>1700.02</v>
      </c>
      <c r="I2459" s="22">
        <v>1200</v>
      </c>
      <c r="J2459" s="22">
        <v>0.02</v>
      </c>
      <c r="K2459" s="117">
        <f t="shared" si="701"/>
        <v>1200.02</v>
      </c>
      <c r="L2459" s="173">
        <v>2370</v>
      </c>
      <c r="M2459" s="173">
        <v>0.02</v>
      </c>
      <c r="N2459" s="91">
        <f t="shared" si="702"/>
        <v>2370.02</v>
      </c>
      <c r="O2459" s="173">
        <v>1200</v>
      </c>
      <c r="P2459" s="173">
        <v>0.02</v>
      </c>
      <c r="Q2459" s="91">
        <f t="shared" si="703"/>
        <v>1200.02</v>
      </c>
      <c r="R2459" s="173">
        <v>2300</v>
      </c>
      <c r="S2459" s="173">
        <v>0.02</v>
      </c>
      <c r="T2459" s="91">
        <f t="shared" si="704"/>
        <v>2300.02</v>
      </c>
    </row>
    <row r="2460" spans="1:20" ht="18.75">
      <c r="A2460" s="25">
        <v>5</v>
      </c>
      <c r="B2460" s="17" t="s">
        <v>1799</v>
      </c>
      <c r="C2460" s="20">
        <v>5017.3900000000003</v>
      </c>
      <c r="D2460" s="20">
        <v>2500</v>
      </c>
      <c r="E2460" s="88">
        <f t="shared" si="700"/>
        <v>7517.39</v>
      </c>
      <c r="F2460" s="14">
        <v>6640</v>
      </c>
      <c r="G2460" s="14">
        <v>0.01</v>
      </c>
      <c r="H2460" s="94">
        <f t="shared" si="693"/>
        <v>6640.01</v>
      </c>
      <c r="I2460" s="22">
        <v>7495</v>
      </c>
      <c r="J2460" s="22">
        <v>0.01</v>
      </c>
      <c r="K2460" s="117">
        <f t="shared" si="701"/>
        <v>7495.01</v>
      </c>
      <c r="L2460" s="173">
        <v>9000</v>
      </c>
      <c r="M2460" s="173">
        <v>0.03</v>
      </c>
      <c r="N2460" s="91">
        <f t="shared" si="702"/>
        <v>9000.0300000000007</v>
      </c>
      <c r="O2460" s="173">
        <v>8980</v>
      </c>
      <c r="P2460" s="173">
        <v>0.03</v>
      </c>
      <c r="Q2460" s="91">
        <f t="shared" si="703"/>
        <v>8980.0300000000007</v>
      </c>
      <c r="R2460" s="173">
        <v>1500</v>
      </c>
      <c r="S2460" s="173">
        <v>0.03</v>
      </c>
      <c r="T2460" s="91">
        <f t="shared" si="704"/>
        <v>1500.03</v>
      </c>
    </row>
    <row r="2461" spans="1:20" ht="18.75">
      <c r="A2461" s="25">
        <v>6</v>
      </c>
      <c r="B2461" s="17" t="s">
        <v>1800</v>
      </c>
      <c r="C2461" s="20">
        <v>0.01</v>
      </c>
      <c r="D2461" s="20"/>
      <c r="E2461" s="88">
        <f t="shared" si="700"/>
        <v>0.01</v>
      </c>
      <c r="F2461" s="14">
        <v>0.01</v>
      </c>
      <c r="G2461" s="14">
        <v>0</v>
      </c>
      <c r="H2461" s="94">
        <f t="shared" si="693"/>
        <v>0.01</v>
      </c>
      <c r="I2461" s="22">
        <v>10317.790000000001</v>
      </c>
      <c r="J2461" s="22"/>
      <c r="K2461" s="117">
        <f t="shared" si="701"/>
        <v>10317.790000000001</v>
      </c>
      <c r="L2461" s="173">
        <v>6988.27</v>
      </c>
      <c r="M2461" s="173"/>
      <c r="N2461" s="91">
        <f t="shared" si="702"/>
        <v>6988.27</v>
      </c>
      <c r="O2461" s="173"/>
      <c r="P2461" s="173"/>
      <c r="Q2461" s="91">
        <f t="shared" si="703"/>
        <v>0</v>
      </c>
      <c r="R2461" s="173"/>
      <c r="S2461" s="173"/>
      <c r="T2461" s="91">
        <f t="shared" si="704"/>
        <v>0</v>
      </c>
    </row>
    <row r="2462" spans="1:20" ht="18.75">
      <c r="A2462" s="25">
        <v>7</v>
      </c>
      <c r="B2462" s="17" t="s">
        <v>1801</v>
      </c>
      <c r="C2462" s="20">
        <v>11986.95</v>
      </c>
      <c r="D2462" s="20"/>
      <c r="E2462" s="88">
        <f t="shared" si="700"/>
        <v>11986.95</v>
      </c>
      <c r="F2462" s="14">
        <v>11674.07</v>
      </c>
      <c r="G2462" s="14">
        <v>0</v>
      </c>
      <c r="H2462" s="94">
        <f t="shared" si="693"/>
        <v>11674.07</v>
      </c>
      <c r="I2462" s="22">
        <v>7.0000000000000007E-2</v>
      </c>
      <c r="J2462" s="22"/>
      <c r="K2462" s="117">
        <f t="shared" si="701"/>
        <v>7.0000000000000007E-2</v>
      </c>
      <c r="L2462" s="173">
        <v>7.0000000000000007E-2</v>
      </c>
      <c r="M2462" s="173"/>
      <c r="N2462" s="91">
        <f t="shared" si="702"/>
        <v>7.0000000000000007E-2</v>
      </c>
      <c r="O2462" s="173">
        <v>7200.04</v>
      </c>
      <c r="P2462" s="173"/>
      <c r="Q2462" s="91">
        <f t="shared" si="703"/>
        <v>7200.04</v>
      </c>
      <c r="R2462" s="173">
        <v>3000.04</v>
      </c>
      <c r="S2462" s="173"/>
      <c r="T2462" s="91">
        <f t="shared" si="704"/>
        <v>3000.04</v>
      </c>
    </row>
    <row r="2463" spans="1:20" s="43" customFormat="1" ht="18.75">
      <c r="A2463" s="25">
        <v>8</v>
      </c>
      <c r="B2463" s="17" t="s">
        <v>1802</v>
      </c>
      <c r="C2463" s="20">
        <v>328.27</v>
      </c>
      <c r="D2463" s="20">
        <v>492.41</v>
      </c>
      <c r="E2463" s="88">
        <f t="shared" si="700"/>
        <v>820.68000000000006</v>
      </c>
      <c r="F2463" s="14">
        <v>5316</v>
      </c>
      <c r="G2463" s="14">
        <v>474</v>
      </c>
      <c r="H2463" s="94">
        <f t="shared" si="693"/>
        <v>5790</v>
      </c>
      <c r="I2463" s="22">
        <v>1354.89</v>
      </c>
      <c r="J2463" s="22">
        <v>532.33000000000004</v>
      </c>
      <c r="K2463" s="117">
        <f t="shared" si="701"/>
        <v>1887.2200000000003</v>
      </c>
      <c r="L2463" s="173">
        <v>5171</v>
      </c>
      <c r="M2463" s="173">
        <v>0.01</v>
      </c>
      <c r="N2463" s="91">
        <f t="shared" si="702"/>
        <v>5171.01</v>
      </c>
      <c r="O2463" s="173">
        <v>5000</v>
      </c>
      <c r="P2463" s="173">
        <v>0.01</v>
      </c>
      <c r="Q2463" s="91">
        <f>SUM(O2463:P2463)</f>
        <v>5000.01</v>
      </c>
      <c r="R2463" s="173">
        <v>5000</v>
      </c>
      <c r="S2463" s="173">
        <v>0.01</v>
      </c>
      <c r="T2463" s="91">
        <f>SUM(R2463:S2463)</f>
        <v>5000.01</v>
      </c>
    </row>
    <row r="2464" spans="1:20" s="43" customFormat="1" ht="18.75">
      <c r="A2464" s="25"/>
      <c r="B2464" s="17" t="s">
        <v>2378</v>
      </c>
      <c r="C2464" s="20"/>
      <c r="D2464" s="20"/>
      <c r="E2464" s="88"/>
      <c r="F2464" s="14"/>
      <c r="G2464" s="14"/>
      <c r="H2464" s="94"/>
      <c r="I2464" s="22"/>
      <c r="J2464" s="22"/>
      <c r="K2464" s="117"/>
      <c r="L2464" s="173"/>
      <c r="M2464" s="173"/>
      <c r="N2464" s="91"/>
      <c r="O2464" s="173">
        <v>7.0000000000000007E-2</v>
      </c>
      <c r="P2464" s="173"/>
      <c r="Q2464" s="91">
        <f>SUM(O2464:P2464)</f>
        <v>7.0000000000000007E-2</v>
      </c>
      <c r="R2464" s="173">
        <v>7.0000000000000007E-2</v>
      </c>
      <c r="S2464" s="173"/>
      <c r="T2464" s="91">
        <f>SUM(R2464:S2464)</f>
        <v>7.0000000000000007E-2</v>
      </c>
    </row>
    <row r="2465" spans="1:20" ht="18.75">
      <c r="A2465" s="25">
        <v>9</v>
      </c>
      <c r="B2465" s="17" t="s">
        <v>1803</v>
      </c>
      <c r="C2465" s="20">
        <v>2387.0100000000002</v>
      </c>
      <c r="D2465" s="20">
        <v>3580</v>
      </c>
      <c r="E2465" s="88">
        <f t="shared" si="700"/>
        <v>5967.01</v>
      </c>
      <c r="F2465" s="14">
        <v>1800.01</v>
      </c>
      <c r="G2465" s="14">
        <v>2700</v>
      </c>
      <c r="H2465" s="94">
        <f t="shared" si="693"/>
        <v>4500.01</v>
      </c>
      <c r="I2465" s="22">
        <v>2175.7800000000002</v>
      </c>
      <c r="J2465" s="22">
        <v>4263.6499999999996</v>
      </c>
      <c r="K2465" s="117">
        <f t="shared" si="701"/>
        <v>6439.43</v>
      </c>
      <c r="L2465" s="173">
        <v>1360</v>
      </c>
      <c r="M2465" s="173">
        <v>2040</v>
      </c>
      <c r="N2465" s="91">
        <f t="shared" si="702"/>
        <v>3400</v>
      </c>
      <c r="O2465" s="173">
        <v>876.04</v>
      </c>
      <c r="P2465" s="173">
        <v>1314.05</v>
      </c>
      <c r="Q2465" s="91">
        <f t="shared" si="703"/>
        <v>2190.09</v>
      </c>
      <c r="R2465" s="173">
        <v>876.04</v>
      </c>
      <c r="S2465" s="173">
        <v>1314.05</v>
      </c>
      <c r="T2465" s="91">
        <f t="shared" ref="T2465:T2467" si="705">SUM(R2465:S2465)</f>
        <v>2190.09</v>
      </c>
    </row>
    <row r="2466" spans="1:20" ht="18.75">
      <c r="A2466" s="25">
        <v>10</v>
      </c>
      <c r="B2466" s="17" t="s">
        <v>1804</v>
      </c>
      <c r="C2466" s="20">
        <v>142.80000000000001</v>
      </c>
      <c r="D2466" s="20">
        <v>214</v>
      </c>
      <c r="E2466" s="88">
        <f t="shared" si="700"/>
        <v>356.8</v>
      </c>
      <c r="F2466" s="14">
        <v>246.76</v>
      </c>
      <c r="G2466" s="14">
        <v>370.16</v>
      </c>
      <c r="H2466" s="94">
        <f t="shared" si="693"/>
        <v>616.92000000000007</v>
      </c>
      <c r="I2466" s="22">
        <v>204.07</v>
      </c>
      <c r="J2466" s="22">
        <v>306.14</v>
      </c>
      <c r="K2466" s="117">
        <f t="shared" si="701"/>
        <v>510.21</v>
      </c>
      <c r="L2466" s="173">
        <v>122.54</v>
      </c>
      <c r="M2466" s="173">
        <v>183.8</v>
      </c>
      <c r="N2466" s="91">
        <f t="shared" si="702"/>
        <v>306.34000000000003</v>
      </c>
      <c r="O2466" s="173">
        <v>109.61</v>
      </c>
      <c r="P2466" s="173">
        <v>164.41</v>
      </c>
      <c r="Q2466" s="91">
        <f t="shared" si="703"/>
        <v>274.02</v>
      </c>
      <c r="R2466" s="173">
        <v>109.61</v>
      </c>
      <c r="S2466" s="173">
        <v>164.41</v>
      </c>
      <c r="T2466" s="91">
        <f t="shared" si="705"/>
        <v>274.02</v>
      </c>
    </row>
    <row r="2467" spans="1:20" ht="18.75">
      <c r="A2467" s="25"/>
      <c r="B2467" s="19" t="s">
        <v>109</v>
      </c>
      <c r="C2467" s="21">
        <f>SUM(C2456:C2466)</f>
        <v>22853.579999999998</v>
      </c>
      <c r="D2467" s="21">
        <f>SUM(D2456:D2466)</f>
        <v>7373.11</v>
      </c>
      <c r="E2467" s="88">
        <f t="shared" si="700"/>
        <v>30226.69</v>
      </c>
      <c r="F2467" s="18">
        <v>35614.870000000003</v>
      </c>
      <c r="G2467" s="18">
        <v>4168.1899999999996</v>
      </c>
      <c r="H2467" s="94">
        <f t="shared" si="693"/>
        <v>39783.060000000005</v>
      </c>
      <c r="I2467" s="36">
        <f>SUM(I2456:I2466)</f>
        <v>26317.219999999998</v>
      </c>
      <c r="J2467" s="36">
        <f>SUM(J2456:J2466)</f>
        <v>5626.55</v>
      </c>
      <c r="K2467" s="117">
        <f t="shared" si="701"/>
        <v>31943.769999999997</v>
      </c>
      <c r="L2467" s="91">
        <f>SUM(L2456:L2466)</f>
        <v>29059.910000000003</v>
      </c>
      <c r="M2467" s="91">
        <f>SUM(M2456:M2466)</f>
        <v>2295.8700000000003</v>
      </c>
      <c r="N2467" s="91">
        <f t="shared" si="702"/>
        <v>31355.780000000002</v>
      </c>
      <c r="O2467" s="91">
        <f>SUM(O2455:O2466)</f>
        <v>31621.800000000003</v>
      </c>
      <c r="P2467" s="91">
        <f>SUM(P2455:P2466)</f>
        <v>1562.53</v>
      </c>
      <c r="Q2467" s="91">
        <f t="shared" si="703"/>
        <v>33184.33</v>
      </c>
      <c r="R2467" s="91">
        <f>SUM(R2455:R2466)</f>
        <v>29041.800000000003</v>
      </c>
      <c r="S2467" s="91">
        <f>SUM(S2455:S2466)</f>
        <v>1562.53</v>
      </c>
      <c r="T2467" s="91">
        <f t="shared" si="705"/>
        <v>30604.33</v>
      </c>
    </row>
    <row r="2468" spans="1:20" s="43" customFormat="1" ht="18.75">
      <c r="A2468" s="35">
        <v>22</v>
      </c>
      <c r="B2468" s="19" t="s">
        <v>1805</v>
      </c>
      <c r="C2468" s="21"/>
      <c r="D2468" s="21"/>
      <c r="E2468" s="88"/>
      <c r="F2468" s="18"/>
      <c r="G2468" s="18"/>
      <c r="H2468" s="94"/>
      <c r="I2468" s="36"/>
      <c r="J2468" s="36"/>
      <c r="K2468" s="117"/>
      <c r="L2468" s="91"/>
      <c r="M2468" s="91"/>
      <c r="N2468" s="91"/>
      <c r="O2468" s="91"/>
      <c r="P2468" s="91"/>
      <c r="Q2468" s="91"/>
      <c r="R2468" s="91"/>
      <c r="S2468" s="91"/>
      <c r="T2468" s="91"/>
    </row>
    <row r="2469" spans="1:20" ht="18.75">
      <c r="A2469" s="25">
        <v>1</v>
      </c>
      <c r="B2469" s="17" t="s">
        <v>1806</v>
      </c>
      <c r="C2469" s="20">
        <v>8.89</v>
      </c>
      <c r="D2469" s="20"/>
      <c r="E2469" s="88">
        <f>SUM(C2469:D2469)</f>
        <v>8.89</v>
      </c>
      <c r="F2469" s="14">
        <v>28.95</v>
      </c>
      <c r="G2469" s="14">
        <v>0</v>
      </c>
      <c r="H2469" s="94">
        <f t="shared" si="693"/>
        <v>28.95</v>
      </c>
      <c r="I2469" s="22">
        <v>26.84</v>
      </c>
      <c r="J2469" s="22"/>
      <c r="K2469" s="117">
        <f>SUM(I2469:J2469)</f>
        <v>26.84</v>
      </c>
      <c r="L2469" s="173">
        <v>26.15</v>
      </c>
      <c r="M2469" s="173"/>
      <c r="N2469" s="91">
        <f>SUM(L2469:M2469)</f>
        <v>26.15</v>
      </c>
      <c r="O2469" s="173">
        <v>0.01</v>
      </c>
      <c r="P2469" s="173"/>
      <c r="Q2469" s="91">
        <f>SUM(O2469:P2469)</f>
        <v>0.01</v>
      </c>
      <c r="R2469" s="173">
        <v>0.01</v>
      </c>
      <c r="S2469" s="173"/>
      <c r="T2469" s="91">
        <f>SUM(R2469:S2469)</f>
        <v>0.01</v>
      </c>
    </row>
    <row r="2470" spans="1:20" ht="18.75">
      <c r="A2470" s="25"/>
      <c r="B2470" s="19" t="s">
        <v>196</v>
      </c>
      <c r="C2470" s="21">
        <f>SUM(C2469)</f>
        <v>8.89</v>
      </c>
      <c r="D2470" s="20"/>
      <c r="E2470" s="88">
        <f>SUM(C2470:D2470)</f>
        <v>8.89</v>
      </c>
      <c r="F2470" s="18">
        <v>28.95</v>
      </c>
      <c r="G2470" s="18">
        <v>0</v>
      </c>
      <c r="H2470" s="94">
        <f t="shared" si="693"/>
        <v>28.95</v>
      </c>
      <c r="I2470" s="36">
        <f>SUM(I2469)</f>
        <v>26.84</v>
      </c>
      <c r="J2470" s="22"/>
      <c r="K2470" s="117">
        <f>SUM(I2470:J2470)</f>
        <v>26.84</v>
      </c>
      <c r="L2470" s="91">
        <f>SUM(L2469)</f>
        <v>26.15</v>
      </c>
      <c r="M2470" s="173"/>
      <c r="N2470" s="91">
        <f>SUM(L2470:M2470)</f>
        <v>26.15</v>
      </c>
      <c r="O2470" s="91">
        <f>SUM(O2469)</f>
        <v>0.01</v>
      </c>
      <c r="P2470" s="173"/>
      <c r="Q2470" s="91">
        <f>SUM(O2470:P2470)</f>
        <v>0.01</v>
      </c>
      <c r="R2470" s="91">
        <f>SUM(R2469)</f>
        <v>0.01</v>
      </c>
      <c r="S2470" s="173"/>
      <c r="T2470" s="91">
        <f>SUM(R2470:S2470)</f>
        <v>0.01</v>
      </c>
    </row>
    <row r="2471" spans="1:20" s="43" customFormat="1" ht="18.75">
      <c r="A2471" s="35">
        <v>23</v>
      </c>
      <c r="B2471" s="19" t="s">
        <v>1807</v>
      </c>
      <c r="C2471" s="21"/>
      <c r="D2471" s="21"/>
      <c r="E2471" s="88"/>
      <c r="F2471" s="18"/>
      <c r="G2471" s="18"/>
      <c r="H2471" s="94"/>
      <c r="I2471" s="36"/>
      <c r="J2471" s="36"/>
      <c r="K2471" s="117"/>
      <c r="L2471" s="91"/>
      <c r="M2471" s="91"/>
      <c r="N2471" s="91"/>
      <c r="O2471" s="91"/>
      <c r="P2471" s="91"/>
      <c r="Q2471" s="91"/>
      <c r="R2471" s="91"/>
      <c r="S2471" s="91"/>
      <c r="T2471" s="91"/>
    </row>
    <row r="2472" spans="1:20" ht="18.75">
      <c r="A2472" s="25">
        <v>1</v>
      </c>
      <c r="B2472" s="17" t="s">
        <v>1808</v>
      </c>
      <c r="C2472" s="20">
        <v>11.56</v>
      </c>
      <c r="D2472" s="20"/>
      <c r="E2472" s="88">
        <f>SUM(C2472:D2472)</f>
        <v>11.56</v>
      </c>
      <c r="F2472" s="14">
        <v>13.56</v>
      </c>
      <c r="G2472" s="14">
        <v>0</v>
      </c>
      <c r="H2472" s="94">
        <f t="shared" si="693"/>
        <v>13.56</v>
      </c>
      <c r="I2472" s="22">
        <v>14.56</v>
      </c>
      <c r="J2472" s="22"/>
      <c r="K2472" s="117">
        <f>SUM(I2472:J2472)</f>
        <v>14.56</v>
      </c>
      <c r="L2472" s="173">
        <v>11.02</v>
      </c>
      <c r="M2472" s="173"/>
      <c r="N2472" s="91">
        <f>SUM(L2472:M2472)</f>
        <v>11.02</v>
      </c>
      <c r="O2472" s="173">
        <v>8.44</v>
      </c>
      <c r="P2472" s="173"/>
      <c r="Q2472" s="91">
        <f>SUM(O2472:P2472)</f>
        <v>8.44</v>
      </c>
      <c r="R2472" s="173">
        <v>8.44</v>
      </c>
      <c r="S2472" s="173"/>
      <c r="T2472" s="91">
        <f>SUM(R2472:S2472)</f>
        <v>8.44</v>
      </c>
    </row>
    <row r="2473" spans="1:20" s="43" customFormat="1" ht="18.75">
      <c r="A2473" s="35"/>
      <c r="B2473" s="19" t="s">
        <v>197</v>
      </c>
      <c r="C2473" s="21">
        <f>SUM(C2472)</f>
        <v>11.56</v>
      </c>
      <c r="D2473" s="20"/>
      <c r="E2473" s="88">
        <f>SUM(C2473:D2473)</f>
        <v>11.56</v>
      </c>
      <c r="F2473" s="18">
        <v>13.56</v>
      </c>
      <c r="G2473" s="18">
        <v>0</v>
      </c>
      <c r="H2473" s="94">
        <f t="shared" si="693"/>
        <v>13.56</v>
      </c>
      <c r="I2473" s="36">
        <f>SUM(I2472)</f>
        <v>14.56</v>
      </c>
      <c r="J2473" s="36"/>
      <c r="K2473" s="117">
        <f>SUM(I2473:J2473)</f>
        <v>14.56</v>
      </c>
      <c r="L2473" s="91">
        <f>SUM(L2472)</f>
        <v>11.02</v>
      </c>
      <c r="M2473" s="91"/>
      <c r="N2473" s="91">
        <f>SUM(L2473:M2473)</f>
        <v>11.02</v>
      </c>
      <c r="O2473" s="91">
        <f>SUM(O2472)</f>
        <v>8.44</v>
      </c>
      <c r="P2473" s="91"/>
      <c r="Q2473" s="91">
        <f>SUM(O2473:P2473)</f>
        <v>8.44</v>
      </c>
      <c r="R2473" s="91">
        <f>SUM(R2472)</f>
        <v>8.44</v>
      </c>
      <c r="S2473" s="91"/>
      <c r="T2473" s="91">
        <f>SUM(R2473:S2473)</f>
        <v>8.44</v>
      </c>
    </row>
    <row r="2474" spans="1:20" s="43" customFormat="1" ht="18.75">
      <c r="A2474" s="35">
        <v>24</v>
      </c>
      <c r="B2474" s="19" t="s">
        <v>1269</v>
      </c>
      <c r="C2474" s="21"/>
      <c r="D2474" s="21"/>
      <c r="E2474" s="88"/>
      <c r="F2474" s="18"/>
      <c r="G2474" s="18"/>
      <c r="H2474" s="94"/>
      <c r="I2474" s="36"/>
      <c r="J2474" s="36"/>
      <c r="K2474" s="117"/>
      <c r="L2474" s="91"/>
      <c r="M2474" s="91"/>
      <c r="N2474" s="91"/>
      <c r="O2474" s="91"/>
      <c r="P2474" s="91"/>
      <c r="Q2474" s="91"/>
      <c r="R2474" s="91"/>
      <c r="S2474" s="91"/>
      <c r="T2474" s="91"/>
    </row>
    <row r="2475" spans="1:20" ht="18.75">
      <c r="A2475" s="25">
        <v>1</v>
      </c>
      <c r="B2475" s="17" t="s">
        <v>1897</v>
      </c>
      <c r="C2475" s="38">
        <v>34</v>
      </c>
      <c r="D2475" s="38"/>
      <c r="E2475" s="87">
        <f>SUM(C2475:D2475)</f>
        <v>34</v>
      </c>
      <c r="F2475" s="14">
        <v>37</v>
      </c>
      <c r="G2475" s="14">
        <v>0</v>
      </c>
      <c r="H2475" s="94">
        <f t="shared" si="693"/>
        <v>37</v>
      </c>
      <c r="I2475" s="22">
        <v>0.01</v>
      </c>
      <c r="J2475" s="22"/>
      <c r="K2475" s="117">
        <f>SUM(I2475:J2475)</f>
        <v>0.01</v>
      </c>
      <c r="L2475" s="173">
        <v>0.01</v>
      </c>
      <c r="M2475" s="173"/>
      <c r="N2475" s="91">
        <f>SUM(L2475:M2475)</f>
        <v>0.01</v>
      </c>
      <c r="O2475" s="173">
        <v>400</v>
      </c>
      <c r="P2475" s="173"/>
      <c r="Q2475" s="91">
        <f>SUM(O2475:P2475)</f>
        <v>400</v>
      </c>
      <c r="R2475" s="173">
        <v>400</v>
      </c>
      <c r="S2475" s="173"/>
      <c r="T2475" s="91">
        <f>SUM(R2475:S2475)</f>
        <v>400</v>
      </c>
    </row>
    <row r="2476" spans="1:20" s="43" customFormat="1" ht="18.75">
      <c r="A2476" s="25">
        <v>2</v>
      </c>
      <c r="B2476" s="17" t="s">
        <v>1809</v>
      </c>
      <c r="C2476" s="38"/>
      <c r="D2476" s="38">
        <v>0.11</v>
      </c>
      <c r="E2476" s="87">
        <f>SUM(C2476:D2476)</f>
        <v>0.11</v>
      </c>
      <c r="F2476" s="14">
        <v>0.01</v>
      </c>
      <c r="G2476" s="14">
        <v>0.11</v>
      </c>
      <c r="H2476" s="94">
        <f t="shared" si="693"/>
        <v>0.12</v>
      </c>
      <c r="I2476" s="22">
        <v>0.01</v>
      </c>
      <c r="J2476" s="22">
        <v>0.01</v>
      </c>
      <c r="K2476" s="117">
        <f>SUM(I2476:J2476)</f>
        <v>0.02</v>
      </c>
      <c r="L2476" s="173">
        <v>0.01</v>
      </c>
      <c r="M2476" s="173">
        <v>1644.28</v>
      </c>
      <c r="N2476" s="91">
        <f>SUM(L2476:M2476)</f>
        <v>1644.29</v>
      </c>
      <c r="O2476" s="173">
        <v>750</v>
      </c>
      <c r="P2476" s="173">
        <v>0.11</v>
      </c>
      <c r="Q2476" s="91">
        <f>SUM(O2476:P2476)</f>
        <v>750.11</v>
      </c>
      <c r="R2476" s="173">
        <v>750</v>
      </c>
      <c r="S2476" s="173">
        <v>0.11</v>
      </c>
      <c r="T2476" s="91">
        <f>SUM(R2476:S2476)</f>
        <v>750.11</v>
      </c>
    </row>
    <row r="2477" spans="1:20" ht="18.75">
      <c r="A2477" s="25"/>
      <c r="B2477" s="19" t="s">
        <v>160</v>
      </c>
      <c r="C2477" s="39">
        <f>SUM(C2475:C2476)</f>
        <v>34</v>
      </c>
      <c r="D2477" s="39">
        <f>SUM(D2475:D2476)</f>
        <v>0.11</v>
      </c>
      <c r="E2477" s="87">
        <f>SUM(C2477:D2477)</f>
        <v>34.11</v>
      </c>
      <c r="F2477" s="18">
        <v>37.01</v>
      </c>
      <c r="G2477" s="18">
        <v>0.11</v>
      </c>
      <c r="H2477" s="94">
        <f t="shared" si="693"/>
        <v>37.119999999999997</v>
      </c>
      <c r="I2477" s="36">
        <f>SUM(I2475:I2476)</f>
        <v>0.02</v>
      </c>
      <c r="J2477" s="36">
        <f>SUM(J2475:J2476)</f>
        <v>0.01</v>
      </c>
      <c r="K2477" s="117">
        <f>SUM(I2477:J2477)</f>
        <v>0.03</v>
      </c>
      <c r="L2477" s="91">
        <f>SUM(L2475:L2476)</f>
        <v>0.02</v>
      </c>
      <c r="M2477" s="91">
        <f>SUM(M2475:M2476)</f>
        <v>1644.28</v>
      </c>
      <c r="N2477" s="91">
        <f>SUM(L2477:M2477)</f>
        <v>1644.3</v>
      </c>
      <c r="O2477" s="91">
        <f>SUM(O2475:O2476)</f>
        <v>1150</v>
      </c>
      <c r="P2477" s="91">
        <f>SUM(P2475:P2476)</f>
        <v>0.11</v>
      </c>
      <c r="Q2477" s="91">
        <f>SUM(O2477:P2477)</f>
        <v>1150.1099999999999</v>
      </c>
      <c r="R2477" s="91">
        <f>SUM(R2475:R2476)</f>
        <v>1150</v>
      </c>
      <c r="S2477" s="91">
        <f>SUM(S2475:S2476)</f>
        <v>0.11</v>
      </c>
      <c r="T2477" s="91">
        <f>SUM(R2477:S2477)</f>
        <v>1150.1099999999999</v>
      </c>
    </row>
    <row r="2478" spans="1:20" s="43" customFormat="1" ht="18.75">
      <c r="A2478" s="35">
        <v>25</v>
      </c>
      <c r="B2478" s="19" t="s">
        <v>1810</v>
      </c>
      <c r="C2478" s="39"/>
      <c r="D2478" s="39"/>
      <c r="E2478" s="87"/>
      <c r="F2478" s="18"/>
      <c r="G2478" s="18"/>
      <c r="H2478" s="94"/>
      <c r="I2478" s="36"/>
      <c r="J2478" s="36"/>
      <c r="K2478" s="117"/>
      <c r="L2478" s="91"/>
      <c r="M2478" s="91"/>
      <c r="N2478" s="91"/>
      <c r="O2478" s="91"/>
      <c r="P2478" s="91"/>
      <c r="Q2478" s="91"/>
      <c r="R2478" s="91"/>
      <c r="S2478" s="91"/>
      <c r="T2478" s="91"/>
    </row>
    <row r="2479" spans="1:20" ht="18.75">
      <c r="A2479" s="25">
        <v>1</v>
      </c>
      <c r="B2479" s="17" t="s">
        <v>1811</v>
      </c>
      <c r="C2479" s="38">
        <v>8.0399999999999991</v>
      </c>
      <c r="D2479" s="38">
        <v>30</v>
      </c>
      <c r="E2479" s="87">
        <f>SUM(C2479:D2479)</f>
        <v>38.04</v>
      </c>
      <c r="F2479" s="14">
        <v>16.100000000000001</v>
      </c>
      <c r="G2479" s="14">
        <v>24.15</v>
      </c>
      <c r="H2479" s="94">
        <f t="shared" si="693"/>
        <v>40.25</v>
      </c>
      <c r="I2479" s="22">
        <v>52.52</v>
      </c>
      <c r="J2479" s="22">
        <v>78.78</v>
      </c>
      <c r="K2479" s="117">
        <f>SUM(I2479:J2479)</f>
        <v>131.30000000000001</v>
      </c>
      <c r="L2479" s="173">
        <v>0.01</v>
      </c>
      <c r="M2479" s="173">
        <v>0.01</v>
      </c>
      <c r="N2479" s="91">
        <f>SUM(L2479:M2479)</f>
        <v>0.02</v>
      </c>
      <c r="O2479" s="173">
        <v>0.01</v>
      </c>
      <c r="P2479" s="173">
        <v>0.01</v>
      </c>
      <c r="Q2479" s="91">
        <f>SUM(O2479:P2479)</f>
        <v>0.02</v>
      </c>
      <c r="R2479" s="173">
        <v>0.01</v>
      </c>
      <c r="S2479" s="173">
        <v>0.01</v>
      </c>
      <c r="T2479" s="91">
        <f>SUM(R2479:S2479)</f>
        <v>0.02</v>
      </c>
    </row>
    <row r="2480" spans="1:20" ht="18.75">
      <c r="A2480" s="25">
        <v>2</v>
      </c>
      <c r="B2480" s="17" t="s">
        <v>1812</v>
      </c>
      <c r="C2480" s="38">
        <v>11.96</v>
      </c>
      <c r="D2480" s="38"/>
      <c r="E2480" s="87">
        <f>SUM(C2480:D2480)</f>
        <v>11.96</v>
      </c>
      <c r="F2480" s="14">
        <v>0.01</v>
      </c>
      <c r="G2480" s="14">
        <v>0</v>
      </c>
      <c r="H2480" s="94">
        <f t="shared" si="693"/>
        <v>0.01</v>
      </c>
      <c r="I2480" s="22">
        <v>0.01</v>
      </c>
      <c r="J2480" s="22"/>
      <c r="K2480" s="117">
        <f>SUM(I2480:J2480)</f>
        <v>0.01</v>
      </c>
      <c r="L2480" s="173">
        <v>799.96</v>
      </c>
      <c r="M2480" s="173"/>
      <c r="N2480" s="91">
        <f>SUM(L2480:M2480)</f>
        <v>799.96</v>
      </c>
      <c r="O2480" s="173">
        <v>633.1</v>
      </c>
      <c r="P2480" s="173"/>
      <c r="Q2480" s="91">
        <f>SUM(O2480:P2480)</f>
        <v>633.1</v>
      </c>
      <c r="R2480" s="173">
        <v>633.1</v>
      </c>
      <c r="S2480" s="173"/>
      <c r="T2480" s="91">
        <f>SUM(R2480:S2480)</f>
        <v>633.1</v>
      </c>
    </row>
    <row r="2481" spans="1:20" ht="18.75">
      <c r="A2481" s="25"/>
      <c r="B2481" s="19" t="s">
        <v>198</v>
      </c>
      <c r="C2481" s="39">
        <f>SUM(C2479:C2480)</f>
        <v>20</v>
      </c>
      <c r="D2481" s="39">
        <f>SUM(D2479:D2480)</f>
        <v>30</v>
      </c>
      <c r="E2481" s="87">
        <f>SUM(C2481:D2481)</f>
        <v>50</v>
      </c>
      <c r="F2481" s="18">
        <v>16.11</v>
      </c>
      <c r="G2481" s="18">
        <v>24.15</v>
      </c>
      <c r="H2481" s="94">
        <f t="shared" si="693"/>
        <v>40.26</v>
      </c>
      <c r="I2481" s="36">
        <f>SUM(I2479:I2480)</f>
        <v>52.53</v>
      </c>
      <c r="J2481" s="36">
        <f>SUM(J2479:J2480)</f>
        <v>78.78</v>
      </c>
      <c r="K2481" s="117">
        <f>SUM(I2481:J2481)</f>
        <v>131.31</v>
      </c>
      <c r="L2481" s="91">
        <f>SUM(L2479:L2480)</f>
        <v>799.97</v>
      </c>
      <c r="M2481" s="91">
        <f>SUM(M2479:M2480)</f>
        <v>0.01</v>
      </c>
      <c r="N2481" s="91">
        <f>SUM(L2481:M2481)</f>
        <v>799.98</v>
      </c>
      <c r="O2481" s="91">
        <f>SUM(O2479:O2480)</f>
        <v>633.11</v>
      </c>
      <c r="P2481" s="91">
        <f>SUM(P2479:P2480)</f>
        <v>0.01</v>
      </c>
      <c r="Q2481" s="91">
        <f>SUM(O2481:P2481)</f>
        <v>633.12</v>
      </c>
      <c r="R2481" s="91">
        <f>SUM(R2479:R2480)</f>
        <v>633.11</v>
      </c>
      <c r="S2481" s="91">
        <f>SUM(S2479:S2480)</f>
        <v>0.01</v>
      </c>
      <c r="T2481" s="91">
        <f>SUM(R2481:S2481)</f>
        <v>633.12</v>
      </c>
    </row>
    <row r="2482" spans="1:20" s="43" customFormat="1" ht="18.75">
      <c r="A2482" s="35">
        <v>26</v>
      </c>
      <c r="B2482" s="19" t="s">
        <v>1813</v>
      </c>
      <c r="C2482" s="21"/>
      <c r="D2482" s="21"/>
      <c r="E2482" s="88"/>
      <c r="F2482" s="18"/>
      <c r="G2482" s="18"/>
      <c r="H2482" s="94"/>
      <c r="I2482" s="36"/>
      <c r="J2482" s="36"/>
      <c r="K2482" s="117"/>
      <c r="L2482" s="173"/>
      <c r="M2482" s="91"/>
      <c r="N2482" s="91"/>
      <c r="O2482" s="173"/>
      <c r="P2482" s="91"/>
      <c r="Q2482" s="91"/>
      <c r="R2482" s="173"/>
      <c r="S2482" s="91"/>
      <c r="T2482" s="91"/>
    </row>
    <row r="2483" spans="1:20" ht="18.75">
      <c r="A2483" s="25">
        <v>1</v>
      </c>
      <c r="B2483" s="17" t="s">
        <v>1814</v>
      </c>
      <c r="C2483" s="20">
        <v>0</v>
      </c>
      <c r="D2483" s="20"/>
      <c r="E2483" s="107">
        <f>SUM(C2483:D2483)</f>
        <v>0</v>
      </c>
      <c r="F2483" s="14">
        <v>5</v>
      </c>
      <c r="G2483" s="14">
        <v>0</v>
      </c>
      <c r="H2483" s="94">
        <f t="shared" si="693"/>
        <v>5</v>
      </c>
      <c r="I2483" s="22">
        <v>25</v>
      </c>
      <c r="J2483" s="22"/>
      <c r="K2483" s="117">
        <f>SUM(I2483:J2483)</f>
        <v>25</v>
      </c>
      <c r="L2483" s="91">
        <v>40</v>
      </c>
      <c r="M2483" s="91"/>
      <c r="N2483" s="91">
        <f>SUM(L2483:M2483)</f>
        <v>40</v>
      </c>
      <c r="O2483" s="91">
        <v>20</v>
      </c>
      <c r="P2483" s="91"/>
      <c r="Q2483" s="91">
        <f>SUM(O2483:P2483)</f>
        <v>20</v>
      </c>
      <c r="R2483" s="91">
        <v>20</v>
      </c>
      <c r="S2483" s="91"/>
      <c r="T2483" s="91">
        <f>SUM(R2483:S2483)</f>
        <v>20</v>
      </c>
    </row>
    <row r="2484" spans="1:20" ht="18.75">
      <c r="A2484" s="25"/>
      <c r="B2484" s="19" t="s">
        <v>110</v>
      </c>
      <c r="C2484" s="21">
        <f>SUM(C2483)</f>
        <v>0</v>
      </c>
      <c r="D2484" s="21"/>
      <c r="E2484" s="88">
        <f>SUM(C2484:D2484)</f>
        <v>0</v>
      </c>
      <c r="F2484" s="18">
        <v>5</v>
      </c>
      <c r="G2484" s="18">
        <v>0</v>
      </c>
      <c r="H2484" s="94">
        <f t="shared" si="693"/>
        <v>5</v>
      </c>
      <c r="I2484" s="36">
        <f>SUM(I2483)</f>
        <v>25</v>
      </c>
      <c r="J2484" s="22"/>
      <c r="K2484" s="117">
        <f>SUM(I2484:J2484)</f>
        <v>25</v>
      </c>
      <c r="L2484" s="91">
        <f>SUM(L2483)</f>
        <v>40</v>
      </c>
      <c r="M2484" s="91"/>
      <c r="N2484" s="91">
        <f>SUM(L2484:M2484)</f>
        <v>40</v>
      </c>
      <c r="O2484" s="91">
        <f>SUM(O2483)</f>
        <v>20</v>
      </c>
      <c r="P2484" s="91"/>
      <c r="Q2484" s="91">
        <f>SUM(O2484:P2484)</f>
        <v>20</v>
      </c>
      <c r="R2484" s="91">
        <f>SUM(R2483)</f>
        <v>20</v>
      </c>
      <c r="S2484" s="91"/>
      <c r="T2484" s="91">
        <f>SUM(R2484:S2484)</f>
        <v>20</v>
      </c>
    </row>
    <row r="2485" spans="1:20" s="43" customFormat="1" ht="18.75">
      <c r="A2485" s="35">
        <v>27</v>
      </c>
      <c r="B2485" s="19" t="s">
        <v>1815</v>
      </c>
      <c r="C2485" s="21"/>
      <c r="D2485" s="21"/>
      <c r="E2485" s="88"/>
      <c r="F2485" s="18"/>
      <c r="G2485" s="18"/>
      <c r="H2485" s="94"/>
      <c r="I2485" s="36"/>
      <c r="J2485" s="36"/>
      <c r="K2485" s="117"/>
      <c r="L2485" s="91"/>
      <c r="M2485" s="91"/>
      <c r="N2485" s="91"/>
      <c r="O2485" s="91"/>
      <c r="P2485" s="91"/>
      <c r="Q2485" s="91"/>
      <c r="R2485" s="91"/>
      <c r="S2485" s="91"/>
      <c r="T2485" s="91"/>
    </row>
    <row r="2486" spans="1:20" ht="18.75">
      <c r="A2486" s="25">
        <v>1</v>
      </c>
      <c r="B2486" s="17" t="s">
        <v>1816</v>
      </c>
      <c r="C2486" s="20">
        <v>0</v>
      </c>
      <c r="D2486" s="20"/>
      <c r="E2486" s="107">
        <f>SUM(C2486:D2486)</f>
        <v>0</v>
      </c>
      <c r="F2486" s="14">
        <v>583.5</v>
      </c>
      <c r="G2486" s="14">
        <v>0</v>
      </c>
      <c r="H2486" s="94">
        <f t="shared" ref="H2486:H2589" si="706">SUM(F2486:G2486)</f>
        <v>583.5</v>
      </c>
      <c r="I2486" s="22">
        <v>615.51</v>
      </c>
      <c r="J2486" s="22"/>
      <c r="K2486" s="117">
        <f>SUM(I2486:J2486)</f>
        <v>615.51</v>
      </c>
      <c r="L2486" s="173">
        <v>606.51</v>
      </c>
      <c r="M2486" s="173"/>
      <c r="N2486" s="91">
        <f>SUM(L2486:M2486)</f>
        <v>606.51</v>
      </c>
      <c r="O2486" s="173">
        <v>646.01</v>
      </c>
      <c r="P2486" s="173"/>
      <c r="Q2486" s="91">
        <f>SUM(O2486:P2486)</f>
        <v>646.01</v>
      </c>
      <c r="R2486" s="173">
        <v>646.01</v>
      </c>
      <c r="S2486" s="173"/>
      <c r="T2486" s="91">
        <f>SUM(R2486:S2486)</f>
        <v>646.01</v>
      </c>
    </row>
    <row r="2487" spans="1:20" ht="18.75">
      <c r="A2487" s="25"/>
      <c r="B2487" s="19" t="s">
        <v>199</v>
      </c>
      <c r="C2487" s="21">
        <f>SUM(C2486)</f>
        <v>0</v>
      </c>
      <c r="D2487" s="21"/>
      <c r="E2487" s="88">
        <f>SUM(C2487:D2487)</f>
        <v>0</v>
      </c>
      <c r="F2487" s="18">
        <v>583.5</v>
      </c>
      <c r="G2487" s="18">
        <v>0</v>
      </c>
      <c r="H2487" s="94">
        <f t="shared" si="706"/>
        <v>583.5</v>
      </c>
      <c r="I2487" s="36">
        <f>SUM(I2486)</f>
        <v>615.51</v>
      </c>
      <c r="J2487" s="22"/>
      <c r="K2487" s="117">
        <f>SUM(I2487:J2487)</f>
        <v>615.51</v>
      </c>
      <c r="L2487" s="91">
        <f>SUM(L2486)</f>
        <v>606.51</v>
      </c>
      <c r="M2487" s="173"/>
      <c r="N2487" s="91">
        <f>SUM(L2487:M2487)</f>
        <v>606.51</v>
      </c>
      <c r="O2487" s="91">
        <f>SUM(O2486)</f>
        <v>646.01</v>
      </c>
      <c r="P2487" s="173"/>
      <c r="Q2487" s="91">
        <f>SUM(O2487:P2487)</f>
        <v>646.01</v>
      </c>
      <c r="R2487" s="91">
        <f>SUM(R2486)</f>
        <v>646.01</v>
      </c>
      <c r="S2487" s="173"/>
      <c r="T2487" s="91">
        <f>SUM(R2487:S2487)</f>
        <v>646.01</v>
      </c>
    </row>
    <row r="2488" spans="1:20" s="43" customFormat="1" ht="18.75">
      <c r="A2488" s="35">
        <v>28</v>
      </c>
      <c r="B2488" s="19" t="s">
        <v>1817</v>
      </c>
      <c r="C2488" s="21"/>
      <c r="D2488" s="21"/>
      <c r="E2488" s="88"/>
      <c r="F2488" s="18"/>
      <c r="G2488" s="18"/>
      <c r="H2488" s="94"/>
      <c r="I2488" s="36"/>
      <c r="J2488" s="36"/>
      <c r="K2488" s="117"/>
      <c r="L2488" s="91"/>
      <c r="M2488" s="91"/>
      <c r="N2488" s="91"/>
      <c r="O2488" s="91"/>
      <c r="P2488" s="91"/>
      <c r="Q2488" s="91"/>
      <c r="R2488" s="91"/>
      <c r="S2488" s="91"/>
      <c r="T2488" s="91"/>
    </row>
    <row r="2489" spans="1:20" ht="18.75">
      <c r="A2489" s="25">
        <v>1</v>
      </c>
      <c r="B2489" s="17" t="s">
        <v>1821</v>
      </c>
      <c r="C2489" s="20">
        <v>50</v>
      </c>
      <c r="D2489" s="20"/>
      <c r="E2489" s="88">
        <f>SUM(C2489:D2489)</f>
        <v>50</v>
      </c>
      <c r="F2489" s="14">
        <v>383.5</v>
      </c>
      <c r="G2489" s="14">
        <v>0</v>
      </c>
      <c r="H2489" s="94">
        <f t="shared" si="706"/>
        <v>383.5</v>
      </c>
      <c r="I2489" s="22">
        <v>383.5</v>
      </c>
      <c r="J2489" s="22"/>
      <c r="K2489" s="117">
        <f>SUM(I2489:J2489)</f>
        <v>383.5</v>
      </c>
      <c r="L2489" s="173">
        <v>1</v>
      </c>
      <c r="M2489" s="173"/>
      <c r="N2489" s="91">
        <f>SUM(L2489:M2489)</f>
        <v>1</v>
      </c>
      <c r="O2489" s="173">
        <v>2</v>
      </c>
      <c r="P2489" s="173"/>
      <c r="Q2489" s="91">
        <f>SUM(O2489:P2489)</f>
        <v>2</v>
      </c>
      <c r="R2489" s="173">
        <v>2</v>
      </c>
      <c r="S2489" s="173"/>
      <c r="T2489" s="91">
        <f>SUM(R2489:S2489)</f>
        <v>2</v>
      </c>
    </row>
    <row r="2490" spans="1:20" ht="18.75">
      <c r="A2490" s="25"/>
      <c r="B2490" s="19" t="s">
        <v>200</v>
      </c>
      <c r="C2490" s="21">
        <f>SUM(C2489)</f>
        <v>50</v>
      </c>
      <c r="D2490" s="20"/>
      <c r="E2490" s="88">
        <f>SUM(C2490:D2490)</f>
        <v>50</v>
      </c>
      <c r="F2490" s="18">
        <v>383.5</v>
      </c>
      <c r="G2490" s="18">
        <v>0</v>
      </c>
      <c r="H2490" s="94">
        <f t="shared" si="706"/>
        <v>383.5</v>
      </c>
      <c r="I2490" s="36">
        <f>SUM(I2489)</f>
        <v>383.5</v>
      </c>
      <c r="J2490" s="22"/>
      <c r="K2490" s="117">
        <f>SUM(I2490:J2490)</f>
        <v>383.5</v>
      </c>
      <c r="L2490" s="91">
        <f>SUM(L2489)</f>
        <v>1</v>
      </c>
      <c r="M2490" s="173"/>
      <c r="N2490" s="91">
        <f>SUM(L2490:M2490)</f>
        <v>1</v>
      </c>
      <c r="O2490" s="91">
        <f>SUM(O2489)</f>
        <v>2</v>
      </c>
      <c r="P2490" s="173"/>
      <c r="Q2490" s="91">
        <f>SUM(O2490:P2490)</f>
        <v>2</v>
      </c>
      <c r="R2490" s="91">
        <f>SUM(R2489)</f>
        <v>2</v>
      </c>
      <c r="S2490" s="173"/>
      <c r="T2490" s="91">
        <f>SUM(R2490:S2490)</f>
        <v>2</v>
      </c>
    </row>
    <row r="2491" spans="1:20" s="43" customFormat="1" ht="18.75">
      <c r="A2491" s="35">
        <v>29</v>
      </c>
      <c r="B2491" s="19" t="s">
        <v>1818</v>
      </c>
      <c r="C2491" s="21"/>
      <c r="D2491" s="21"/>
      <c r="E2491" s="88"/>
      <c r="F2491" s="18"/>
      <c r="G2491" s="18"/>
      <c r="H2491" s="94"/>
      <c r="I2491" s="36"/>
      <c r="J2491" s="36"/>
      <c r="K2491" s="117"/>
      <c r="L2491" s="91"/>
      <c r="M2491" s="91"/>
      <c r="N2491" s="91"/>
      <c r="O2491" s="91"/>
      <c r="P2491" s="91"/>
      <c r="Q2491" s="91"/>
      <c r="R2491" s="91"/>
      <c r="S2491" s="91"/>
      <c r="T2491" s="91"/>
    </row>
    <row r="2492" spans="1:20" ht="18.75">
      <c r="A2492" s="25">
        <v>1</v>
      </c>
      <c r="B2492" s="17" t="s">
        <v>1819</v>
      </c>
      <c r="C2492" s="20">
        <v>8.1999999999999993</v>
      </c>
      <c r="D2492" s="20"/>
      <c r="E2492" s="88">
        <f>SUM(C2492:D2492)</f>
        <v>8.1999999999999993</v>
      </c>
      <c r="F2492" s="14">
        <v>11.31</v>
      </c>
      <c r="G2492" s="14">
        <v>0</v>
      </c>
      <c r="H2492" s="94">
        <f t="shared" si="706"/>
        <v>11.31</v>
      </c>
      <c r="I2492" s="22">
        <v>14.66</v>
      </c>
      <c r="J2492" s="22"/>
      <c r="K2492" s="117">
        <f>SUM(I2492:J2492)</f>
        <v>14.66</v>
      </c>
      <c r="L2492" s="173">
        <v>27.01</v>
      </c>
      <c r="M2492" s="173"/>
      <c r="N2492" s="91">
        <f>SUM(L2492:M2492)</f>
        <v>27.01</v>
      </c>
      <c r="O2492" s="173">
        <v>41.61</v>
      </c>
      <c r="P2492" s="173"/>
      <c r="Q2492" s="91">
        <f>SUM(O2492:P2492)</f>
        <v>41.61</v>
      </c>
      <c r="R2492" s="173">
        <v>41.61</v>
      </c>
      <c r="S2492" s="173"/>
      <c r="T2492" s="91">
        <f>SUM(R2492:S2492)</f>
        <v>41.61</v>
      </c>
    </row>
    <row r="2493" spans="1:20" ht="18.75">
      <c r="A2493" s="25"/>
      <c r="B2493" s="19" t="s">
        <v>201</v>
      </c>
      <c r="C2493" s="21">
        <f>SUM(C2492)</f>
        <v>8.1999999999999993</v>
      </c>
      <c r="D2493" s="20"/>
      <c r="E2493" s="88">
        <f>SUM(C2493:D2493)</f>
        <v>8.1999999999999993</v>
      </c>
      <c r="F2493" s="18">
        <v>11.31</v>
      </c>
      <c r="G2493" s="18">
        <v>0</v>
      </c>
      <c r="H2493" s="94">
        <f t="shared" si="706"/>
        <v>11.31</v>
      </c>
      <c r="I2493" s="22">
        <f>SUM(I2492)</f>
        <v>14.66</v>
      </c>
      <c r="J2493" s="22"/>
      <c r="K2493" s="117">
        <f>SUM(I2493:J2493)</f>
        <v>14.66</v>
      </c>
      <c r="L2493" s="91">
        <f>SUM(L2492)</f>
        <v>27.01</v>
      </c>
      <c r="M2493" s="173"/>
      <c r="N2493" s="91">
        <f>SUM(L2493:M2493)</f>
        <v>27.01</v>
      </c>
      <c r="O2493" s="91">
        <f>SUM(O2492)</f>
        <v>41.61</v>
      </c>
      <c r="P2493" s="173"/>
      <c r="Q2493" s="91">
        <f>SUM(O2493:P2493)</f>
        <v>41.61</v>
      </c>
      <c r="R2493" s="91">
        <f>SUM(R2492)</f>
        <v>41.61</v>
      </c>
      <c r="S2493" s="173"/>
      <c r="T2493" s="91">
        <f>SUM(R2493:S2493)</f>
        <v>41.61</v>
      </c>
    </row>
    <row r="2494" spans="1:20" ht="18.75">
      <c r="A2494" s="25"/>
      <c r="B2494" s="19" t="s">
        <v>2470</v>
      </c>
      <c r="C2494" s="21"/>
      <c r="D2494" s="20"/>
      <c r="E2494" s="88"/>
      <c r="F2494" s="18"/>
      <c r="G2494" s="18"/>
      <c r="H2494" s="94"/>
      <c r="I2494" s="22"/>
      <c r="J2494" s="22"/>
      <c r="L2494" s="91"/>
      <c r="M2494" s="173"/>
      <c r="N2494" s="91"/>
      <c r="O2494" s="91"/>
      <c r="P2494" s="173"/>
      <c r="Q2494" s="91"/>
      <c r="R2494" s="91"/>
      <c r="S2494" s="173"/>
      <c r="T2494" s="91"/>
    </row>
    <row r="2495" spans="1:20" ht="18.75">
      <c r="A2495" s="25"/>
      <c r="B2495" s="17" t="s">
        <v>2463</v>
      </c>
      <c r="C2495" s="21"/>
      <c r="D2495" s="20"/>
      <c r="E2495" s="88"/>
      <c r="F2495" s="18"/>
      <c r="G2495" s="18"/>
      <c r="H2495" s="94"/>
      <c r="I2495" s="22"/>
      <c r="J2495" s="22"/>
      <c r="L2495" s="91"/>
      <c r="M2495" s="173"/>
      <c r="N2495" s="91"/>
      <c r="O2495" s="91"/>
      <c r="P2495" s="173"/>
      <c r="Q2495" s="91"/>
      <c r="R2495" s="91">
        <v>0.01</v>
      </c>
      <c r="S2495" s="173"/>
      <c r="T2495" s="91">
        <f>SUM(R2495:S2495)</f>
        <v>0.01</v>
      </c>
    </row>
    <row r="2496" spans="1:20" ht="18.75">
      <c r="A2496" s="25"/>
      <c r="B2496" s="19" t="s">
        <v>2471</v>
      </c>
      <c r="C2496" s="21"/>
      <c r="D2496" s="20"/>
      <c r="E2496" s="88"/>
      <c r="F2496" s="18"/>
      <c r="G2496" s="18"/>
      <c r="H2496" s="94"/>
      <c r="I2496" s="22"/>
      <c r="J2496" s="22"/>
      <c r="L2496" s="91"/>
      <c r="M2496" s="173"/>
      <c r="N2496" s="91"/>
      <c r="O2496" s="91"/>
      <c r="P2496" s="173"/>
      <c r="Q2496" s="91"/>
      <c r="R2496" s="91">
        <f>SUM(R2495)</f>
        <v>0.01</v>
      </c>
      <c r="S2496" s="173"/>
      <c r="T2496" s="91">
        <f>SUM(R2496:S2496)</f>
        <v>0.01</v>
      </c>
    </row>
    <row r="2497" spans="1:20" s="43" customFormat="1" ht="18.75">
      <c r="A2497" s="35">
        <v>30</v>
      </c>
      <c r="B2497" s="19" t="s">
        <v>1820</v>
      </c>
      <c r="C2497" s="21"/>
      <c r="D2497" s="21"/>
      <c r="E2497" s="88"/>
      <c r="F2497" s="18"/>
      <c r="G2497" s="18"/>
      <c r="H2497" s="94"/>
      <c r="I2497" s="36"/>
      <c r="J2497" s="36"/>
      <c r="K2497" s="117"/>
      <c r="L2497" s="91"/>
      <c r="M2497" s="91"/>
      <c r="N2497" s="91"/>
      <c r="O2497" s="91"/>
      <c r="P2497" s="91"/>
      <c r="Q2497" s="91"/>
      <c r="R2497" s="91"/>
      <c r="S2497" s="91"/>
      <c r="T2497" s="91"/>
    </row>
    <row r="2498" spans="1:20" ht="18.75">
      <c r="A2498" s="25">
        <v>1</v>
      </c>
      <c r="B2498" s="17" t="s">
        <v>1822</v>
      </c>
      <c r="C2498" s="20">
        <v>114.9</v>
      </c>
      <c r="D2498" s="20"/>
      <c r="E2498" s="88">
        <f>SUM(C2498:D2498)</f>
        <v>114.9</v>
      </c>
      <c r="F2498" s="14">
        <v>125</v>
      </c>
      <c r="G2498" s="14">
        <v>0</v>
      </c>
      <c r="H2498" s="94">
        <f t="shared" si="706"/>
        <v>125</v>
      </c>
      <c r="I2498" s="22">
        <v>125</v>
      </c>
      <c r="J2498" s="22"/>
      <c r="K2498" s="117">
        <f>SUM(I2498:J2498)</f>
        <v>125</v>
      </c>
      <c r="L2498" s="173">
        <v>271</v>
      </c>
      <c r="M2498" s="173"/>
      <c r="N2498" s="91">
        <f>SUM(L2498:M2498)</f>
        <v>271</v>
      </c>
      <c r="O2498" s="173">
        <v>1231</v>
      </c>
      <c r="P2498" s="173"/>
      <c r="Q2498" s="91">
        <f>SUM(O2498:P2498)</f>
        <v>1231</v>
      </c>
      <c r="R2498" s="173">
        <v>1231</v>
      </c>
      <c r="S2498" s="173"/>
      <c r="T2498" s="91">
        <f>SUM(R2498:S2498)</f>
        <v>1231</v>
      </c>
    </row>
    <row r="2499" spans="1:20" ht="18.75">
      <c r="A2499" s="25"/>
      <c r="B2499" s="19" t="s">
        <v>202</v>
      </c>
      <c r="C2499" s="21">
        <f>SUM(C2498)</f>
        <v>114.9</v>
      </c>
      <c r="D2499" s="20"/>
      <c r="E2499" s="88">
        <f>SUM(C2499:D2499)</f>
        <v>114.9</v>
      </c>
      <c r="F2499" s="18">
        <v>125</v>
      </c>
      <c r="G2499" s="18">
        <v>0</v>
      </c>
      <c r="H2499" s="94">
        <f t="shared" si="706"/>
        <v>125</v>
      </c>
      <c r="I2499" s="36">
        <f>SUM(I2498)</f>
        <v>125</v>
      </c>
      <c r="J2499" s="22"/>
      <c r="K2499" s="117">
        <f>SUM(I2499:J2499)</f>
        <v>125</v>
      </c>
      <c r="L2499" s="91">
        <f>SUM(L2498)</f>
        <v>271</v>
      </c>
      <c r="M2499" s="173"/>
      <c r="N2499" s="91">
        <f>SUM(L2499:M2499)</f>
        <v>271</v>
      </c>
      <c r="O2499" s="91">
        <f>SUM(O2498)</f>
        <v>1231</v>
      </c>
      <c r="P2499" s="173"/>
      <c r="Q2499" s="91">
        <f>SUM(O2499:P2499)</f>
        <v>1231</v>
      </c>
      <c r="R2499" s="91">
        <f>SUM(R2498)</f>
        <v>1231</v>
      </c>
      <c r="S2499" s="173"/>
      <c r="T2499" s="91">
        <f>SUM(R2499:S2499)</f>
        <v>1231</v>
      </c>
    </row>
    <row r="2500" spans="1:20" s="43" customFormat="1" ht="18.75">
      <c r="A2500" s="35">
        <v>31</v>
      </c>
      <c r="B2500" s="19" t="s">
        <v>1823</v>
      </c>
      <c r="C2500" s="21"/>
      <c r="D2500" s="21"/>
      <c r="E2500" s="88"/>
      <c r="F2500" s="18"/>
      <c r="G2500" s="18"/>
      <c r="H2500" s="94"/>
      <c r="I2500" s="36"/>
      <c r="J2500" s="36"/>
      <c r="K2500" s="117"/>
      <c r="L2500" s="91"/>
      <c r="M2500" s="91"/>
      <c r="N2500" s="91"/>
      <c r="O2500" s="91"/>
      <c r="P2500" s="91"/>
      <c r="Q2500" s="91"/>
      <c r="R2500" s="91"/>
      <c r="S2500" s="91"/>
      <c r="T2500" s="91"/>
    </row>
    <row r="2501" spans="1:20" s="43" customFormat="1" ht="18.75">
      <c r="A2501" s="35">
        <v>1</v>
      </c>
      <c r="B2501" s="17" t="s">
        <v>1824</v>
      </c>
      <c r="C2501" s="20">
        <v>16</v>
      </c>
      <c r="D2501" s="20"/>
      <c r="E2501" s="88">
        <f>SUM(C2501:D2501)</f>
        <v>16</v>
      </c>
      <c r="F2501" s="14">
        <v>23</v>
      </c>
      <c r="G2501" s="14">
        <v>0</v>
      </c>
      <c r="H2501" s="94">
        <f t="shared" si="706"/>
        <v>23</v>
      </c>
      <c r="I2501" s="22">
        <v>24.5</v>
      </c>
      <c r="J2501" s="36"/>
      <c r="K2501" s="117">
        <f>SUM(I2501:J2501)</f>
        <v>24.5</v>
      </c>
      <c r="L2501" s="173">
        <v>34</v>
      </c>
      <c r="M2501" s="91"/>
      <c r="N2501" s="91">
        <f>SUM(L2501:M2501)</f>
        <v>34</v>
      </c>
      <c r="O2501" s="173">
        <v>34</v>
      </c>
      <c r="P2501" s="91"/>
      <c r="Q2501" s="91">
        <f>SUM(O2501:P2501)</f>
        <v>34</v>
      </c>
      <c r="R2501" s="173">
        <v>34</v>
      </c>
      <c r="S2501" s="91"/>
      <c r="T2501" s="91">
        <f>SUM(R2501:S2501)</f>
        <v>34</v>
      </c>
    </row>
    <row r="2502" spans="1:20" ht="18.75">
      <c r="A2502" s="25"/>
      <c r="B2502" s="19" t="s">
        <v>98</v>
      </c>
      <c r="C2502" s="21">
        <f>SUM(C2501)</f>
        <v>16</v>
      </c>
      <c r="D2502" s="20"/>
      <c r="E2502" s="88">
        <f>SUM(C2502:D2502)</f>
        <v>16</v>
      </c>
      <c r="F2502" s="18">
        <v>23</v>
      </c>
      <c r="G2502" s="18">
        <v>0</v>
      </c>
      <c r="H2502" s="94">
        <f t="shared" si="706"/>
        <v>23</v>
      </c>
      <c r="I2502" s="36">
        <f>SUM(I2501)</f>
        <v>24.5</v>
      </c>
      <c r="J2502" s="22"/>
      <c r="K2502" s="117">
        <f>SUM(I2502:J2502)</f>
        <v>24.5</v>
      </c>
      <c r="L2502" s="91">
        <f>SUM(L2501)</f>
        <v>34</v>
      </c>
      <c r="M2502" s="173"/>
      <c r="N2502" s="91">
        <f>SUM(L2502:M2502)</f>
        <v>34</v>
      </c>
      <c r="O2502" s="91">
        <f>SUM(O2501)</f>
        <v>34</v>
      </c>
      <c r="P2502" s="173"/>
      <c r="Q2502" s="91">
        <f>SUM(O2502:P2502)</f>
        <v>34</v>
      </c>
      <c r="R2502" s="91">
        <f>SUM(R2501)</f>
        <v>34</v>
      </c>
      <c r="S2502" s="173"/>
      <c r="T2502" s="91">
        <f>SUM(R2502:S2502)</f>
        <v>34</v>
      </c>
    </row>
    <row r="2503" spans="1:20" ht="18.75">
      <c r="A2503" s="25">
        <v>32</v>
      </c>
      <c r="B2503" s="19" t="s">
        <v>1893</v>
      </c>
      <c r="C2503" s="21"/>
      <c r="D2503" s="20"/>
      <c r="E2503" s="88"/>
      <c r="F2503" s="18"/>
      <c r="G2503" s="18"/>
      <c r="H2503" s="94"/>
      <c r="I2503" s="36"/>
      <c r="J2503" s="22"/>
      <c r="L2503" s="173"/>
      <c r="M2503" s="173"/>
      <c r="N2503" s="91"/>
      <c r="O2503" s="173"/>
      <c r="P2503" s="173"/>
      <c r="Q2503" s="91"/>
      <c r="R2503" s="173"/>
      <c r="S2503" s="173"/>
      <c r="T2503" s="91"/>
    </row>
    <row r="2504" spans="1:20" ht="18.75">
      <c r="A2504" s="25">
        <v>1</v>
      </c>
      <c r="B2504" s="17" t="s">
        <v>1894</v>
      </c>
      <c r="C2504" s="21"/>
      <c r="D2504" s="20"/>
      <c r="E2504" s="88"/>
      <c r="F2504" s="18"/>
      <c r="G2504" s="18"/>
      <c r="H2504" s="94"/>
      <c r="I2504" s="22">
        <v>400.03</v>
      </c>
      <c r="J2504" s="22"/>
      <c r="K2504" s="117">
        <f>SUM(I2504:J2504)</f>
        <v>400.03</v>
      </c>
      <c r="L2504" s="173">
        <v>100.04</v>
      </c>
      <c r="M2504" s="173"/>
      <c r="N2504" s="91">
        <f>SUM(L2504:M2504)</f>
        <v>100.04</v>
      </c>
      <c r="O2504" s="173">
        <v>190.04</v>
      </c>
      <c r="P2504" s="173"/>
      <c r="Q2504" s="91">
        <f>SUM(O2504:P2504)</f>
        <v>190.04</v>
      </c>
      <c r="R2504" s="173">
        <v>190.04</v>
      </c>
      <c r="S2504" s="173"/>
      <c r="T2504" s="91">
        <f>SUM(R2504:S2504)</f>
        <v>190.04</v>
      </c>
    </row>
    <row r="2505" spans="1:20" ht="18.75">
      <c r="A2505" s="25"/>
      <c r="B2505" s="19" t="s">
        <v>1895</v>
      </c>
      <c r="C2505" s="21"/>
      <c r="D2505" s="20"/>
      <c r="E2505" s="88"/>
      <c r="F2505" s="18"/>
      <c r="G2505" s="18"/>
      <c r="H2505" s="94"/>
      <c r="I2505" s="36">
        <f>SUM(I2504)</f>
        <v>400.03</v>
      </c>
      <c r="J2505" s="22"/>
      <c r="K2505" s="117">
        <f>SUM(I2505:J2505)</f>
        <v>400.03</v>
      </c>
      <c r="L2505" s="91">
        <f>SUM(L2504)</f>
        <v>100.04</v>
      </c>
      <c r="M2505" s="173"/>
      <c r="N2505" s="91">
        <f>SUM(L2505:M2505)</f>
        <v>100.04</v>
      </c>
      <c r="O2505" s="91">
        <f>SUM(O2504)</f>
        <v>190.04</v>
      </c>
      <c r="P2505" s="173"/>
      <c r="Q2505" s="91">
        <f>SUM(O2505:P2505)</f>
        <v>190.04</v>
      </c>
      <c r="R2505" s="91">
        <f>SUM(R2504)</f>
        <v>190.04</v>
      </c>
      <c r="S2505" s="173"/>
      <c r="T2505" s="91">
        <f>SUM(R2505:S2505)</f>
        <v>190.04</v>
      </c>
    </row>
    <row r="2506" spans="1:20" ht="18.75">
      <c r="A2506" s="25"/>
      <c r="B2506" s="19" t="s">
        <v>2480</v>
      </c>
      <c r="C2506" s="21"/>
      <c r="D2506" s="20"/>
      <c r="E2506" s="88"/>
      <c r="F2506" s="18"/>
      <c r="G2506" s="18"/>
      <c r="H2506" s="94"/>
      <c r="I2506" s="36"/>
      <c r="J2506" s="22"/>
      <c r="L2506" s="91"/>
      <c r="M2506" s="173"/>
      <c r="N2506" s="91"/>
      <c r="O2506" s="91"/>
      <c r="P2506" s="173"/>
      <c r="Q2506" s="91"/>
      <c r="R2506" s="91"/>
      <c r="S2506" s="173"/>
      <c r="T2506" s="91"/>
    </row>
    <row r="2507" spans="1:20" ht="18.75">
      <c r="A2507" s="25"/>
      <c r="B2507" s="19" t="s">
        <v>2481</v>
      </c>
      <c r="C2507" s="21"/>
      <c r="D2507" s="20"/>
      <c r="E2507" s="88"/>
      <c r="F2507" s="18"/>
      <c r="G2507" s="18"/>
      <c r="H2507" s="94"/>
      <c r="I2507" s="36"/>
      <c r="J2507" s="22"/>
      <c r="L2507" s="91"/>
      <c r="M2507" s="173"/>
      <c r="N2507" s="91"/>
      <c r="O2507" s="91"/>
      <c r="P2507" s="173"/>
      <c r="Q2507" s="91"/>
      <c r="R2507" s="91">
        <v>725</v>
      </c>
      <c r="S2507" s="173">
        <v>1087</v>
      </c>
      <c r="T2507" s="91">
        <f>SUM(R2507:S2507)</f>
        <v>1812</v>
      </c>
    </row>
    <row r="2508" spans="1:20" ht="18.75">
      <c r="A2508" s="25"/>
      <c r="B2508" s="17" t="s">
        <v>2463</v>
      </c>
      <c r="C2508" s="21"/>
      <c r="D2508" s="20"/>
      <c r="E2508" s="88"/>
      <c r="F2508" s="18"/>
      <c r="G2508" s="18"/>
      <c r="H2508" s="94"/>
      <c r="I2508" s="36"/>
      <c r="J2508" s="22"/>
      <c r="L2508" s="91"/>
      <c r="M2508" s="173"/>
      <c r="N2508" s="91"/>
      <c r="O2508" s="91"/>
      <c r="P2508" s="173"/>
      <c r="Q2508" s="91"/>
      <c r="R2508" s="91">
        <v>0.01</v>
      </c>
      <c r="S2508" s="173"/>
      <c r="T2508" s="91">
        <f>SUM(R2508:S2508)</f>
        <v>0.01</v>
      </c>
    </row>
    <row r="2509" spans="1:20" ht="18.75">
      <c r="A2509" s="25"/>
      <c r="B2509" s="17" t="s">
        <v>2482</v>
      </c>
      <c r="C2509" s="21"/>
      <c r="D2509" s="20"/>
      <c r="E2509" s="88"/>
      <c r="F2509" s="18"/>
      <c r="G2509" s="18"/>
      <c r="H2509" s="94"/>
      <c r="I2509" s="36"/>
      <c r="J2509" s="22"/>
      <c r="L2509" s="91"/>
      <c r="M2509" s="173"/>
      <c r="N2509" s="91"/>
      <c r="O2509" s="91"/>
      <c r="P2509" s="173"/>
      <c r="Q2509" s="91"/>
      <c r="R2509" s="91">
        <f>SUM(R2507:R2508)</f>
        <v>725.01</v>
      </c>
      <c r="S2509" s="173">
        <f>SUM(S2507:S2508)</f>
        <v>1087</v>
      </c>
      <c r="T2509" s="91">
        <f>SUM(R2509:S2509)</f>
        <v>1812.01</v>
      </c>
    </row>
    <row r="2510" spans="1:20" s="43" customFormat="1" ht="18.75">
      <c r="A2510" s="35">
        <v>33</v>
      </c>
      <c r="B2510" s="19" t="s">
        <v>1825</v>
      </c>
      <c r="C2510" s="21"/>
      <c r="D2510" s="21"/>
      <c r="E2510" s="88"/>
      <c r="F2510" s="18"/>
      <c r="G2510" s="18"/>
      <c r="H2510" s="94"/>
      <c r="I2510" s="36"/>
      <c r="J2510" s="36"/>
      <c r="K2510" s="117"/>
      <c r="L2510" s="91"/>
      <c r="M2510" s="91"/>
      <c r="N2510" s="91"/>
      <c r="O2510" s="91"/>
      <c r="P2510" s="91"/>
      <c r="Q2510" s="91"/>
      <c r="R2510" s="91"/>
      <c r="S2510" s="91"/>
      <c r="T2510" s="91"/>
    </row>
    <row r="2511" spans="1:20" ht="18.75">
      <c r="A2511" s="25">
        <v>1</v>
      </c>
      <c r="B2511" s="17" t="s">
        <v>1826</v>
      </c>
      <c r="C2511" s="20">
        <v>400</v>
      </c>
      <c r="D2511" s="20"/>
      <c r="E2511" s="88">
        <f>SUM(C2511:D2511)</f>
        <v>400</v>
      </c>
      <c r="F2511" s="14">
        <v>2500</v>
      </c>
      <c r="G2511" s="14">
        <v>0</v>
      </c>
      <c r="H2511" s="94">
        <f t="shared" si="706"/>
        <v>2500</v>
      </c>
      <c r="I2511" s="22">
        <v>2500</v>
      </c>
      <c r="J2511" s="22"/>
      <c r="K2511" s="117">
        <f>SUM(I2511:J2511)</f>
        <v>2500</v>
      </c>
      <c r="L2511" s="173">
        <v>2500</v>
      </c>
      <c r="M2511" s="173"/>
      <c r="N2511" s="91">
        <f>SUM(L2511:M2511)</f>
        <v>2500</v>
      </c>
      <c r="O2511" s="173">
        <v>3000</v>
      </c>
      <c r="P2511" s="173"/>
      <c r="Q2511" s="91">
        <f>SUM(O2511:P2511)</f>
        <v>3000</v>
      </c>
      <c r="R2511" s="173">
        <v>3000</v>
      </c>
      <c r="S2511" s="173"/>
      <c r="T2511" s="91">
        <f>SUM(R2511:S2511)</f>
        <v>3000</v>
      </c>
    </row>
    <row r="2512" spans="1:20" s="43" customFormat="1" ht="18.75">
      <c r="A2512" s="35">
        <v>2</v>
      </c>
      <c r="B2512" s="17" t="s">
        <v>1827</v>
      </c>
      <c r="C2512" s="21"/>
      <c r="D2512" s="20"/>
      <c r="E2512" s="88"/>
      <c r="F2512" s="14">
        <v>964</v>
      </c>
      <c r="G2512" s="14">
        <v>0</v>
      </c>
      <c r="H2512" s="94">
        <f t="shared" si="706"/>
        <v>964</v>
      </c>
      <c r="I2512" s="36">
        <v>663.8</v>
      </c>
      <c r="J2512" s="36"/>
      <c r="K2512" s="117">
        <f>SUM(I2512:J2512)</f>
        <v>663.8</v>
      </c>
      <c r="L2512" s="173">
        <v>360.73</v>
      </c>
      <c r="M2512" s="91"/>
      <c r="N2512" s="91">
        <f>SUM(L2512:M2512)</f>
        <v>360.73</v>
      </c>
      <c r="O2512" s="173">
        <v>231.46</v>
      </c>
      <c r="P2512" s="91"/>
      <c r="Q2512" s="91">
        <f>SUM(O2512:P2512)</f>
        <v>231.46</v>
      </c>
      <c r="R2512" s="173">
        <v>231.46</v>
      </c>
      <c r="S2512" s="91"/>
      <c r="T2512" s="91">
        <f>SUM(R2512:S2512)</f>
        <v>231.46</v>
      </c>
    </row>
    <row r="2513" spans="1:20" s="43" customFormat="1" ht="18.75">
      <c r="A2513" s="35"/>
      <c r="B2513" s="17" t="s">
        <v>2463</v>
      </c>
      <c r="C2513" s="21"/>
      <c r="D2513" s="20"/>
      <c r="E2513" s="88"/>
      <c r="F2513" s="14"/>
      <c r="G2513" s="14"/>
      <c r="H2513" s="94"/>
      <c r="I2513" s="36"/>
      <c r="J2513" s="36"/>
      <c r="K2513" s="117"/>
      <c r="L2513" s="173"/>
      <c r="M2513" s="91"/>
      <c r="N2513" s="91"/>
      <c r="O2513" s="173"/>
      <c r="P2513" s="91"/>
      <c r="Q2513" s="91"/>
      <c r="R2513" s="173">
        <v>0.01</v>
      </c>
      <c r="S2513" s="91"/>
      <c r="T2513" s="91">
        <f>SUM(R2513:S2513)</f>
        <v>0.01</v>
      </c>
    </row>
    <row r="2514" spans="1:20" ht="18.75">
      <c r="A2514" s="25"/>
      <c r="B2514" s="19" t="s">
        <v>203</v>
      </c>
      <c r="C2514" s="21">
        <f>SUM(C2511:C2512)</f>
        <v>400</v>
      </c>
      <c r="D2514" s="20"/>
      <c r="E2514" s="88">
        <f>SUM(C2514:D2514)</f>
        <v>400</v>
      </c>
      <c r="F2514" s="18">
        <v>3464</v>
      </c>
      <c r="G2514" s="18">
        <v>0</v>
      </c>
      <c r="H2514" s="94">
        <f t="shared" si="706"/>
        <v>3464</v>
      </c>
      <c r="I2514" s="22">
        <f>SUM(I2511:I2512)</f>
        <v>3163.8</v>
      </c>
      <c r="J2514" s="22"/>
      <c r="K2514" s="117">
        <f>SUM(I2514:J2514)</f>
        <v>3163.8</v>
      </c>
      <c r="L2514" s="91">
        <f>SUM(L2511:L2512)</f>
        <v>2860.73</v>
      </c>
      <c r="M2514" s="173"/>
      <c r="N2514" s="91">
        <f>SUM(L2514:M2514)</f>
        <v>2860.73</v>
      </c>
      <c r="O2514" s="91">
        <f>SUM(O2511:O2512)</f>
        <v>3231.46</v>
      </c>
      <c r="P2514" s="173"/>
      <c r="Q2514" s="91">
        <f>SUM(O2514:P2514)</f>
        <v>3231.46</v>
      </c>
      <c r="R2514" s="91">
        <f>SUM(R2511:R2513)</f>
        <v>3231.4700000000003</v>
      </c>
      <c r="S2514" s="173"/>
      <c r="T2514" s="91">
        <f>SUM(R2514:S2514)</f>
        <v>3231.4700000000003</v>
      </c>
    </row>
    <row r="2515" spans="1:20" s="43" customFormat="1" ht="18.75">
      <c r="A2515" s="35">
        <v>34</v>
      </c>
      <c r="B2515" s="19" t="s">
        <v>1828</v>
      </c>
      <c r="C2515" s="21"/>
      <c r="D2515" s="21"/>
      <c r="E2515" s="88"/>
      <c r="F2515" s="18"/>
      <c r="G2515" s="18"/>
      <c r="H2515" s="94"/>
      <c r="I2515" s="36"/>
      <c r="J2515" s="36"/>
      <c r="K2515" s="117"/>
      <c r="L2515" s="91"/>
      <c r="M2515" s="91"/>
      <c r="N2515" s="91"/>
      <c r="O2515" s="91"/>
      <c r="P2515" s="91"/>
      <c r="Q2515" s="91"/>
      <c r="R2515" s="91"/>
      <c r="S2515" s="91"/>
      <c r="T2515" s="91"/>
    </row>
    <row r="2516" spans="1:20" s="43" customFormat="1" ht="18.75">
      <c r="A2516" s="25">
        <v>1</v>
      </c>
      <c r="B2516" s="17" t="s">
        <v>1829</v>
      </c>
      <c r="C2516" s="20">
        <v>8.73</v>
      </c>
      <c r="D2516" s="20"/>
      <c r="E2516" s="88">
        <f>SUM(C2516:D2516)</f>
        <v>8.73</v>
      </c>
      <c r="F2516" s="14">
        <v>9.5</v>
      </c>
      <c r="G2516" s="14">
        <v>0</v>
      </c>
      <c r="H2516" s="94">
        <f t="shared" si="706"/>
        <v>9.5</v>
      </c>
      <c r="I2516" s="36">
        <v>8</v>
      </c>
      <c r="J2516" s="36"/>
      <c r="K2516" s="117">
        <f>SUM(I2516:J2516)</f>
        <v>8</v>
      </c>
      <c r="L2516" s="91">
        <v>28.93</v>
      </c>
      <c r="M2516" s="91"/>
      <c r="N2516" s="91">
        <f>SUM(L2516:M2516)</f>
        <v>28.93</v>
      </c>
      <c r="O2516" s="91">
        <v>30</v>
      </c>
      <c r="P2516" s="91"/>
      <c r="Q2516" s="91">
        <f>SUM(O2516:P2516)</f>
        <v>30</v>
      </c>
      <c r="R2516" s="91">
        <v>30</v>
      </c>
      <c r="S2516" s="91"/>
      <c r="T2516" s="91">
        <f>SUM(R2516:S2516)</f>
        <v>30</v>
      </c>
    </row>
    <row r="2517" spans="1:20" ht="18.75">
      <c r="A2517" s="25"/>
      <c r="B2517" s="19" t="s">
        <v>204</v>
      </c>
      <c r="C2517" s="21">
        <f>SUM(C2516)</f>
        <v>8.73</v>
      </c>
      <c r="D2517" s="20"/>
      <c r="E2517" s="88">
        <f>SUM(C2517:D2517)</f>
        <v>8.73</v>
      </c>
      <c r="F2517" s="18">
        <v>9.5</v>
      </c>
      <c r="G2517" s="18">
        <v>0</v>
      </c>
      <c r="H2517" s="94">
        <f t="shared" si="706"/>
        <v>9.5</v>
      </c>
      <c r="I2517" s="22">
        <f>SUM(I2516)</f>
        <v>8</v>
      </c>
      <c r="J2517" s="22"/>
      <c r="K2517" s="117">
        <f>SUM(I2517:J2517)</f>
        <v>8</v>
      </c>
      <c r="L2517" s="173">
        <f>SUM(L2516)</f>
        <v>28.93</v>
      </c>
      <c r="M2517" s="173"/>
      <c r="N2517" s="91">
        <f>SUM(L2517:M2517)</f>
        <v>28.93</v>
      </c>
      <c r="O2517" s="173">
        <f>SUM(O2516)</f>
        <v>30</v>
      </c>
      <c r="P2517" s="173"/>
      <c r="Q2517" s="91">
        <f>SUM(O2517:P2517)</f>
        <v>30</v>
      </c>
      <c r="R2517" s="173">
        <f>SUM(R2516)</f>
        <v>30</v>
      </c>
      <c r="S2517" s="173"/>
      <c r="T2517" s="91">
        <f>SUM(R2517:S2517)</f>
        <v>30</v>
      </c>
    </row>
    <row r="2518" spans="1:20" ht="18.75">
      <c r="A2518" s="25"/>
      <c r="B2518" s="19" t="s">
        <v>2381</v>
      </c>
      <c r="C2518" s="21"/>
      <c r="D2518" s="20"/>
      <c r="E2518" s="88"/>
      <c r="F2518" s="18"/>
      <c r="G2518" s="18"/>
      <c r="H2518" s="94"/>
      <c r="I2518" s="22"/>
      <c r="J2518" s="22"/>
      <c r="L2518" s="173"/>
      <c r="M2518" s="173"/>
      <c r="N2518" s="91"/>
      <c r="O2518" s="173"/>
      <c r="P2518" s="173"/>
      <c r="Q2518" s="91"/>
      <c r="R2518" s="173"/>
      <c r="S2518" s="173"/>
      <c r="T2518" s="91"/>
    </row>
    <row r="2519" spans="1:20" ht="18.75">
      <c r="A2519" s="25"/>
      <c r="B2519" s="17" t="s">
        <v>2382</v>
      </c>
      <c r="C2519" s="21"/>
      <c r="D2519" s="20"/>
      <c r="E2519" s="88"/>
      <c r="F2519" s="18"/>
      <c r="G2519" s="18"/>
      <c r="H2519" s="94"/>
      <c r="I2519" s="22"/>
      <c r="J2519" s="22"/>
      <c r="L2519" s="173"/>
      <c r="M2519" s="173"/>
      <c r="N2519" s="91"/>
      <c r="O2519" s="173">
        <v>1236.07</v>
      </c>
      <c r="P2519" s="173"/>
      <c r="Q2519" s="91">
        <f>SUM(O2519:P2519)</f>
        <v>1236.07</v>
      </c>
      <c r="R2519" s="173">
        <v>712.53</v>
      </c>
      <c r="S2519" s="173"/>
      <c r="T2519" s="91">
        <f>SUM(R2519:S2519)</f>
        <v>712.53</v>
      </c>
    </row>
    <row r="2520" spans="1:20" ht="18.75">
      <c r="A2520" s="25"/>
      <c r="B2520" s="17" t="s">
        <v>2383</v>
      </c>
      <c r="C2520" s="21"/>
      <c r="D2520" s="20"/>
      <c r="E2520" s="88"/>
      <c r="F2520" s="18"/>
      <c r="G2520" s="18"/>
      <c r="H2520" s="94"/>
      <c r="I2520" s="22"/>
      <c r="J2520" s="22"/>
      <c r="L2520" s="173"/>
      <c r="M2520" s="173"/>
      <c r="N2520" s="91"/>
      <c r="O2520" s="173">
        <f>SUM(O2519)</f>
        <v>1236.07</v>
      </c>
      <c r="P2520" s="173"/>
      <c r="Q2520" s="91">
        <f>SUM(Q2519)</f>
        <v>1236.07</v>
      </c>
      <c r="R2520" s="173">
        <f>SUM(R2519)</f>
        <v>712.53</v>
      </c>
      <c r="S2520" s="173"/>
      <c r="T2520" s="91">
        <f>SUM(T2519)</f>
        <v>712.53</v>
      </c>
    </row>
    <row r="2521" spans="1:20" s="43" customFormat="1" ht="18.75">
      <c r="A2521" s="35">
        <v>35</v>
      </c>
      <c r="B2521" s="19" t="s">
        <v>1830</v>
      </c>
      <c r="C2521" s="21"/>
      <c r="D2521" s="21"/>
      <c r="E2521" s="88"/>
      <c r="F2521" s="18"/>
      <c r="G2521" s="18"/>
      <c r="H2521" s="94"/>
      <c r="I2521" s="36"/>
      <c r="J2521" s="36"/>
      <c r="K2521" s="117"/>
      <c r="L2521" s="91"/>
      <c r="M2521" s="91"/>
      <c r="N2521" s="91"/>
      <c r="O2521" s="91"/>
      <c r="P2521" s="91"/>
      <c r="Q2521" s="91"/>
      <c r="R2521" s="91"/>
      <c r="S2521" s="91"/>
      <c r="T2521" s="91"/>
    </row>
    <row r="2522" spans="1:20" s="43" customFormat="1" ht="18.75">
      <c r="A2522" s="25">
        <v>1</v>
      </c>
      <c r="B2522" s="17" t="s">
        <v>1831</v>
      </c>
      <c r="C2522" s="20">
        <v>500</v>
      </c>
      <c r="D2522" s="20"/>
      <c r="E2522" s="88">
        <f>SUM(C2522:D2522)</f>
        <v>500</v>
      </c>
      <c r="F2522" s="14">
        <v>523.54</v>
      </c>
      <c r="G2522" s="14">
        <v>0</v>
      </c>
      <c r="H2522" s="94">
        <f t="shared" si="706"/>
        <v>523.54</v>
      </c>
      <c r="I2522" s="22">
        <v>800</v>
      </c>
      <c r="J2522" s="22"/>
      <c r="K2522" s="117">
        <f t="shared" ref="K2522:K2528" si="707">SUM(I2522:J2522)</f>
        <v>800</v>
      </c>
      <c r="L2522" s="173">
        <v>1400</v>
      </c>
      <c r="M2522" s="91"/>
      <c r="N2522" s="91">
        <f t="shared" ref="N2522:N2528" si="708">SUM(L2522:M2522)</f>
        <v>1400</v>
      </c>
      <c r="O2522" s="173">
        <v>560</v>
      </c>
      <c r="P2522" s="91"/>
      <c r="Q2522" s="91">
        <f t="shared" ref="Q2522:Q2528" si="709">SUM(O2522:P2522)</f>
        <v>560</v>
      </c>
      <c r="R2522" s="173">
        <v>560</v>
      </c>
      <c r="S2522" s="91"/>
      <c r="T2522" s="91">
        <f t="shared" ref="T2522:T2528" si="710">SUM(R2522:S2522)</f>
        <v>560</v>
      </c>
    </row>
    <row r="2523" spans="1:20" ht="18.75">
      <c r="A2523" s="25">
        <v>2</v>
      </c>
      <c r="B2523" s="17" t="s">
        <v>1832</v>
      </c>
      <c r="C2523" s="20"/>
      <c r="D2523" s="20"/>
      <c r="F2523" s="14">
        <v>10</v>
      </c>
      <c r="G2523" s="14">
        <v>0</v>
      </c>
      <c r="H2523" s="94">
        <f t="shared" si="706"/>
        <v>10</v>
      </c>
      <c r="I2523" s="22">
        <v>10</v>
      </c>
      <c r="J2523" s="22"/>
      <c r="K2523" s="117">
        <f t="shared" si="707"/>
        <v>10</v>
      </c>
      <c r="L2523" s="173">
        <v>10</v>
      </c>
      <c r="M2523" s="173"/>
      <c r="N2523" s="91">
        <f t="shared" si="708"/>
        <v>10</v>
      </c>
      <c r="O2523" s="173">
        <v>10</v>
      </c>
      <c r="P2523" s="173"/>
      <c r="Q2523" s="91">
        <f t="shared" si="709"/>
        <v>10</v>
      </c>
      <c r="R2523" s="173">
        <v>10</v>
      </c>
      <c r="S2523" s="173"/>
      <c r="T2523" s="91">
        <f t="shared" si="710"/>
        <v>10</v>
      </c>
    </row>
    <row r="2524" spans="1:20" ht="18.75">
      <c r="A2524" s="25">
        <v>3</v>
      </c>
      <c r="B2524" s="17" t="s">
        <v>1833</v>
      </c>
      <c r="C2524" s="20">
        <v>0.01</v>
      </c>
      <c r="D2524" s="20"/>
      <c r="E2524" s="88">
        <f>SUM(C2524:D2524)</f>
        <v>0.01</v>
      </c>
      <c r="F2524" s="14">
        <v>379.69</v>
      </c>
      <c r="G2524" s="14">
        <v>0</v>
      </c>
      <c r="H2524" s="94">
        <f t="shared" si="706"/>
        <v>379.69</v>
      </c>
      <c r="I2524" s="22">
        <v>145</v>
      </c>
      <c r="J2524" s="22"/>
      <c r="K2524" s="117">
        <f t="shared" si="707"/>
        <v>145</v>
      </c>
      <c r="L2524" s="173">
        <v>14.7</v>
      </c>
      <c r="M2524" s="173"/>
      <c r="N2524" s="91">
        <f t="shared" si="708"/>
        <v>14.7</v>
      </c>
      <c r="O2524" s="173">
        <v>300</v>
      </c>
      <c r="P2524" s="173"/>
      <c r="Q2524" s="91">
        <f t="shared" si="709"/>
        <v>300</v>
      </c>
      <c r="R2524" s="173">
        <v>700</v>
      </c>
      <c r="S2524" s="173"/>
      <c r="T2524" s="91">
        <f t="shared" si="710"/>
        <v>700</v>
      </c>
    </row>
    <row r="2525" spans="1:20" s="43" customFormat="1" ht="18.75">
      <c r="A2525" s="25">
        <v>4</v>
      </c>
      <c r="B2525" s="17" t="s">
        <v>1992</v>
      </c>
      <c r="C2525" s="20">
        <v>2654.48</v>
      </c>
      <c r="D2525" s="20"/>
      <c r="E2525" s="88">
        <f>SUM(C2525:D2525)</f>
        <v>2654.48</v>
      </c>
      <c r="F2525" s="14">
        <v>2130.1</v>
      </c>
      <c r="G2525" s="14">
        <v>0</v>
      </c>
      <c r="H2525" s="94">
        <f t="shared" si="706"/>
        <v>2130.1</v>
      </c>
      <c r="I2525" s="22">
        <v>2400</v>
      </c>
      <c r="J2525" s="22"/>
      <c r="K2525" s="117">
        <f t="shared" si="707"/>
        <v>2400</v>
      </c>
      <c r="L2525" s="173">
        <v>7920</v>
      </c>
      <c r="M2525" s="91"/>
      <c r="N2525" s="91">
        <f t="shared" si="708"/>
        <v>7920</v>
      </c>
      <c r="O2525" s="173">
        <v>1432</v>
      </c>
      <c r="P2525" s="91"/>
      <c r="Q2525" s="91">
        <f t="shared" si="709"/>
        <v>1432</v>
      </c>
      <c r="R2525" s="173">
        <v>1432</v>
      </c>
      <c r="S2525" s="91"/>
      <c r="T2525" s="91">
        <f t="shared" si="710"/>
        <v>1432</v>
      </c>
    </row>
    <row r="2526" spans="1:20" ht="18.75">
      <c r="A2526" s="25">
        <v>5</v>
      </c>
      <c r="B2526" s="17" t="s">
        <v>1809</v>
      </c>
      <c r="C2526" s="20">
        <v>86</v>
      </c>
      <c r="D2526" s="20"/>
      <c r="E2526" s="88">
        <f>SUM(C2526:D2526)</f>
        <v>86</v>
      </c>
      <c r="F2526" s="14">
        <v>95</v>
      </c>
      <c r="G2526" s="14">
        <v>0</v>
      </c>
      <c r="H2526" s="94">
        <f t="shared" si="706"/>
        <v>95</v>
      </c>
      <c r="I2526" s="22">
        <v>100</v>
      </c>
      <c r="J2526" s="22"/>
      <c r="K2526" s="117">
        <f t="shared" si="707"/>
        <v>100</v>
      </c>
      <c r="L2526" s="173">
        <v>100</v>
      </c>
      <c r="M2526" s="173"/>
      <c r="N2526" s="91">
        <f t="shared" si="708"/>
        <v>100</v>
      </c>
      <c r="O2526" s="173">
        <v>120</v>
      </c>
      <c r="P2526" s="173"/>
      <c r="Q2526" s="91">
        <f t="shared" si="709"/>
        <v>120</v>
      </c>
      <c r="R2526" s="173">
        <v>0</v>
      </c>
      <c r="S2526" s="173"/>
      <c r="T2526" s="91">
        <f t="shared" si="710"/>
        <v>0</v>
      </c>
    </row>
    <row r="2527" spans="1:20" ht="18.75">
      <c r="A2527" s="25"/>
      <c r="B2527" s="17" t="s">
        <v>2463</v>
      </c>
      <c r="C2527" s="20"/>
      <c r="D2527" s="20"/>
      <c r="E2527" s="88"/>
      <c r="F2527" s="14"/>
      <c r="G2527" s="14"/>
      <c r="H2527" s="94"/>
      <c r="I2527" s="22"/>
      <c r="J2527" s="22"/>
      <c r="L2527" s="173"/>
      <c r="M2527" s="173"/>
      <c r="N2527" s="91"/>
      <c r="O2527" s="173"/>
      <c r="P2527" s="173"/>
      <c r="Q2527" s="91"/>
      <c r="R2527" s="173">
        <v>0.01</v>
      </c>
      <c r="S2527" s="173"/>
      <c r="T2527" s="91">
        <f t="shared" si="710"/>
        <v>0.01</v>
      </c>
    </row>
    <row r="2528" spans="1:20" ht="18.75">
      <c r="A2528" s="25"/>
      <c r="B2528" s="19" t="s">
        <v>205</v>
      </c>
      <c r="C2528" s="21">
        <f>SUM(C2522:C2526)</f>
        <v>3240.49</v>
      </c>
      <c r="D2528" s="20"/>
      <c r="E2528" s="88">
        <f>SUM(C2528:D2528)</f>
        <v>3240.49</v>
      </c>
      <c r="F2528" s="18">
        <v>3138.33</v>
      </c>
      <c r="G2528" s="18">
        <v>0</v>
      </c>
      <c r="H2528" s="94">
        <f t="shared" si="706"/>
        <v>3138.33</v>
      </c>
      <c r="I2528" s="36">
        <f>SUM(I2522:I2526)</f>
        <v>3455</v>
      </c>
      <c r="J2528" s="22"/>
      <c r="K2528" s="117">
        <f t="shared" si="707"/>
        <v>3455</v>
      </c>
      <c r="L2528" s="91">
        <f>SUM(L2522:L2526)</f>
        <v>9444.7000000000007</v>
      </c>
      <c r="M2528" s="173"/>
      <c r="N2528" s="91">
        <f t="shared" si="708"/>
        <v>9444.7000000000007</v>
      </c>
      <c r="O2528" s="91">
        <f>SUM(O2522:O2526)</f>
        <v>2422</v>
      </c>
      <c r="P2528" s="173"/>
      <c r="Q2528" s="91">
        <f t="shared" si="709"/>
        <v>2422</v>
      </c>
      <c r="R2528" s="91">
        <f>SUM(R2522:R2527)</f>
        <v>2702.01</v>
      </c>
      <c r="S2528" s="173"/>
      <c r="T2528" s="91">
        <f t="shared" si="710"/>
        <v>2702.01</v>
      </c>
    </row>
    <row r="2529" spans="1:20" ht="18.75">
      <c r="A2529" s="25"/>
      <c r="B2529" s="19" t="s">
        <v>2472</v>
      </c>
      <c r="C2529" s="21"/>
      <c r="D2529" s="20"/>
      <c r="E2529" s="88"/>
      <c r="F2529" s="18"/>
      <c r="G2529" s="18"/>
      <c r="H2529" s="94"/>
      <c r="I2529" s="36"/>
      <c r="J2529" s="22"/>
      <c r="L2529" s="91"/>
      <c r="M2529" s="173"/>
      <c r="N2529" s="91"/>
      <c r="O2529" s="91"/>
      <c r="P2529" s="173"/>
      <c r="Q2529" s="91"/>
      <c r="R2529" s="91"/>
      <c r="S2529" s="173"/>
      <c r="T2529" s="91"/>
    </row>
    <row r="2530" spans="1:20" ht="18.75">
      <c r="A2530" s="25"/>
      <c r="B2530" s="17" t="s">
        <v>2463</v>
      </c>
      <c r="C2530" s="21"/>
      <c r="D2530" s="20"/>
      <c r="E2530" s="88"/>
      <c r="F2530" s="18"/>
      <c r="G2530" s="18"/>
      <c r="H2530" s="94"/>
      <c r="I2530" s="36"/>
      <c r="J2530" s="22"/>
      <c r="L2530" s="91"/>
      <c r="M2530" s="173"/>
      <c r="N2530" s="91"/>
      <c r="O2530" s="91"/>
      <c r="P2530" s="173"/>
      <c r="Q2530" s="91"/>
      <c r="R2530" s="91">
        <v>0.01</v>
      </c>
      <c r="S2530" s="173"/>
      <c r="T2530" s="91">
        <f>SUM(R2530:S2530)</f>
        <v>0.01</v>
      </c>
    </row>
    <row r="2531" spans="1:20" ht="18.75">
      <c r="A2531" s="25"/>
      <c r="B2531" s="17" t="s">
        <v>2473</v>
      </c>
      <c r="C2531" s="21"/>
      <c r="D2531" s="20"/>
      <c r="E2531" s="88"/>
      <c r="F2531" s="18"/>
      <c r="G2531" s="18"/>
      <c r="H2531" s="94"/>
      <c r="I2531" s="36"/>
      <c r="J2531" s="22"/>
      <c r="L2531" s="91"/>
      <c r="M2531" s="173"/>
      <c r="N2531" s="91"/>
      <c r="O2531" s="91"/>
      <c r="P2531" s="173"/>
      <c r="Q2531" s="91"/>
      <c r="R2531" s="91">
        <f>SUM(R2530)</f>
        <v>0.01</v>
      </c>
      <c r="S2531" s="173"/>
      <c r="T2531" s="91">
        <f>SUM(R2531:S2531)</f>
        <v>0.01</v>
      </c>
    </row>
    <row r="2532" spans="1:20" ht="18.75">
      <c r="A2532" s="25">
        <v>36</v>
      </c>
      <c r="B2532" s="19" t="s">
        <v>1524</v>
      </c>
      <c r="C2532" s="21"/>
      <c r="D2532" s="20"/>
      <c r="E2532" s="88"/>
      <c r="F2532" s="18"/>
      <c r="G2532" s="18"/>
      <c r="H2532" s="94"/>
      <c r="I2532" s="36"/>
      <c r="J2532" s="22"/>
      <c r="L2532" s="173"/>
      <c r="M2532" s="173"/>
      <c r="N2532" s="91"/>
      <c r="O2532" s="173"/>
      <c r="P2532" s="173"/>
      <c r="Q2532" s="91"/>
      <c r="R2532" s="173"/>
      <c r="S2532" s="173"/>
      <c r="T2532" s="91"/>
    </row>
    <row r="2533" spans="1:20" ht="18.75">
      <c r="A2533" s="25">
        <v>1</v>
      </c>
      <c r="B2533" s="17" t="s">
        <v>1896</v>
      </c>
      <c r="C2533" s="21"/>
      <c r="D2533" s="20"/>
      <c r="E2533" s="88"/>
      <c r="F2533" s="18"/>
      <c r="G2533" s="18"/>
      <c r="H2533" s="94"/>
      <c r="I2533" s="22">
        <v>20000</v>
      </c>
      <c r="J2533" s="22"/>
      <c r="K2533" s="117">
        <f>SUM(I2533:J2533)</f>
        <v>20000</v>
      </c>
      <c r="L2533" s="173">
        <v>60553.27</v>
      </c>
      <c r="M2533" s="173"/>
      <c r="N2533" s="91">
        <f>SUM(L2533:M2533)</f>
        <v>60553.27</v>
      </c>
      <c r="O2533" s="173">
        <v>60493.33</v>
      </c>
      <c r="P2533" s="173"/>
      <c r="Q2533" s="91">
        <f>SUM(O2533:P2533)</f>
        <v>60493.33</v>
      </c>
      <c r="R2533" s="173">
        <v>15163.56</v>
      </c>
      <c r="S2533" s="173"/>
      <c r="T2533" s="91">
        <f>SUM(R2533:S2533)</f>
        <v>15163.56</v>
      </c>
    </row>
    <row r="2534" spans="1:20" ht="18.75">
      <c r="A2534" s="25"/>
      <c r="B2534" s="19" t="s">
        <v>1526</v>
      </c>
      <c r="C2534" s="21"/>
      <c r="D2534" s="20"/>
      <c r="E2534" s="88"/>
      <c r="F2534" s="18"/>
      <c r="G2534" s="18"/>
      <c r="H2534" s="94"/>
      <c r="I2534" s="36">
        <f>SUM(I2533)</f>
        <v>20000</v>
      </c>
      <c r="J2534" s="22"/>
      <c r="K2534" s="117">
        <f>SUM(I2534:J2534)</f>
        <v>20000</v>
      </c>
      <c r="L2534" s="91">
        <f>SUM(L2533)</f>
        <v>60553.27</v>
      </c>
      <c r="M2534" s="173"/>
      <c r="N2534" s="91">
        <f>SUM(L2534:M2534)</f>
        <v>60553.27</v>
      </c>
      <c r="O2534" s="91">
        <f>SUM(O2533)</f>
        <v>60493.33</v>
      </c>
      <c r="P2534" s="173"/>
      <c r="Q2534" s="91">
        <f>SUM(O2534:P2534)</f>
        <v>60493.33</v>
      </c>
      <c r="R2534" s="91">
        <f>SUM(R2533)</f>
        <v>15163.56</v>
      </c>
      <c r="S2534" s="173"/>
      <c r="T2534" s="91">
        <f>SUM(R2534:S2534)</f>
        <v>15163.56</v>
      </c>
    </row>
    <row r="2535" spans="1:20" s="43" customFormat="1" ht="18.75">
      <c r="A2535" s="35">
        <v>37</v>
      </c>
      <c r="B2535" s="19" t="s">
        <v>1834</v>
      </c>
      <c r="C2535" s="21"/>
      <c r="D2535" s="21"/>
      <c r="E2535" s="88"/>
      <c r="F2535" s="18"/>
      <c r="G2535" s="18"/>
      <c r="H2535" s="94"/>
      <c r="I2535" s="36"/>
      <c r="J2535" s="36"/>
      <c r="K2535" s="117"/>
      <c r="L2535" s="91"/>
      <c r="M2535" s="91"/>
      <c r="N2535" s="91"/>
      <c r="O2535" s="91"/>
      <c r="P2535" s="91"/>
      <c r="Q2535" s="91"/>
      <c r="R2535" s="91"/>
      <c r="S2535" s="91"/>
      <c r="T2535" s="91"/>
    </row>
    <row r="2536" spans="1:20" ht="18.75">
      <c r="A2536" s="25">
        <v>1</v>
      </c>
      <c r="B2536" s="17" t="s">
        <v>1835</v>
      </c>
      <c r="C2536" s="20">
        <v>0.01</v>
      </c>
      <c r="D2536" s="20"/>
      <c r="E2536" s="88">
        <f>SUM(C2536:D2536)</f>
        <v>0.01</v>
      </c>
      <c r="F2536" s="14">
        <v>1.5</v>
      </c>
      <c r="G2536" s="14">
        <v>0</v>
      </c>
      <c r="H2536" s="94">
        <f t="shared" si="706"/>
        <v>1.5</v>
      </c>
      <c r="I2536" s="22">
        <v>1.5</v>
      </c>
      <c r="J2536" s="22"/>
      <c r="K2536" s="117">
        <f>SUM(I2536:J2536)</f>
        <v>1.5</v>
      </c>
      <c r="L2536" s="173">
        <v>1</v>
      </c>
      <c r="M2536" s="173"/>
      <c r="N2536" s="91">
        <f>SUM(L2536:M2536)</f>
        <v>1</v>
      </c>
      <c r="O2536" s="173"/>
      <c r="P2536" s="173"/>
      <c r="Q2536" s="91">
        <f>SUM(O2536:P2536)</f>
        <v>0</v>
      </c>
      <c r="R2536" s="173"/>
      <c r="S2536" s="173"/>
      <c r="T2536" s="91">
        <f>SUM(R2536:S2536)</f>
        <v>0</v>
      </c>
    </row>
    <row r="2537" spans="1:20" ht="18.75">
      <c r="A2537" s="25"/>
      <c r="B2537" s="19" t="s">
        <v>206</v>
      </c>
      <c r="C2537" s="21">
        <f>SUM(C2536)</f>
        <v>0.01</v>
      </c>
      <c r="D2537" s="20"/>
      <c r="E2537" s="88">
        <f>SUM(C2537:D2537)</f>
        <v>0.01</v>
      </c>
      <c r="F2537" s="18">
        <v>1.5</v>
      </c>
      <c r="G2537" s="18">
        <v>0</v>
      </c>
      <c r="H2537" s="94">
        <f t="shared" si="706"/>
        <v>1.5</v>
      </c>
      <c r="I2537" s="36">
        <f>SUM(I2536)</f>
        <v>1.5</v>
      </c>
      <c r="J2537" s="22"/>
      <c r="K2537" s="117">
        <f>SUM(I2537:J2537)</f>
        <v>1.5</v>
      </c>
      <c r="L2537" s="91">
        <f>SUM(L2536)</f>
        <v>1</v>
      </c>
      <c r="M2537" s="173"/>
      <c r="N2537" s="91">
        <f>SUM(L2537:M2537)</f>
        <v>1</v>
      </c>
      <c r="O2537" s="91"/>
      <c r="P2537" s="173"/>
      <c r="Q2537" s="91">
        <f>SUM(O2537:P2537)</f>
        <v>0</v>
      </c>
      <c r="R2537" s="91"/>
      <c r="S2537" s="173"/>
      <c r="T2537" s="91">
        <f>SUM(R2537:S2537)</f>
        <v>0</v>
      </c>
    </row>
    <row r="2538" spans="1:20" s="43" customFormat="1" ht="18.75">
      <c r="A2538" s="35">
        <v>38</v>
      </c>
      <c r="B2538" s="19" t="s">
        <v>1836</v>
      </c>
      <c r="C2538" s="21"/>
      <c r="D2538" s="21"/>
      <c r="E2538" s="88"/>
      <c r="F2538" s="18"/>
      <c r="G2538" s="18"/>
      <c r="H2538" s="94"/>
      <c r="I2538" s="36"/>
      <c r="J2538" s="36"/>
      <c r="K2538" s="117"/>
      <c r="L2538" s="91"/>
      <c r="M2538" s="91"/>
      <c r="N2538" s="91"/>
      <c r="O2538" s="91"/>
      <c r="P2538" s="91"/>
      <c r="Q2538" s="91"/>
      <c r="R2538" s="91"/>
      <c r="S2538" s="91"/>
      <c r="T2538" s="91"/>
    </row>
    <row r="2539" spans="1:20" s="43" customFormat="1" ht="18.75">
      <c r="A2539" s="25">
        <v>1</v>
      </c>
      <c r="B2539" s="17" t="s">
        <v>1898</v>
      </c>
      <c r="C2539" s="21"/>
      <c r="D2539" s="21"/>
      <c r="E2539" s="88"/>
      <c r="F2539" s="18"/>
      <c r="G2539" s="18"/>
      <c r="H2539" s="94"/>
      <c r="I2539" s="22">
        <v>60</v>
      </c>
      <c r="J2539" s="22"/>
      <c r="K2539" s="117">
        <f>SUM(I2539:J2539)</f>
        <v>60</v>
      </c>
      <c r="L2539" s="173">
        <v>197.93</v>
      </c>
      <c r="M2539" s="91"/>
      <c r="N2539" s="91">
        <f>SUM(L2539:M2539)</f>
        <v>197.93</v>
      </c>
      <c r="O2539" s="173">
        <v>37</v>
      </c>
      <c r="P2539" s="91"/>
      <c r="Q2539" s="91">
        <f>SUM(O2539:P2539)</f>
        <v>37</v>
      </c>
      <c r="R2539" s="173">
        <v>37</v>
      </c>
      <c r="S2539" s="91"/>
      <c r="T2539" s="91">
        <f>SUM(R2539:S2539)</f>
        <v>37</v>
      </c>
    </row>
    <row r="2540" spans="1:20" ht="18.75">
      <c r="A2540" s="25">
        <v>2</v>
      </c>
      <c r="B2540" s="17" t="s">
        <v>207</v>
      </c>
      <c r="C2540" s="20">
        <v>0.01</v>
      </c>
      <c r="D2540" s="20"/>
      <c r="E2540" s="88">
        <f>SUM(C2540:D2540)</f>
        <v>0.01</v>
      </c>
      <c r="F2540" s="14">
        <v>575</v>
      </c>
      <c r="G2540" s="14">
        <v>0</v>
      </c>
      <c r="H2540" s="94">
        <f t="shared" si="706"/>
        <v>575</v>
      </c>
      <c r="I2540" s="22">
        <v>661</v>
      </c>
      <c r="J2540" s="22"/>
      <c r="K2540" s="117">
        <f>SUM(I2540:J2540)</f>
        <v>661</v>
      </c>
      <c r="L2540" s="173">
        <v>642</v>
      </c>
      <c r="M2540" s="173"/>
      <c r="N2540" s="91">
        <f>SUM(L2540:M2540)</f>
        <v>642</v>
      </c>
      <c r="O2540" s="173">
        <v>727</v>
      </c>
      <c r="P2540" s="173"/>
      <c r="Q2540" s="91">
        <f>SUM(O2540:P2540)</f>
        <v>727</v>
      </c>
      <c r="R2540" s="173">
        <v>727</v>
      </c>
      <c r="S2540" s="173"/>
      <c r="T2540" s="91">
        <f>SUM(R2540:S2540)</f>
        <v>727</v>
      </c>
    </row>
    <row r="2541" spans="1:20" ht="18.75">
      <c r="A2541" s="25"/>
      <c r="B2541" s="19" t="s">
        <v>208</v>
      </c>
      <c r="C2541" s="21">
        <f>SUM(C2540)</f>
        <v>0.01</v>
      </c>
      <c r="D2541" s="20"/>
      <c r="E2541" s="88">
        <f>SUM(C2541:D2541)</f>
        <v>0.01</v>
      </c>
      <c r="F2541" s="18">
        <v>575</v>
      </c>
      <c r="G2541" s="18">
        <v>0</v>
      </c>
      <c r="H2541" s="94">
        <f t="shared" si="706"/>
        <v>575</v>
      </c>
      <c r="I2541" s="36">
        <f>SUM(I2539:I2540)</f>
        <v>721</v>
      </c>
      <c r="J2541" s="36"/>
      <c r="K2541" s="117">
        <f>SUM(I2541:J2541)</f>
        <v>721</v>
      </c>
      <c r="L2541" s="91">
        <f>SUM(L2539:L2540)</f>
        <v>839.93000000000006</v>
      </c>
      <c r="M2541" s="173"/>
      <c r="N2541" s="91">
        <f>SUM(L2541:M2541)</f>
        <v>839.93000000000006</v>
      </c>
      <c r="O2541" s="91">
        <f>SUM(O2539:O2540)</f>
        <v>764</v>
      </c>
      <c r="P2541" s="173"/>
      <c r="Q2541" s="91">
        <f>SUM(O2541:P2541)</f>
        <v>764</v>
      </c>
      <c r="R2541" s="91">
        <f>SUM(R2539:R2540)</f>
        <v>764</v>
      </c>
      <c r="S2541" s="173"/>
      <c r="T2541" s="91">
        <f>SUM(R2541:S2541)</f>
        <v>764</v>
      </c>
    </row>
    <row r="2542" spans="1:20" s="43" customFormat="1" ht="18.75">
      <c r="A2542" s="35">
        <v>39</v>
      </c>
      <c r="B2542" s="19" t="s">
        <v>1837</v>
      </c>
      <c r="C2542" s="21"/>
      <c r="D2542" s="21"/>
      <c r="E2542" s="88"/>
      <c r="F2542" s="18"/>
      <c r="G2542" s="18"/>
      <c r="H2542" s="94"/>
      <c r="I2542" s="35"/>
      <c r="J2542" s="35"/>
      <c r="K2542" s="86"/>
      <c r="L2542" s="91"/>
      <c r="M2542" s="91"/>
      <c r="N2542" s="91"/>
      <c r="O2542" s="91"/>
      <c r="P2542" s="91"/>
      <c r="Q2542" s="91"/>
      <c r="R2542" s="91"/>
      <c r="S2542" s="91"/>
      <c r="T2542" s="91"/>
    </row>
    <row r="2543" spans="1:20" ht="18.75">
      <c r="A2543" s="25">
        <v>1</v>
      </c>
      <c r="B2543" s="17" t="s">
        <v>1838</v>
      </c>
      <c r="C2543" s="20">
        <v>384.79</v>
      </c>
      <c r="D2543" s="20"/>
      <c r="E2543" s="88">
        <f>SUM(C2543:D2543)</f>
        <v>384.79</v>
      </c>
      <c r="F2543" s="14">
        <v>500</v>
      </c>
      <c r="G2543" s="14">
        <v>0</v>
      </c>
      <c r="H2543" s="94">
        <f t="shared" si="706"/>
        <v>500</v>
      </c>
      <c r="I2543" s="36">
        <v>756.4</v>
      </c>
      <c r="J2543" s="36"/>
      <c r="K2543" s="117">
        <f>SUM(I2543:J2543)</f>
        <v>756.4</v>
      </c>
      <c r="L2543" s="173">
        <v>721.59</v>
      </c>
      <c r="M2543" s="173"/>
      <c r="N2543" s="91">
        <f>SUM(L2543:M2543)</f>
        <v>721.59</v>
      </c>
      <c r="O2543" s="173">
        <v>1092.25</v>
      </c>
      <c r="P2543" s="173"/>
      <c r="Q2543" s="91">
        <f>SUM(O2543:P2543)</f>
        <v>1092.25</v>
      </c>
      <c r="R2543" s="173">
        <v>1092.25</v>
      </c>
      <c r="S2543" s="173"/>
      <c r="T2543" s="91">
        <f>SUM(R2543:S2543)</f>
        <v>1092.25</v>
      </c>
    </row>
    <row r="2544" spans="1:20" ht="18.75">
      <c r="A2544" s="25"/>
      <c r="B2544" s="19" t="s">
        <v>209</v>
      </c>
      <c r="C2544" s="21">
        <f>SUM(C2543)</f>
        <v>384.79</v>
      </c>
      <c r="D2544" s="20"/>
      <c r="E2544" s="88">
        <f>SUM(C2544:D2544)</f>
        <v>384.79</v>
      </c>
      <c r="F2544" s="18">
        <v>500</v>
      </c>
      <c r="G2544" s="18">
        <v>0</v>
      </c>
      <c r="H2544" s="94">
        <f t="shared" si="706"/>
        <v>500</v>
      </c>
      <c r="I2544" s="36">
        <f>SUM(I2543)</f>
        <v>756.4</v>
      </c>
      <c r="J2544" s="36"/>
      <c r="K2544" s="117">
        <f>SUM(I2544:J2544)</f>
        <v>756.4</v>
      </c>
      <c r="L2544" s="91">
        <f>SUM(L2543)</f>
        <v>721.59</v>
      </c>
      <c r="M2544" s="173"/>
      <c r="N2544" s="91">
        <f>SUM(L2544:M2544)</f>
        <v>721.59</v>
      </c>
      <c r="O2544" s="91">
        <f>SUM(O2543)</f>
        <v>1092.25</v>
      </c>
      <c r="P2544" s="173"/>
      <c r="Q2544" s="91">
        <f>SUM(O2544:P2544)</f>
        <v>1092.25</v>
      </c>
      <c r="R2544" s="91">
        <f>SUM(R2543)</f>
        <v>1092.25</v>
      </c>
      <c r="S2544" s="173"/>
      <c r="T2544" s="91">
        <f>SUM(R2544:S2544)</f>
        <v>1092.25</v>
      </c>
    </row>
    <row r="2545" spans="1:20" ht="18.75">
      <c r="A2545" s="25"/>
      <c r="B2545" s="19" t="s">
        <v>2474</v>
      </c>
      <c r="C2545" s="21"/>
      <c r="D2545" s="20"/>
      <c r="E2545" s="88"/>
      <c r="F2545" s="18"/>
      <c r="G2545" s="18"/>
      <c r="H2545" s="94"/>
      <c r="I2545" s="36"/>
      <c r="J2545" s="36"/>
      <c r="L2545" s="91"/>
      <c r="M2545" s="173"/>
      <c r="N2545" s="91"/>
      <c r="O2545" s="91"/>
      <c r="P2545" s="173"/>
      <c r="Q2545" s="91"/>
      <c r="R2545" s="91"/>
      <c r="S2545" s="173"/>
      <c r="T2545" s="91"/>
    </row>
    <row r="2546" spans="1:20" ht="18.75">
      <c r="A2546" s="25"/>
      <c r="B2546" s="17" t="s">
        <v>2463</v>
      </c>
      <c r="C2546" s="21"/>
      <c r="D2546" s="20"/>
      <c r="E2546" s="88"/>
      <c r="F2546" s="18"/>
      <c r="G2546" s="18"/>
      <c r="H2546" s="94"/>
      <c r="I2546" s="36"/>
      <c r="J2546" s="36"/>
      <c r="L2546" s="91"/>
      <c r="M2546" s="173"/>
      <c r="N2546" s="91"/>
      <c r="O2546" s="91"/>
      <c r="P2546" s="173"/>
      <c r="Q2546" s="91"/>
      <c r="R2546" s="91">
        <v>0.01</v>
      </c>
      <c r="S2546" s="173"/>
      <c r="T2546" s="91">
        <f>SUM(R2546:S2546)</f>
        <v>0.01</v>
      </c>
    </row>
    <row r="2547" spans="1:20" ht="18.75">
      <c r="A2547" s="25"/>
      <c r="B2547" s="17" t="s">
        <v>2475</v>
      </c>
      <c r="C2547" s="21"/>
      <c r="D2547" s="20"/>
      <c r="E2547" s="88"/>
      <c r="F2547" s="18"/>
      <c r="G2547" s="18"/>
      <c r="H2547" s="94"/>
      <c r="I2547" s="36"/>
      <c r="J2547" s="36"/>
      <c r="L2547" s="91"/>
      <c r="M2547" s="173"/>
      <c r="N2547" s="91"/>
      <c r="O2547" s="91"/>
      <c r="P2547" s="173"/>
      <c r="Q2547" s="91"/>
      <c r="R2547" s="91">
        <f>SUM(R2546)</f>
        <v>0.01</v>
      </c>
      <c r="S2547" s="173"/>
      <c r="T2547" s="91">
        <f>SUM(R2547:S2547)</f>
        <v>0.01</v>
      </c>
    </row>
    <row r="2548" spans="1:20" s="43" customFormat="1" ht="18.75">
      <c r="A2548" s="35">
        <v>40</v>
      </c>
      <c r="B2548" s="19" t="s">
        <v>1705</v>
      </c>
      <c r="C2548" s="21"/>
      <c r="D2548" s="21"/>
      <c r="E2548" s="88"/>
      <c r="F2548" s="18"/>
      <c r="G2548" s="18"/>
      <c r="H2548" s="94"/>
      <c r="I2548" s="36"/>
      <c r="J2548" s="36"/>
      <c r="K2548" s="117"/>
      <c r="L2548" s="91"/>
      <c r="M2548" s="91"/>
      <c r="N2548" s="91"/>
      <c r="O2548" s="91"/>
      <c r="P2548" s="91"/>
      <c r="Q2548" s="91"/>
      <c r="R2548" s="91"/>
      <c r="S2548" s="91"/>
      <c r="T2548" s="91"/>
    </row>
    <row r="2549" spans="1:20" s="43" customFormat="1" ht="18.75">
      <c r="A2549" s="35">
        <v>1</v>
      </c>
      <c r="B2549" s="17" t="s">
        <v>1839</v>
      </c>
      <c r="C2549" s="20">
        <v>0</v>
      </c>
      <c r="D2549" s="20"/>
      <c r="E2549" s="107">
        <f>SUM(C2549:D2549)</f>
        <v>0</v>
      </c>
      <c r="F2549" s="14">
        <v>1778</v>
      </c>
      <c r="G2549" s="14">
        <v>0</v>
      </c>
      <c r="H2549" s="94">
        <f t="shared" si="706"/>
        <v>1778</v>
      </c>
      <c r="I2549" s="22">
        <v>1000</v>
      </c>
      <c r="J2549" s="36"/>
      <c r="K2549" s="117">
        <f>SUM(I2549:J2549)</f>
        <v>1000</v>
      </c>
      <c r="L2549" s="173">
        <v>820</v>
      </c>
      <c r="M2549" s="91"/>
      <c r="N2549" s="91">
        <f>SUM(L2549:M2549)</f>
        <v>820</v>
      </c>
      <c r="O2549" s="173">
        <v>1020</v>
      </c>
      <c r="P2549" s="91"/>
      <c r="Q2549" s="91">
        <f>SUM(O2549:P2549)</f>
        <v>1020</v>
      </c>
      <c r="R2549" s="173">
        <v>1020</v>
      </c>
      <c r="S2549" s="91"/>
      <c r="T2549" s="91">
        <f>SUM(R2549:S2549)</f>
        <v>1020</v>
      </c>
    </row>
    <row r="2550" spans="1:20" ht="18.75">
      <c r="A2550" s="25"/>
      <c r="B2550" s="19" t="s">
        <v>189</v>
      </c>
      <c r="C2550" s="21">
        <f>SUM(C2549)</f>
        <v>0</v>
      </c>
      <c r="D2550" s="21"/>
      <c r="E2550" s="88">
        <f>SUM(C2550:D2550)</f>
        <v>0</v>
      </c>
      <c r="F2550" s="18">
        <v>1778</v>
      </c>
      <c r="G2550" s="18">
        <v>0</v>
      </c>
      <c r="H2550" s="94">
        <f t="shared" si="706"/>
        <v>1778</v>
      </c>
      <c r="I2550" s="36">
        <f>SUM(I2549)</f>
        <v>1000</v>
      </c>
      <c r="J2550" s="22"/>
      <c r="K2550" s="117">
        <f>SUM(I2550:J2550)</f>
        <v>1000</v>
      </c>
      <c r="L2550" s="91">
        <f>SUM(L2549)</f>
        <v>820</v>
      </c>
      <c r="M2550" s="173"/>
      <c r="N2550" s="91">
        <f>SUM(L2550:M2550)</f>
        <v>820</v>
      </c>
      <c r="O2550" s="91">
        <f>SUM(O2549)</f>
        <v>1020</v>
      </c>
      <c r="P2550" s="173"/>
      <c r="Q2550" s="91">
        <f>SUM(O2550:P2550)</f>
        <v>1020</v>
      </c>
      <c r="R2550" s="91">
        <f>SUM(R2549)</f>
        <v>1020</v>
      </c>
      <c r="S2550" s="173"/>
      <c r="T2550" s="91">
        <f>SUM(R2550:S2550)</f>
        <v>1020</v>
      </c>
    </row>
    <row r="2551" spans="1:20" s="43" customFormat="1" ht="18.75">
      <c r="A2551" s="35">
        <v>41</v>
      </c>
      <c r="B2551" s="19" t="s">
        <v>1228</v>
      </c>
      <c r="C2551" s="21"/>
      <c r="D2551" s="21"/>
      <c r="E2551" s="88"/>
      <c r="F2551" s="18"/>
      <c r="G2551" s="18"/>
      <c r="H2551" s="94"/>
      <c r="I2551" s="36"/>
      <c r="J2551" s="36"/>
      <c r="K2551" s="117"/>
      <c r="L2551" s="91"/>
      <c r="M2551" s="91"/>
      <c r="N2551" s="91"/>
      <c r="O2551" s="91"/>
      <c r="P2551" s="91"/>
      <c r="Q2551" s="91"/>
      <c r="R2551" s="91"/>
      <c r="S2551" s="91"/>
      <c r="T2551" s="91"/>
    </row>
    <row r="2552" spans="1:20" s="43" customFormat="1" ht="18.75">
      <c r="A2552" s="35">
        <v>1</v>
      </c>
      <c r="B2552" s="17" t="s">
        <v>1840</v>
      </c>
      <c r="C2552" s="20">
        <v>0</v>
      </c>
      <c r="D2552" s="20"/>
      <c r="E2552" s="107">
        <f>SUM(C2552:D2552)</f>
        <v>0</v>
      </c>
      <c r="F2552" s="14">
        <v>0.02</v>
      </c>
      <c r="G2552" s="14">
        <v>0</v>
      </c>
      <c r="H2552" s="94">
        <f t="shared" si="706"/>
        <v>0.02</v>
      </c>
      <c r="I2552" s="22">
        <v>0.01</v>
      </c>
      <c r="J2552" s="36"/>
      <c r="K2552" s="117">
        <f>SUM(I2552:J2552)</f>
        <v>0.01</v>
      </c>
      <c r="L2552" s="173">
        <v>0.01</v>
      </c>
      <c r="M2552" s="173"/>
      <c r="N2552" s="91">
        <f>SUM(L2552:M2552)</f>
        <v>0.01</v>
      </c>
      <c r="O2552" s="173">
        <v>0.01</v>
      </c>
      <c r="P2552" s="173"/>
      <c r="Q2552" s="91">
        <f>SUM(O2552:P2552)</f>
        <v>0.01</v>
      </c>
      <c r="R2552" s="173">
        <v>0.01</v>
      </c>
      <c r="S2552" s="173"/>
      <c r="T2552" s="91">
        <f>SUM(R2552:S2552)</f>
        <v>0.01</v>
      </c>
    </row>
    <row r="2553" spans="1:20" ht="18.75">
      <c r="A2553" s="35">
        <v>2</v>
      </c>
      <c r="B2553" s="17" t="s">
        <v>1841</v>
      </c>
      <c r="C2553" s="20">
        <v>0</v>
      </c>
      <c r="D2553" s="20"/>
      <c r="E2553" s="107">
        <f>SUM(C2553:D2553)</f>
        <v>0</v>
      </c>
      <c r="F2553" s="14">
        <v>0.01</v>
      </c>
      <c r="G2553" s="14">
        <v>0</v>
      </c>
      <c r="H2553" s="94">
        <f t="shared" si="706"/>
        <v>0.01</v>
      </c>
      <c r="I2553" s="22">
        <v>0.01</v>
      </c>
      <c r="J2553" s="22"/>
      <c r="K2553" s="117">
        <f>SUM(I2553:J2553)</f>
        <v>0.01</v>
      </c>
      <c r="L2553" s="173">
        <v>0.01</v>
      </c>
      <c r="M2553" s="173"/>
      <c r="N2553" s="91">
        <f>SUM(L2553:M2553)</f>
        <v>0.01</v>
      </c>
      <c r="O2553" s="173">
        <v>0.01</v>
      </c>
      <c r="P2553" s="173"/>
      <c r="Q2553" s="91">
        <f>SUM(O2553:P2553)</f>
        <v>0.01</v>
      </c>
      <c r="R2553" s="173">
        <v>0.01</v>
      </c>
      <c r="S2553" s="173"/>
      <c r="T2553" s="91">
        <f>SUM(R2553:S2553)</f>
        <v>0.01</v>
      </c>
    </row>
    <row r="2554" spans="1:20" ht="18.75">
      <c r="A2554" s="35">
        <v>3</v>
      </c>
      <c r="B2554" s="17" t="s">
        <v>2379</v>
      </c>
      <c r="C2554" s="20"/>
      <c r="D2554" s="20"/>
      <c r="F2554" s="14"/>
      <c r="G2554" s="14"/>
      <c r="H2554" s="94"/>
      <c r="I2554" s="22"/>
      <c r="J2554" s="22"/>
      <c r="L2554" s="173"/>
      <c r="M2554" s="173"/>
      <c r="N2554" s="91"/>
      <c r="O2554" s="173">
        <v>0.01</v>
      </c>
      <c r="P2554" s="173"/>
      <c r="Q2554" s="91">
        <f>SUM(O2554:P2554)</f>
        <v>0.01</v>
      </c>
      <c r="R2554" s="173">
        <v>2</v>
      </c>
      <c r="S2554" s="173"/>
      <c r="T2554" s="91">
        <f>SUM(R2554:S2554)</f>
        <v>2</v>
      </c>
    </row>
    <row r="2555" spans="1:20" ht="18.75">
      <c r="A2555" s="25"/>
      <c r="B2555" s="19" t="s">
        <v>150</v>
      </c>
      <c r="C2555" s="21">
        <f>SUM(C2552:C2553)</f>
        <v>0</v>
      </c>
      <c r="D2555" s="21"/>
      <c r="E2555" s="88">
        <f>SUM(C2555:D2555)</f>
        <v>0</v>
      </c>
      <c r="F2555" s="18">
        <v>0.03</v>
      </c>
      <c r="G2555" s="18">
        <v>0</v>
      </c>
      <c r="H2555" s="94">
        <f t="shared" si="706"/>
        <v>0.03</v>
      </c>
      <c r="I2555" s="22">
        <f>SUM(I2552:I2553)</f>
        <v>0.02</v>
      </c>
      <c r="J2555" s="22"/>
      <c r="K2555" s="117">
        <f>SUM(I2555:J2555)</f>
        <v>0.02</v>
      </c>
      <c r="L2555" s="91">
        <f>SUM(L2552:L2553)</f>
        <v>0.02</v>
      </c>
      <c r="M2555" s="173"/>
      <c r="N2555" s="91">
        <f>SUM(L2555:M2555)</f>
        <v>0.02</v>
      </c>
      <c r="O2555" s="91">
        <f>SUM(O2552:O2554)</f>
        <v>0.03</v>
      </c>
      <c r="P2555" s="173"/>
      <c r="Q2555" s="91">
        <f>SUM(O2555:P2555)</f>
        <v>0.03</v>
      </c>
      <c r="R2555" s="91">
        <f>SUM(R2552:R2554)</f>
        <v>2.02</v>
      </c>
      <c r="S2555" s="173"/>
      <c r="T2555" s="91">
        <f>SUM(R2555:S2555)</f>
        <v>2.02</v>
      </c>
    </row>
    <row r="2556" spans="1:20" ht="18.75">
      <c r="A2556" s="25"/>
      <c r="B2556" s="19" t="s">
        <v>2476</v>
      </c>
      <c r="C2556" s="21"/>
      <c r="D2556" s="21"/>
      <c r="E2556" s="88"/>
      <c r="F2556" s="18"/>
      <c r="G2556" s="18"/>
      <c r="H2556" s="94"/>
      <c r="I2556" s="22"/>
      <c r="J2556" s="22"/>
      <c r="L2556" s="91"/>
      <c r="M2556" s="173"/>
      <c r="N2556" s="91"/>
      <c r="O2556" s="91"/>
      <c r="P2556" s="173"/>
      <c r="Q2556" s="91"/>
      <c r="R2556" s="91"/>
      <c r="S2556" s="173"/>
      <c r="T2556" s="91"/>
    </row>
    <row r="2557" spans="1:20" ht="18.75">
      <c r="A2557" s="25"/>
      <c r="B2557" s="17" t="s">
        <v>2463</v>
      </c>
      <c r="C2557" s="21"/>
      <c r="D2557" s="21"/>
      <c r="E2557" s="88"/>
      <c r="F2557" s="18"/>
      <c r="G2557" s="18"/>
      <c r="H2557" s="94"/>
      <c r="I2557" s="22"/>
      <c r="J2557" s="22"/>
      <c r="L2557" s="91"/>
      <c r="M2557" s="173"/>
      <c r="N2557" s="91"/>
      <c r="O2557" s="91"/>
      <c r="P2557" s="173"/>
      <c r="Q2557" s="91"/>
      <c r="R2557" s="91">
        <v>0.01</v>
      </c>
      <c r="S2557" s="173"/>
      <c r="T2557" s="91">
        <f>SUM(R2557:S2557)</f>
        <v>0.01</v>
      </c>
    </row>
    <row r="2558" spans="1:20" ht="18.75">
      <c r="A2558" s="25"/>
      <c r="B2558" s="17" t="s">
        <v>2477</v>
      </c>
      <c r="C2558" s="21"/>
      <c r="D2558" s="21"/>
      <c r="E2558" s="88"/>
      <c r="F2558" s="18"/>
      <c r="G2558" s="18"/>
      <c r="H2558" s="94"/>
      <c r="I2558" s="22"/>
      <c r="J2558" s="22"/>
      <c r="L2558" s="91"/>
      <c r="M2558" s="173"/>
      <c r="N2558" s="91"/>
      <c r="O2558" s="91"/>
      <c r="P2558" s="173"/>
      <c r="Q2558" s="91"/>
      <c r="R2558" s="91">
        <f>SUM(R2557)</f>
        <v>0.01</v>
      </c>
      <c r="S2558" s="173"/>
      <c r="T2558" s="91">
        <f>SUM(R2558:S2558)</f>
        <v>0.01</v>
      </c>
    </row>
    <row r="2559" spans="1:20" s="43" customFormat="1" ht="18.75">
      <c r="A2559" s="35">
        <v>42</v>
      </c>
      <c r="B2559" s="19" t="s">
        <v>1842</v>
      </c>
      <c r="C2559" s="21"/>
      <c r="D2559" s="21"/>
      <c r="E2559" s="88"/>
      <c r="F2559" s="18"/>
      <c r="G2559" s="18"/>
      <c r="H2559" s="94"/>
      <c r="I2559" s="36"/>
      <c r="J2559" s="36"/>
      <c r="K2559" s="117"/>
      <c r="L2559" s="91"/>
      <c r="M2559" s="91"/>
      <c r="N2559" s="91"/>
      <c r="O2559" s="91"/>
      <c r="P2559" s="91"/>
      <c r="Q2559" s="91"/>
      <c r="R2559" s="91"/>
      <c r="S2559" s="91"/>
      <c r="T2559" s="91"/>
    </row>
    <row r="2560" spans="1:20" ht="18.75">
      <c r="A2560" s="25">
        <v>1</v>
      </c>
      <c r="B2560" s="17" t="s">
        <v>1843</v>
      </c>
      <c r="C2560" s="20">
        <v>8468.27</v>
      </c>
      <c r="D2560" s="20">
        <v>5702.38</v>
      </c>
      <c r="E2560" s="88">
        <f t="shared" ref="E2560:E2571" si="711">SUM(C2560:D2560)</f>
        <v>14170.650000000001</v>
      </c>
      <c r="F2560" s="14">
        <v>6040</v>
      </c>
      <c r="G2560" s="14">
        <v>8960</v>
      </c>
      <c r="H2560" s="94">
        <f t="shared" si="706"/>
        <v>15000</v>
      </c>
      <c r="I2560" s="22">
        <v>13688.75</v>
      </c>
      <c r="J2560" s="22">
        <v>19311.25</v>
      </c>
      <c r="K2560" s="117">
        <f t="shared" ref="K2560:K2571" si="712">SUM(I2560:J2560)</f>
        <v>33000</v>
      </c>
      <c r="L2560" s="173">
        <v>8778</v>
      </c>
      <c r="M2560" s="173">
        <v>13166</v>
      </c>
      <c r="N2560" s="91">
        <f t="shared" ref="N2560:N2571" si="713">SUM(L2560:M2560)</f>
        <v>21944</v>
      </c>
      <c r="O2560" s="173">
        <v>8978</v>
      </c>
      <c r="P2560" s="173">
        <v>13466</v>
      </c>
      <c r="Q2560" s="91">
        <f t="shared" ref="Q2560:Q2571" si="714">SUM(O2560:P2560)</f>
        <v>22444</v>
      </c>
      <c r="R2560" s="173">
        <v>8978</v>
      </c>
      <c r="S2560" s="173">
        <v>13466</v>
      </c>
      <c r="T2560" s="91">
        <f t="shared" ref="T2560:T2571" si="715">SUM(R2560:S2560)</f>
        <v>22444</v>
      </c>
    </row>
    <row r="2561" spans="1:20" ht="18.75">
      <c r="A2561" s="25">
        <v>2</v>
      </c>
      <c r="B2561" s="17" t="s">
        <v>1844</v>
      </c>
      <c r="C2561" s="20">
        <v>1917.58</v>
      </c>
      <c r="D2561" s="20"/>
      <c r="E2561" s="88">
        <f t="shared" si="711"/>
        <v>1917.58</v>
      </c>
      <c r="F2561" s="14">
        <v>0</v>
      </c>
      <c r="G2561" s="14">
        <v>0.26</v>
      </c>
      <c r="H2561" s="94">
        <f t="shared" si="706"/>
        <v>0.26</v>
      </c>
      <c r="I2561" s="22"/>
      <c r="J2561" s="22">
        <v>0.26</v>
      </c>
      <c r="K2561" s="117">
        <f t="shared" si="712"/>
        <v>0.26</v>
      </c>
      <c r="L2561" s="173"/>
      <c r="M2561" s="173">
        <v>0.26</v>
      </c>
      <c r="N2561" s="91">
        <f t="shared" si="713"/>
        <v>0.26</v>
      </c>
      <c r="O2561" s="173">
        <v>0</v>
      </c>
      <c r="P2561" s="173">
        <v>0.26</v>
      </c>
      <c r="Q2561" s="91">
        <f t="shared" si="714"/>
        <v>0.26</v>
      </c>
      <c r="R2561" s="173">
        <v>0</v>
      </c>
      <c r="S2561" s="173">
        <v>0.26</v>
      </c>
      <c r="T2561" s="91">
        <f t="shared" si="715"/>
        <v>0.26</v>
      </c>
    </row>
    <row r="2562" spans="1:20" ht="18.75">
      <c r="A2562" s="25">
        <v>3</v>
      </c>
      <c r="B2562" s="17" t="s">
        <v>1845</v>
      </c>
      <c r="C2562" s="20">
        <v>1000</v>
      </c>
      <c r="D2562" s="20"/>
      <c r="E2562" s="88">
        <f t="shared" si="711"/>
        <v>1000</v>
      </c>
      <c r="F2562" s="14">
        <v>1914.99</v>
      </c>
      <c r="G2562" s="14">
        <v>0</v>
      </c>
      <c r="H2562" s="94">
        <f t="shared" si="706"/>
        <v>1914.99</v>
      </c>
      <c r="I2562" s="22">
        <v>1919.95</v>
      </c>
      <c r="J2562" s="22"/>
      <c r="K2562" s="117">
        <f t="shared" si="712"/>
        <v>1919.95</v>
      </c>
      <c r="L2562" s="173">
        <v>2798.57</v>
      </c>
      <c r="M2562" s="173"/>
      <c r="N2562" s="91">
        <f t="shared" si="713"/>
        <v>2798.57</v>
      </c>
      <c r="O2562" s="173">
        <v>2533.6</v>
      </c>
      <c r="P2562" s="173"/>
      <c r="Q2562" s="91">
        <f t="shared" si="714"/>
        <v>2533.6</v>
      </c>
      <c r="R2562" s="173">
        <v>3455.95</v>
      </c>
      <c r="S2562" s="173"/>
      <c r="T2562" s="91">
        <f t="shared" si="715"/>
        <v>3455.95</v>
      </c>
    </row>
    <row r="2563" spans="1:20" s="43" customFormat="1" ht="18.75">
      <c r="A2563" s="25">
        <v>4</v>
      </c>
      <c r="B2563" s="17" t="s">
        <v>1846</v>
      </c>
      <c r="C2563" s="20">
        <v>67</v>
      </c>
      <c r="D2563" s="20">
        <v>244.75</v>
      </c>
      <c r="E2563" s="88">
        <f t="shared" si="711"/>
        <v>311.75</v>
      </c>
      <c r="F2563" s="14">
        <v>1100</v>
      </c>
      <c r="G2563" s="14">
        <v>0</v>
      </c>
      <c r="H2563" s="94">
        <f t="shared" si="706"/>
        <v>1100</v>
      </c>
      <c r="I2563" s="22">
        <v>1100</v>
      </c>
      <c r="J2563" s="36"/>
      <c r="K2563" s="117">
        <f t="shared" si="712"/>
        <v>1100</v>
      </c>
      <c r="L2563" s="173">
        <v>1100</v>
      </c>
      <c r="M2563" s="173"/>
      <c r="N2563" s="91">
        <f t="shared" si="713"/>
        <v>1100</v>
      </c>
      <c r="O2563" s="173">
        <v>1100</v>
      </c>
      <c r="P2563" s="173"/>
      <c r="Q2563" s="91">
        <f t="shared" si="714"/>
        <v>1100</v>
      </c>
      <c r="R2563" s="173">
        <v>1100</v>
      </c>
      <c r="S2563" s="173"/>
      <c r="T2563" s="91">
        <f t="shared" si="715"/>
        <v>1100</v>
      </c>
    </row>
    <row r="2564" spans="1:20" s="43" customFormat="1" ht="18.75">
      <c r="A2564" s="25">
        <v>5</v>
      </c>
      <c r="B2564" s="17" t="s">
        <v>2208</v>
      </c>
      <c r="C2564" s="20"/>
      <c r="D2564" s="20"/>
      <c r="E2564" s="88"/>
      <c r="F2564" s="14"/>
      <c r="G2564" s="14"/>
      <c r="H2564" s="94"/>
      <c r="I2564" s="22"/>
      <c r="J2564" s="36"/>
      <c r="K2564" s="117"/>
      <c r="L2564" s="173">
        <v>79.02</v>
      </c>
      <c r="M2564" s="173"/>
      <c r="N2564" s="91">
        <f t="shared" ref="N2564:N2567" si="716">SUM(L2564:M2564)</f>
        <v>79.02</v>
      </c>
      <c r="O2564" s="173">
        <v>57.02</v>
      </c>
      <c r="P2564" s="173"/>
      <c r="Q2564" s="91">
        <f t="shared" si="714"/>
        <v>57.02</v>
      </c>
      <c r="R2564" s="173">
        <v>57.02</v>
      </c>
      <c r="S2564" s="173"/>
      <c r="T2564" s="91">
        <f t="shared" si="715"/>
        <v>57.02</v>
      </c>
    </row>
    <row r="2565" spans="1:20" s="43" customFormat="1" ht="18.75">
      <c r="A2565" s="25"/>
      <c r="B2565" s="17" t="s">
        <v>2209</v>
      </c>
      <c r="C2565" s="20"/>
      <c r="D2565" s="20"/>
      <c r="E2565" s="88"/>
      <c r="F2565" s="14"/>
      <c r="G2565" s="14"/>
      <c r="H2565" s="94"/>
      <c r="I2565" s="22"/>
      <c r="J2565" s="36"/>
      <c r="K2565" s="117"/>
      <c r="L2565" s="173">
        <v>997.02</v>
      </c>
      <c r="M2565" s="173"/>
      <c r="N2565" s="91">
        <f t="shared" si="716"/>
        <v>997.02</v>
      </c>
      <c r="O2565" s="173">
        <v>1206.6500000000001</v>
      </c>
      <c r="P2565" s="173"/>
      <c r="Q2565" s="91">
        <f t="shared" si="714"/>
        <v>1206.6500000000001</v>
      </c>
      <c r="R2565" s="173">
        <v>1206.6500000000001</v>
      </c>
      <c r="S2565" s="173"/>
      <c r="T2565" s="91">
        <f t="shared" si="715"/>
        <v>1206.6500000000001</v>
      </c>
    </row>
    <row r="2566" spans="1:20" ht="18.75">
      <c r="A2566" s="25">
        <v>5</v>
      </c>
      <c r="B2566" s="17" t="s">
        <v>1847</v>
      </c>
      <c r="C2566" s="20">
        <v>960</v>
      </c>
      <c r="D2566" s="20">
        <v>1440</v>
      </c>
      <c r="E2566" s="88">
        <f t="shared" si="711"/>
        <v>2400</v>
      </c>
      <c r="F2566" s="14">
        <v>37</v>
      </c>
      <c r="G2566" s="14">
        <v>220.85</v>
      </c>
      <c r="H2566" s="94">
        <f t="shared" si="706"/>
        <v>257.85000000000002</v>
      </c>
      <c r="I2566" s="22">
        <v>35</v>
      </c>
      <c r="J2566" s="22">
        <v>0.01</v>
      </c>
      <c r="K2566" s="117">
        <f t="shared" si="712"/>
        <v>35.01</v>
      </c>
      <c r="L2566" s="173">
        <v>35</v>
      </c>
      <c r="M2566" s="173">
        <v>30</v>
      </c>
      <c r="N2566" s="91">
        <f t="shared" si="716"/>
        <v>65</v>
      </c>
      <c r="O2566" s="173">
        <v>95.01</v>
      </c>
      <c r="P2566" s="173">
        <v>0.01</v>
      </c>
      <c r="Q2566" s="91">
        <f t="shared" si="714"/>
        <v>95.02000000000001</v>
      </c>
      <c r="R2566" s="173">
        <v>95.01</v>
      </c>
      <c r="S2566" s="173">
        <v>2.0499999999999998</v>
      </c>
      <c r="T2566" s="91">
        <f t="shared" si="715"/>
        <v>97.06</v>
      </c>
    </row>
    <row r="2567" spans="1:20" ht="18.75">
      <c r="A2567" s="25">
        <v>6</v>
      </c>
      <c r="B2567" s="17" t="s">
        <v>1848</v>
      </c>
      <c r="C2567" s="20">
        <v>3400</v>
      </c>
      <c r="D2567" s="20"/>
      <c r="E2567" s="88">
        <f t="shared" si="711"/>
        <v>3400</v>
      </c>
      <c r="F2567" s="14">
        <v>800</v>
      </c>
      <c r="G2567" s="14">
        <v>1200</v>
      </c>
      <c r="H2567" s="94">
        <f t="shared" si="706"/>
        <v>2000</v>
      </c>
      <c r="I2567" s="22">
        <v>1000</v>
      </c>
      <c r="J2567" s="22">
        <v>1500</v>
      </c>
      <c r="K2567" s="117">
        <f t="shared" si="712"/>
        <v>2500</v>
      </c>
      <c r="L2567" s="173">
        <v>1316</v>
      </c>
      <c r="M2567" s="173">
        <v>1975</v>
      </c>
      <c r="N2567" s="91">
        <f t="shared" si="716"/>
        <v>3291</v>
      </c>
      <c r="O2567" s="173">
        <v>1316</v>
      </c>
      <c r="P2567" s="173">
        <v>1975</v>
      </c>
      <c r="Q2567" s="91">
        <f t="shared" si="714"/>
        <v>3291</v>
      </c>
      <c r="R2567" s="173">
        <v>1316</v>
      </c>
      <c r="S2567" s="173">
        <v>1975</v>
      </c>
      <c r="T2567" s="91">
        <f t="shared" si="715"/>
        <v>3291</v>
      </c>
    </row>
    <row r="2568" spans="1:20" s="43" customFormat="1" ht="18.75">
      <c r="A2568" s="25">
        <v>7</v>
      </c>
      <c r="B2568" s="17" t="s">
        <v>1849</v>
      </c>
      <c r="C2568" s="20">
        <v>500</v>
      </c>
      <c r="D2568" s="20"/>
      <c r="E2568" s="88">
        <f t="shared" si="711"/>
        <v>500</v>
      </c>
      <c r="F2568" s="14">
        <v>3000</v>
      </c>
      <c r="G2568" s="14">
        <v>0</v>
      </c>
      <c r="H2568" s="94">
        <f t="shared" si="706"/>
        <v>3000</v>
      </c>
      <c r="I2568" s="22">
        <v>3000</v>
      </c>
      <c r="J2568" s="36"/>
      <c r="K2568" s="117">
        <f t="shared" si="712"/>
        <v>3000</v>
      </c>
      <c r="L2568" s="173">
        <v>2830</v>
      </c>
      <c r="M2568" s="173"/>
      <c r="N2568" s="91">
        <f t="shared" si="713"/>
        <v>2830</v>
      </c>
      <c r="O2568" s="173">
        <v>5500</v>
      </c>
      <c r="P2568" s="173"/>
      <c r="Q2568" s="91">
        <f t="shared" si="714"/>
        <v>5500</v>
      </c>
      <c r="R2568" s="173">
        <v>5500</v>
      </c>
      <c r="S2568" s="173"/>
      <c r="T2568" s="91">
        <f t="shared" si="715"/>
        <v>5500</v>
      </c>
    </row>
    <row r="2569" spans="1:20" s="43" customFormat="1" ht="18.75">
      <c r="A2569" s="25"/>
      <c r="B2569" s="17" t="s">
        <v>2463</v>
      </c>
      <c r="C2569" s="20"/>
      <c r="D2569" s="20"/>
      <c r="E2569" s="88"/>
      <c r="F2569" s="14"/>
      <c r="G2569" s="14"/>
      <c r="H2569" s="94"/>
      <c r="I2569" s="22"/>
      <c r="J2569" s="36"/>
      <c r="K2569" s="117"/>
      <c r="L2569" s="173"/>
      <c r="M2569" s="173"/>
      <c r="N2569" s="91"/>
      <c r="O2569" s="173"/>
      <c r="P2569" s="173"/>
      <c r="Q2569" s="91"/>
      <c r="R2569" s="173">
        <v>0.02</v>
      </c>
      <c r="S2569" s="173"/>
      <c r="T2569" s="91">
        <f t="shared" si="715"/>
        <v>0.02</v>
      </c>
    </row>
    <row r="2570" spans="1:20" ht="18.75">
      <c r="A2570" s="25">
        <v>8</v>
      </c>
      <c r="B2570" s="17" t="s">
        <v>1850</v>
      </c>
      <c r="C2570" s="20">
        <v>7.0000000000000007E-2</v>
      </c>
      <c r="D2570" s="20">
        <v>7.0000000000000007E-2</v>
      </c>
      <c r="E2570" s="88">
        <f t="shared" si="711"/>
        <v>0.14000000000000001</v>
      </c>
      <c r="F2570" s="14">
        <v>548</v>
      </c>
      <c r="G2570" s="14">
        <v>0</v>
      </c>
      <c r="H2570" s="94">
        <f t="shared" si="706"/>
        <v>548</v>
      </c>
      <c r="I2570" s="22">
        <v>1108</v>
      </c>
      <c r="J2570" s="22"/>
      <c r="K2570" s="117">
        <f t="shared" si="712"/>
        <v>1108</v>
      </c>
      <c r="L2570" s="173">
        <v>1114</v>
      </c>
      <c r="M2570" s="173"/>
      <c r="N2570" s="91">
        <f t="shared" si="713"/>
        <v>1114</v>
      </c>
      <c r="O2570" s="173">
        <v>1200</v>
      </c>
      <c r="P2570" s="173"/>
      <c r="Q2570" s="91">
        <f t="shared" si="714"/>
        <v>1200</v>
      </c>
      <c r="R2570" s="173">
        <v>1200</v>
      </c>
      <c r="S2570" s="173"/>
      <c r="T2570" s="91">
        <f t="shared" si="715"/>
        <v>1200</v>
      </c>
    </row>
    <row r="2571" spans="1:20" ht="18.75">
      <c r="A2571" s="25"/>
      <c r="B2571" s="19" t="s">
        <v>210</v>
      </c>
      <c r="C2571" s="21">
        <f>SUM(C2560:C2570)</f>
        <v>16312.92</v>
      </c>
      <c r="D2571" s="21">
        <f>SUM(D2560:D2570)</f>
        <v>7387.2</v>
      </c>
      <c r="E2571" s="88">
        <f t="shared" si="711"/>
        <v>23700.12</v>
      </c>
      <c r="F2571" s="18">
        <v>13439.99</v>
      </c>
      <c r="G2571" s="18">
        <v>10381.11</v>
      </c>
      <c r="H2571" s="94">
        <f t="shared" si="706"/>
        <v>23821.1</v>
      </c>
      <c r="I2571" s="36">
        <f>SUM(I2560:I2570)</f>
        <v>21851.7</v>
      </c>
      <c r="J2571" s="36">
        <f>SUM(J2560:J2570)</f>
        <v>20811.519999999997</v>
      </c>
      <c r="K2571" s="117">
        <f t="shared" si="712"/>
        <v>42663.22</v>
      </c>
      <c r="L2571" s="91">
        <f>SUM(L2560:L2570)</f>
        <v>19047.61</v>
      </c>
      <c r="M2571" s="91">
        <f>SUM(M2560:M2570)</f>
        <v>15171.26</v>
      </c>
      <c r="N2571" s="91">
        <f t="shared" si="713"/>
        <v>34218.870000000003</v>
      </c>
      <c r="O2571" s="91">
        <f>SUM(O2560:O2570)</f>
        <v>21986.28</v>
      </c>
      <c r="P2571" s="91">
        <f>SUM(P2560:P2570)</f>
        <v>15441.27</v>
      </c>
      <c r="Q2571" s="91">
        <f t="shared" si="714"/>
        <v>37427.550000000003</v>
      </c>
      <c r="R2571" s="91">
        <f>SUM(R2560:R2570)</f>
        <v>22908.65</v>
      </c>
      <c r="S2571" s="91">
        <f>SUM(S2560:S2570)</f>
        <v>15443.31</v>
      </c>
      <c r="T2571" s="91">
        <f t="shared" si="715"/>
        <v>38351.96</v>
      </c>
    </row>
    <row r="2572" spans="1:20" s="43" customFormat="1" ht="18.75">
      <c r="A2572" s="35">
        <v>43</v>
      </c>
      <c r="B2572" s="19" t="s">
        <v>831</v>
      </c>
      <c r="C2572" s="21"/>
      <c r="D2572" s="21"/>
      <c r="E2572" s="88"/>
      <c r="F2572" s="18"/>
      <c r="G2572" s="18"/>
      <c r="H2572" s="94"/>
      <c r="I2572" s="36"/>
      <c r="J2572" s="36"/>
      <c r="K2572" s="117"/>
      <c r="L2572" s="91"/>
      <c r="M2572" s="91"/>
      <c r="N2572" s="91"/>
      <c r="O2572" s="91"/>
      <c r="P2572" s="91"/>
      <c r="Q2572" s="91"/>
      <c r="R2572" s="91"/>
      <c r="S2572" s="91"/>
      <c r="T2572" s="91"/>
    </row>
    <row r="2573" spans="1:20" s="43" customFormat="1" ht="18.75">
      <c r="A2573" s="35"/>
      <c r="B2573" s="19" t="s">
        <v>2478</v>
      </c>
      <c r="C2573" s="21"/>
      <c r="D2573" s="21"/>
      <c r="E2573" s="88"/>
      <c r="F2573" s="18"/>
      <c r="G2573" s="18"/>
      <c r="H2573" s="94"/>
      <c r="I2573" s="36"/>
      <c r="J2573" s="36"/>
      <c r="K2573" s="117"/>
      <c r="L2573" s="91"/>
      <c r="M2573" s="91"/>
      <c r="N2573" s="91"/>
      <c r="O2573" s="91"/>
      <c r="P2573" s="91"/>
      <c r="Q2573" s="91"/>
      <c r="R2573" s="91">
        <v>0</v>
      </c>
      <c r="S2573" s="91">
        <v>0.01</v>
      </c>
      <c r="T2573" s="91">
        <f>SUM(R2573:S2573)</f>
        <v>0.01</v>
      </c>
    </row>
    <row r="2574" spans="1:20" ht="18.75">
      <c r="A2574" s="25">
        <v>1</v>
      </c>
      <c r="B2574" s="17" t="s">
        <v>1851</v>
      </c>
      <c r="C2574" s="20">
        <v>401.49</v>
      </c>
      <c r="D2574" s="20"/>
      <c r="E2574" s="88">
        <f>SUM(C2574:D2574)</f>
        <v>401.49</v>
      </c>
      <c r="F2574" s="14">
        <v>190</v>
      </c>
      <c r="G2574" s="14">
        <v>0</v>
      </c>
      <c r="H2574" s="94">
        <f t="shared" si="706"/>
        <v>190</v>
      </c>
      <c r="I2574" s="22">
        <v>752.25</v>
      </c>
      <c r="J2574" s="22"/>
      <c r="K2574" s="117">
        <f>SUM(I2574:J2574)</f>
        <v>752.25</v>
      </c>
      <c r="L2574" s="173">
        <v>1168.1199999999999</v>
      </c>
      <c r="M2574" s="173"/>
      <c r="N2574" s="91">
        <f>SUM(L2574:M2574)</f>
        <v>1168.1199999999999</v>
      </c>
      <c r="O2574" s="173">
        <v>1200</v>
      </c>
      <c r="P2574" s="173"/>
      <c r="Q2574" s="91">
        <f>SUM(O2574:P2574)</f>
        <v>1200</v>
      </c>
      <c r="R2574" s="173">
        <v>1200</v>
      </c>
      <c r="S2574" s="173"/>
      <c r="T2574" s="91">
        <f>SUM(R2574:S2574)</f>
        <v>1200</v>
      </c>
    </row>
    <row r="2575" spans="1:20" ht="18.75">
      <c r="A2575" s="25"/>
      <c r="B2575" s="19" t="s">
        <v>111</v>
      </c>
      <c r="C2575" s="21">
        <f>SUM(C2574)</f>
        <v>401.49</v>
      </c>
      <c r="D2575" s="20"/>
      <c r="E2575" s="88">
        <f>SUM(C2575:D2575)</f>
        <v>401.49</v>
      </c>
      <c r="F2575" s="18">
        <v>190</v>
      </c>
      <c r="G2575" s="18">
        <v>0</v>
      </c>
      <c r="H2575" s="94">
        <f>SUM(F2575:G2575)</f>
        <v>190</v>
      </c>
      <c r="I2575" s="36">
        <f>SUM(I2574)</f>
        <v>752.25</v>
      </c>
      <c r="J2575" s="22"/>
      <c r="K2575" s="117">
        <f>SUM(I2575:J2575)</f>
        <v>752.25</v>
      </c>
      <c r="L2575" s="91">
        <f>SUM(L2574)</f>
        <v>1168.1199999999999</v>
      </c>
      <c r="M2575" s="173"/>
      <c r="N2575" s="91">
        <f>SUM(L2575:M2575)</f>
        <v>1168.1199999999999</v>
      </c>
      <c r="O2575" s="91">
        <f>SUM(O2574)</f>
        <v>1200</v>
      </c>
      <c r="P2575" s="173"/>
      <c r="Q2575" s="91">
        <f>SUM(O2575:P2575)</f>
        <v>1200</v>
      </c>
      <c r="R2575" s="91">
        <f>SUM(R2574)</f>
        <v>1200</v>
      </c>
      <c r="S2575" s="173">
        <f>SUM(S2573:S2574)</f>
        <v>0.01</v>
      </c>
      <c r="T2575" s="91">
        <f>SUM(R2575:S2575)</f>
        <v>1200.01</v>
      </c>
    </row>
    <row r="2576" spans="1:20" ht="18.75">
      <c r="A2576" s="25"/>
      <c r="B2576" s="19" t="s">
        <v>2483</v>
      </c>
      <c r="C2576" s="21"/>
      <c r="D2576" s="20"/>
      <c r="E2576" s="88"/>
      <c r="F2576" s="18"/>
      <c r="G2576" s="18"/>
      <c r="H2576" s="94"/>
      <c r="I2576" s="36"/>
      <c r="J2576" s="22"/>
      <c r="L2576" s="91"/>
      <c r="M2576" s="173"/>
      <c r="N2576" s="91"/>
      <c r="O2576" s="91"/>
      <c r="P2576" s="173"/>
      <c r="Q2576" s="91"/>
      <c r="R2576" s="91"/>
      <c r="S2576" s="173"/>
      <c r="T2576" s="91"/>
    </row>
    <row r="2577" spans="1:20" ht="18.75">
      <c r="A2577" s="25"/>
      <c r="B2577" s="17" t="s">
        <v>2463</v>
      </c>
      <c r="C2577" s="21"/>
      <c r="D2577" s="20"/>
      <c r="E2577" s="88"/>
      <c r="F2577" s="18"/>
      <c r="G2577" s="18"/>
      <c r="H2577" s="94"/>
      <c r="I2577" s="36"/>
      <c r="J2577" s="22"/>
      <c r="L2577" s="91"/>
      <c r="M2577" s="173"/>
      <c r="N2577" s="91"/>
      <c r="O2577" s="91"/>
      <c r="P2577" s="173"/>
      <c r="Q2577" s="91"/>
      <c r="R2577" s="91">
        <v>0.01</v>
      </c>
      <c r="S2577" s="173"/>
      <c r="T2577" s="91">
        <f>SUM(R2577:S2577)</f>
        <v>0.01</v>
      </c>
    </row>
    <row r="2578" spans="1:20" ht="18.75">
      <c r="A2578" s="25"/>
      <c r="B2578" s="17" t="s">
        <v>2484</v>
      </c>
      <c r="C2578" s="21"/>
      <c r="D2578" s="20"/>
      <c r="E2578" s="88"/>
      <c r="F2578" s="18"/>
      <c r="G2578" s="18"/>
      <c r="H2578" s="94"/>
      <c r="I2578" s="36"/>
      <c r="J2578" s="22"/>
      <c r="L2578" s="91"/>
      <c r="M2578" s="173"/>
      <c r="N2578" s="91"/>
      <c r="O2578" s="91"/>
      <c r="P2578" s="173"/>
      <c r="Q2578" s="91"/>
      <c r="R2578" s="91">
        <f>SUM(R2577)</f>
        <v>0.01</v>
      </c>
      <c r="S2578" s="173"/>
      <c r="T2578" s="91">
        <f>SUM(R2578:S2578)</f>
        <v>0.01</v>
      </c>
    </row>
    <row r="2579" spans="1:20" s="43" customFormat="1" ht="18.75">
      <c r="A2579" s="35">
        <v>44</v>
      </c>
      <c r="B2579" s="19" t="s">
        <v>279</v>
      </c>
      <c r="C2579" s="21"/>
      <c r="D2579" s="21"/>
      <c r="E2579" s="88"/>
      <c r="F2579" s="18"/>
      <c r="G2579" s="18"/>
      <c r="H2579" s="94"/>
      <c r="I2579" s="36"/>
      <c r="J2579" s="36"/>
      <c r="K2579" s="117"/>
      <c r="L2579" s="91"/>
      <c r="M2579" s="91"/>
      <c r="N2579" s="91"/>
      <c r="O2579" s="91"/>
      <c r="P2579" s="91"/>
      <c r="Q2579" s="91"/>
      <c r="R2579" s="91"/>
      <c r="S2579" s="91"/>
      <c r="T2579" s="91"/>
    </row>
    <row r="2580" spans="1:20" ht="18.75">
      <c r="A2580" s="25">
        <v>1</v>
      </c>
      <c r="B2580" s="17" t="s">
        <v>1852</v>
      </c>
      <c r="C2580" s="20">
        <v>158.4</v>
      </c>
      <c r="D2580" s="20"/>
      <c r="E2580" s="88">
        <f>SUM(C2580:D2580)</f>
        <v>158.4</v>
      </c>
      <c r="F2580" s="14">
        <v>264.2</v>
      </c>
      <c r="G2580" s="14">
        <v>0</v>
      </c>
      <c r="H2580" s="94">
        <f t="shared" si="706"/>
        <v>264.2</v>
      </c>
      <c r="I2580" s="22">
        <v>154</v>
      </c>
      <c r="J2580" s="22"/>
      <c r="K2580" s="117">
        <f>SUM(I2580:J2580)</f>
        <v>154</v>
      </c>
      <c r="L2580" s="173">
        <v>0.01</v>
      </c>
      <c r="M2580" s="173"/>
      <c r="N2580" s="91">
        <f>SUM(L2580:M2580)</f>
        <v>0.01</v>
      </c>
      <c r="O2580" s="173">
        <v>0.01</v>
      </c>
      <c r="P2580" s="173"/>
      <c r="Q2580" s="91">
        <f>SUM(O2580:P2580)</f>
        <v>0.01</v>
      </c>
      <c r="R2580" s="173">
        <v>0.01</v>
      </c>
      <c r="S2580" s="173"/>
      <c r="T2580" s="91">
        <f>SUM(R2580:S2580)</f>
        <v>0.01</v>
      </c>
    </row>
    <row r="2581" spans="1:20" ht="18.75">
      <c r="A2581" s="25"/>
      <c r="B2581" s="17" t="s">
        <v>2485</v>
      </c>
      <c r="C2581" s="20"/>
      <c r="D2581" s="20"/>
      <c r="E2581" s="88"/>
      <c r="F2581" s="14"/>
      <c r="G2581" s="14"/>
      <c r="H2581" s="94"/>
      <c r="I2581" s="22"/>
      <c r="J2581" s="22"/>
      <c r="L2581" s="173"/>
      <c r="M2581" s="173"/>
      <c r="N2581" s="91"/>
      <c r="O2581" s="173"/>
      <c r="P2581" s="173"/>
      <c r="Q2581" s="91"/>
      <c r="R2581" s="173">
        <v>0.01</v>
      </c>
      <c r="S2581" s="173"/>
      <c r="T2581" s="91">
        <f>SUM(R2581:S2581)</f>
        <v>0.01</v>
      </c>
    </row>
    <row r="2582" spans="1:20" ht="18.75">
      <c r="A2582" s="25"/>
      <c r="B2582" s="19" t="s">
        <v>14</v>
      </c>
      <c r="C2582" s="21">
        <f>SUM(C2580)</f>
        <v>158.4</v>
      </c>
      <c r="D2582" s="20"/>
      <c r="E2582" s="88">
        <f>SUM(C2582:D2582)</f>
        <v>158.4</v>
      </c>
      <c r="F2582" s="18">
        <v>264.2</v>
      </c>
      <c r="G2582" s="18">
        <v>0</v>
      </c>
      <c r="H2582" s="94">
        <f t="shared" si="706"/>
        <v>264.2</v>
      </c>
      <c r="I2582" s="36">
        <f>SUM(I2580)</f>
        <v>154</v>
      </c>
      <c r="J2582" s="22"/>
      <c r="K2582" s="117">
        <f>SUM(I2582:J2582)</f>
        <v>154</v>
      </c>
      <c r="L2582" s="91">
        <f>SUM(L2580)</f>
        <v>0.01</v>
      </c>
      <c r="M2582" s="173"/>
      <c r="N2582" s="91">
        <f>SUM(L2582:M2582)</f>
        <v>0.01</v>
      </c>
      <c r="O2582" s="91">
        <f>SUM(O2580)</f>
        <v>0.01</v>
      </c>
      <c r="P2582" s="173"/>
      <c r="Q2582" s="91">
        <f>SUM(O2582:P2582)</f>
        <v>0.01</v>
      </c>
      <c r="R2582" s="91">
        <f>SUM(R2580:R2581)</f>
        <v>0.02</v>
      </c>
      <c r="S2582" s="173"/>
      <c r="T2582" s="91">
        <f>SUM(R2582:S2582)</f>
        <v>0.02</v>
      </c>
    </row>
    <row r="2583" spans="1:20" ht="18.75">
      <c r="A2583" s="35">
        <v>45</v>
      </c>
      <c r="B2583" s="19" t="s">
        <v>2210</v>
      </c>
      <c r="C2583" s="21"/>
      <c r="D2583" s="20"/>
      <c r="E2583" s="88"/>
      <c r="F2583" s="18"/>
      <c r="G2583" s="18"/>
      <c r="H2583" s="94"/>
      <c r="I2583" s="36"/>
      <c r="J2583" s="22"/>
      <c r="L2583" s="91"/>
      <c r="M2583" s="173"/>
      <c r="N2583" s="91"/>
      <c r="O2583" s="91"/>
      <c r="P2583" s="173"/>
      <c r="Q2583" s="91"/>
      <c r="R2583" s="91"/>
      <c r="S2583" s="173"/>
      <c r="T2583" s="91"/>
    </row>
    <row r="2584" spans="1:20" ht="18.75">
      <c r="A2584" s="25">
        <v>1</v>
      </c>
      <c r="B2584" s="17" t="s">
        <v>2211</v>
      </c>
      <c r="C2584" s="21"/>
      <c r="D2584" s="20"/>
      <c r="E2584" s="88"/>
      <c r="F2584" s="18"/>
      <c r="G2584" s="18"/>
      <c r="H2584" s="94"/>
      <c r="I2584" s="36"/>
      <c r="J2584" s="22"/>
      <c r="L2584" s="173">
        <v>5019.1499999999996</v>
      </c>
      <c r="M2584" s="173"/>
      <c r="N2584" s="91">
        <f>SUM(L2584:M2584)</f>
        <v>5019.1499999999996</v>
      </c>
      <c r="O2584" s="173">
        <v>2500</v>
      </c>
      <c r="P2584" s="173"/>
      <c r="Q2584" s="91">
        <f>SUM(O2584:P2584)</f>
        <v>2500</v>
      </c>
      <c r="R2584" s="173">
        <v>2500</v>
      </c>
      <c r="S2584" s="173"/>
      <c r="T2584" s="91">
        <f>SUM(R2584:S2584)</f>
        <v>2500</v>
      </c>
    </row>
    <row r="2585" spans="1:20" ht="18.75">
      <c r="A2585" s="25">
        <v>2</v>
      </c>
      <c r="B2585" s="17" t="s">
        <v>2212</v>
      </c>
      <c r="C2585" s="21"/>
      <c r="D2585" s="20"/>
      <c r="E2585" s="88"/>
      <c r="F2585" s="18"/>
      <c r="G2585" s="18"/>
      <c r="H2585" s="94"/>
      <c r="I2585" s="36"/>
      <c r="J2585" s="22"/>
      <c r="L2585" s="173">
        <v>21828</v>
      </c>
      <c r="M2585" s="173"/>
      <c r="N2585" s="91">
        <f>SUM(L2585:M2585)</f>
        <v>21828</v>
      </c>
      <c r="O2585" s="173">
        <v>20000</v>
      </c>
      <c r="P2585" s="173"/>
      <c r="Q2585" s="91">
        <f>SUM(O2585:P2585)</f>
        <v>20000</v>
      </c>
      <c r="R2585" s="173">
        <v>20000</v>
      </c>
      <c r="S2585" s="173"/>
      <c r="T2585" s="91">
        <f>SUM(R2585:S2585)</f>
        <v>20000</v>
      </c>
    </row>
    <row r="2586" spans="1:20" ht="18.75">
      <c r="A2586" s="25"/>
      <c r="B2586" s="19" t="s">
        <v>2213</v>
      </c>
      <c r="C2586" s="21"/>
      <c r="D2586" s="20"/>
      <c r="E2586" s="88"/>
      <c r="F2586" s="18"/>
      <c r="G2586" s="18"/>
      <c r="H2586" s="94"/>
      <c r="I2586" s="36"/>
      <c r="J2586" s="22"/>
      <c r="L2586" s="91">
        <f>SUM(L2584:L2585)</f>
        <v>26847.15</v>
      </c>
      <c r="M2586" s="173"/>
      <c r="N2586" s="91">
        <f>SUM(L2586:M2586)</f>
        <v>26847.15</v>
      </c>
      <c r="O2586" s="91">
        <f>SUM(O2584:O2585)</f>
        <v>22500</v>
      </c>
      <c r="P2586" s="173"/>
      <c r="Q2586" s="91">
        <f>SUM(O2586:P2586)</f>
        <v>22500</v>
      </c>
      <c r="R2586" s="91">
        <f>SUM(R2584:R2585)</f>
        <v>22500</v>
      </c>
      <c r="S2586" s="173"/>
      <c r="T2586" s="91">
        <f>SUM(R2586:S2586)</f>
        <v>22500</v>
      </c>
    </row>
    <row r="2587" spans="1:20" s="43" customFormat="1" ht="18.75">
      <c r="A2587" s="35">
        <v>45</v>
      </c>
      <c r="B2587" s="19" t="s">
        <v>1599</v>
      </c>
      <c r="C2587" s="21"/>
      <c r="D2587" s="21"/>
      <c r="E2587" s="88"/>
      <c r="F2587" s="18"/>
      <c r="G2587" s="18"/>
      <c r="H2587" s="94"/>
      <c r="I2587" s="36"/>
      <c r="J2587" s="36"/>
      <c r="K2587" s="117"/>
      <c r="L2587" s="91"/>
      <c r="M2587" s="91"/>
      <c r="N2587" s="91"/>
      <c r="O2587" s="91"/>
      <c r="P2587" s="91"/>
      <c r="Q2587" s="91"/>
      <c r="R2587" s="91"/>
      <c r="S2587" s="91"/>
      <c r="T2587" s="91"/>
    </row>
    <row r="2588" spans="1:20" ht="18.75">
      <c r="A2588" s="25">
        <v>1</v>
      </c>
      <c r="B2588" s="17" t="s">
        <v>1853</v>
      </c>
      <c r="C2588" s="20">
        <v>93.53</v>
      </c>
      <c r="D2588" s="20"/>
      <c r="E2588" s="88">
        <f>SUM(C2588:D2588)</f>
        <v>93.53</v>
      </c>
      <c r="F2588" s="14">
        <v>255.63</v>
      </c>
      <c r="G2588" s="14">
        <v>0</v>
      </c>
      <c r="H2588" s="94">
        <f t="shared" si="706"/>
        <v>255.63</v>
      </c>
      <c r="I2588" s="22">
        <v>669.57</v>
      </c>
      <c r="J2588" s="22"/>
      <c r="K2588" s="117">
        <f>SUM(I2588:J2588)</f>
        <v>669.57</v>
      </c>
      <c r="L2588" s="173">
        <v>1490.39</v>
      </c>
      <c r="M2588" s="173"/>
      <c r="N2588" s="91">
        <f>SUM(L2588:M2588)</f>
        <v>1490.39</v>
      </c>
      <c r="O2588" s="173">
        <v>300.02</v>
      </c>
      <c r="P2588" s="173"/>
      <c r="Q2588" s="91">
        <f>SUM(O2588:P2588)</f>
        <v>300.02</v>
      </c>
      <c r="R2588" s="173">
        <v>300.02</v>
      </c>
      <c r="S2588" s="173"/>
      <c r="T2588" s="91">
        <f>SUM(R2588:S2588)</f>
        <v>300.02</v>
      </c>
    </row>
    <row r="2589" spans="1:20" ht="18.75">
      <c r="A2589" s="25"/>
      <c r="B2589" s="19" t="s">
        <v>171</v>
      </c>
      <c r="C2589" s="21">
        <f>SUM(C2588)</f>
        <v>93.53</v>
      </c>
      <c r="D2589" s="20"/>
      <c r="E2589" s="88">
        <f>SUM(C2589:D2589)</f>
        <v>93.53</v>
      </c>
      <c r="F2589" s="18">
        <v>255.63</v>
      </c>
      <c r="G2589" s="18">
        <v>0</v>
      </c>
      <c r="H2589" s="94">
        <f t="shared" si="706"/>
        <v>255.63</v>
      </c>
      <c r="I2589" s="36">
        <f>SUM(I2588)</f>
        <v>669.57</v>
      </c>
      <c r="J2589" s="22"/>
      <c r="K2589" s="117">
        <f>SUM(I2589:J2589)</f>
        <v>669.57</v>
      </c>
      <c r="L2589" s="91">
        <f>SUM(L2588)</f>
        <v>1490.39</v>
      </c>
      <c r="M2589" s="173"/>
      <c r="N2589" s="91">
        <f>SUM(L2589:M2589)</f>
        <v>1490.39</v>
      </c>
      <c r="O2589" s="91">
        <f>SUM(O2588)</f>
        <v>300.02</v>
      </c>
      <c r="P2589" s="173"/>
      <c r="Q2589" s="91">
        <f>SUM(O2589:P2589)</f>
        <v>300.02</v>
      </c>
      <c r="R2589" s="91">
        <f>SUM(R2588)</f>
        <v>300.02</v>
      </c>
      <c r="S2589" s="173"/>
      <c r="T2589" s="91">
        <f>SUM(R2589:S2589)</f>
        <v>300.02</v>
      </c>
    </row>
    <row r="2590" spans="1:20" s="43" customFormat="1" ht="18.75">
      <c r="A2590" s="35">
        <v>46</v>
      </c>
      <c r="B2590" s="19" t="s">
        <v>1243</v>
      </c>
      <c r="C2590" s="21"/>
      <c r="D2590" s="21"/>
      <c r="E2590" s="88"/>
      <c r="F2590" s="18"/>
      <c r="G2590" s="18"/>
      <c r="H2590" s="94"/>
      <c r="I2590" s="36"/>
      <c r="J2590" s="36"/>
      <c r="K2590" s="117"/>
      <c r="L2590" s="91"/>
      <c r="M2590" s="91"/>
      <c r="N2590" s="91"/>
      <c r="O2590" s="91"/>
      <c r="P2590" s="91"/>
      <c r="Q2590" s="91"/>
      <c r="R2590" s="91"/>
      <c r="S2590" s="91"/>
      <c r="T2590" s="91"/>
    </row>
    <row r="2591" spans="1:20" s="43" customFormat="1" ht="18.75">
      <c r="A2591" s="35">
        <v>1</v>
      </c>
      <c r="B2591" s="17" t="s">
        <v>2479</v>
      </c>
      <c r="C2591" s="21"/>
      <c r="D2591" s="21"/>
      <c r="E2591" s="88"/>
      <c r="F2591" s="18"/>
      <c r="G2591" s="18"/>
      <c r="H2591" s="94"/>
      <c r="I2591" s="36"/>
      <c r="J2591" s="36"/>
      <c r="K2591" s="117"/>
      <c r="L2591" s="91"/>
      <c r="M2591" s="91"/>
      <c r="N2591" s="91"/>
      <c r="O2591" s="173">
        <v>0.06</v>
      </c>
      <c r="P2591" s="173">
        <v>0</v>
      </c>
      <c r="Q2591" s="91">
        <v>5.9999999999999995E-4</v>
      </c>
      <c r="R2591" s="173">
        <v>7000.03</v>
      </c>
      <c r="S2591" s="173">
        <v>0</v>
      </c>
      <c r="T2591" s="91">
        <v>5.9999999999999995E-4</v>
      </c>
    </row>
    <row r="2592" spans="1:20" s="43" customFormat="1" ht="18.75">
      <c r="A2592" s="25">
        <v>2</v>
      </c>
      <c r="B2592" s="17" t="s">
        <v>1854</v>
      </c>
      <c r="C2592" s="20">
        <v>6303.26</v>
      </c>
      <c r="D2592" s="20"/>
      <c r="E2592" s="88">
        <f t="shared" ref="E2592:E2618" si="717">SUM(C2592:D2592)</f>
        <v>6303.26</v>
      </c>
      <c r="F2592" s="14">
        <v>6300</v>
      </c>
      <c r="G2592" s="14">
        <v>0</v>
      </c>
      <c r="H2592" s="94">
        <f t="shared" ref="H2592:H2638" si="718">SUM(F2592:G2592)</f>
        <v>6300</v>
      </c>
      <c r="I2592" s="22">
        <v>6300</v>
      </c>
      <c r="J2592" s="22"/>
      <c r="K2592" s="117">
        <f t="shared" ref="K2592:K2618" si="719">SUM(I2592:J2592)</f>
        <v>6300</v>
      </c>
      <c r="L2592" s="173">
        <v>2200</v>
      </c>
      <c r="M2592" s="173"/>
      <c r="N2592" s="91">
        <f t="shared" ref="N2592:N2617" si="720">SUM(L2592:M2592)</f>
        <v>2200</v>
      </c>
      <c r="O2592" s="173">
        <v>1500.03</v>
      </c>
      <c r="P2592" s="173"/>
      <c r="Q2592" s="91">
        <f t="shared" ref="Q2592:Q2617" si="721">SUM(O2592:P2592)</f>
        <v>1500.03</v>
      </c>
      <c r="R2592" s="173">
        <v>1500.03</v>
      </c>
      <c r="S2592" s="173"/>
      <c r="T2592" s="91">
        <f t="shared" ref="T2592:T2617" si="722">SUM(R2592:S2592)</f>
        <v>1500.03</v>
      </c>
    </row>
    <row r="2593" spans="1:20" ht="18.75">
      <c r="A2593" s="35">
        <v>3</v>
      </c>
      <c r="B2593" s="17" t="s">
        <v>1899</v>
      </c>
      <c r="C2593" s="20">
        <v>500</v>
      </c>
      <c r="D2593" s="20"/>
      <c r="E2593" s="88">
        <f t="shared" si="717"/>
        <v>500</v>
      </c>
      <c r="F2593" s="14">
        <v>500</v>
      </c>
      <c r="G2593" s="14">
        <v>0</v>
      </c>
      <c r="H2593" s="94">
        <f t="shared" si="718"/>
        <v>500</v>
      </c>
      <c r="I2593" s="22">
        <v>2064.46</v>
      </c>
      <c r="J2593" s="22"/>
      <c r="K2593" s="117">
        <f t="shared" si="719"/>
        <v>2064.46</v>
      </c>
      <c r="L2593" s="173">
        <v>3096.37</v>
      </c>
      <c r="M2593" s="173"/>
      <c r="N2593" s="91">
        <f t="shared" si="720"/>
        <v>3096.37</v>
      </c>
      <c r="O2593" s="173">
        <v>3500</v>
      </c>
      <c r="P2593" s="173"/>
      <c r="Q2593" s="91">
        <f t="shared" si="721"/>
        <v>3500</v>
      </c>
      <c r="R2593" s="173">
        <v>3500</v>
      </c>
      <c r="S2593" s="173"/>
      <c r="T2593" s="91">
        <f t="shared" si="722"/>
        <v>3500</v>
      </c>
    </row>
    <row r="2594" spans="1:20" ht="18.75">
      <c r="A2594" s="25">
        <v>4</v>
      </c>
      <c r="B2594" s="17" t="s">
        <v>1855</v>
      </c>
      <c r="C2594" s="20">
        <v>400.03</v>
      </c>
      <c r="D2594" s="20"/>
      <c r="E2594" s="88">
        <f t="shared" si="717"/>
        <v>400.03</v>
      </c>
      <c r="F2594" s="14">
        <v>366.03</v>
      </c>
      <c r="G2594" s="14">
        <v>0</v>
      </c>
      <c r="H2594" s="94">
        <f t="shared" si="718"/>
        <v>366.03</v>
      </c>
      <c r="I2594" s="22">
        <v>2400.0300000000002</v>
      </c>
      <c r="J2594" s="22"/>
      <c r="K2594" s="117">
        <f t="shared" si="719"/>
        <v>2400.0300000000002</v>
      </c>
      <c r="L2594" s="173">
        <v>312.02999999999997</v>
      </c>
      <c r="M2594" s="173"/>
      <c r="N2594" s="91">
        <f t="shared" si="720"/>
        <v>312.02999999999997</v>
      </c>
      <c r="O2594" s="173">
        <v>0.06</v>
      </c>
      <c r="P2594" s="173"/>
      <c r="Q2594" s="91">
        <f t="shared" si="721"/>
        <v>0.06</v>
      </c>
      <c r="R2594" s="173">
        <v>0.06</v>
      </c>
      <c r="S2594" s="173"/>
      <c r="T2594" s="91">
        <f t="shared" si="722"/>
        <v>0.06</v>
      </c>
    </row>
    <row r="2595" spans="1:20" ht="18.75">
      <c r="A2595" s="35">
        <v>5</v>
      </c>
      <c r="B2595" s="17" t="s">
        <v>1856</v>
      </c>
      <c r="C2595" s="20">
        <v>7500</v>
      </c>
      <c r="D2595" s="20"/>
      <c r="E2595" s="88">
        <f t="shared" si="717"/>
        <v>7500</v>
      </c>
      <c r="F2595" s="14">
        <v>6000</v>
      </c>
      <c r="G2595" s="14">
        <v>0</v>
      </c>
      <c r="H2595" s="94">
        <f t="shared" si="718"/>
        <v>6000</v>
      </c>
      <c r="I2595" s="22">
        <v>6000</v>
      </c>
      <c r="J2595" s="22"/>
      <c r="K2595" s="117">
        <f t="shared" si="719"/>
        <v>6000</v>
      </c>
      <c r="L2595" s="173">
        <v>24694</v>
      </c>
      <c r="M2595" s="173"/>
      <c r="N2595" s="91">
        <f t="shared" si="720"/>
        <v>24694</v>
      </c>
      <c r="O2595" s="173">
        <v>21100</v>
      </c>
      <c r="P2595" s="173"/>
      <c r="Q2595" s="91">
        <f t="shared" si="721"/>
        <v>21100</v>
      </c>
      <c r="R2595" s="173">
        <v>21100</v>
      </c>
      <c r="S2595" s="173"/>
      <c r="T2595" s="91">
        <f t="shared" si="722"/>
        <v>21100</v>
      </c>
    </row>
    <row r="2596" spans="1:20" ht="18.75">
      <c r="A2596" s="25">
        <v>6</v>
      </c>
      <c r="B2596" s="17" t="s">
        <v>1787</v>
      </c>
      <c r="C2596" s="20"/>
      <c r="D2596" s="20"/>
      <c r="E2596" s="88"/>
      <c r="F2596" s="14"/>
      <c r="G2596" s="14"/>
      <c r="H2596" s="94"/>
      <c r="I2596" s="22">
        <v>56.54</v>
      </c>
      <c r="J2596" s="22"/>
      <c r="K2596" s="117">
        <f t="shared" si="719"/>
        <v>56.54</v>
      </c>
      <c r="L2596" s="173">
        <v>35</v>
      </c>
      <c r="M2596" s="173"/>
      <c r="N2596" s="91">
        <f t="shared" si="720"/>
        <v>35</v>
      </c>
      <c r="O2596" s="173">
        <v>0.01</v>
      </c>
      <c r="P2596" s="173"/>
      <c r="Q2596" s="91">
        <f t="shared" si="721"/>
        <v>0.01</v>
      </c>
      <c r="R2596" s="173">
        <v>54.15</v>
      </c>
      <c r="S2596" s="173"/>
      <c r="T2596" s="91">
        <f t="shared" si="722"/>
        <v>54.15</v>
      </c>
    </row>
    <row r="2597" spans="1:20" s="230" customFormat="1" ht="18.75">
      <c r="A2597" s="222">
        <v>7</v>
      </c>
      <c r="B2597" s="197" t="s">
        <v>2214</v>
      </c>
      <c r="C2597" s="223"/>
      <c r="D2597" s="223"/>
      <c r="E2597" s="224"/>
      <c r="F2597" s="225"/>
      <c r="G2597" s="225"/>
      <c r="H2597" s="226"/>
      <c r="I2597" s="227"/>
      <c r="J2597" s="227"/>
      <c r="K2597" s="228"/>
      <c r="L2597" s="229">
        <v>1500</v>
      </c>
      <c r="M2597" s="229"/>
      <c r="N2597" s="209">
        <f t="shared" si="720"/>
        <v>1500</v>
      </c>
      <c r="O2597" s="229">
        <v>1500</v>
      </c>
      <c r="P2597" s="229"/>
      <c r="Q2597" s="209">
        <f t="shared" si="721"/>
        <v>1500</v>
      </c>
      <c r="R2597" s="229">
        <v>0</v>
      </c>
      <c r="S2597" s="229"/>
      <c r="T2597" s="209">
        <f t="shared" si="722"/>
        <v>0</v>
      </c>
    </row>
    <row r="2598" spans="1:20" ht="18.75">
      <c r="A2598" s="25">
        <v>8</v>
      </c>
      <c r="B2598" s="17" t="s">
        <v>1900</v>
      </c>
      <c r="C2598" s="20">
        <v>150.03</v>
      </c>
      <c r="D2598" s="20"/>
      <c r="E2598" s="88">
        <f t="shared" si="717"/>
        <v>150.03</v>
      </c>
      <c r="F2598" s="14">
        <v>150.03</v>
      </c>
      <c r="G2598" s="14">
        <v>0</v>
      </c>
      <c r="H2598" s="94">
        <f t="shared" si="718"/>
        <v>150.03</v>
      </c>
      <c r="I2598" s="22">
        <v>100.03</v>
      </c>
      <c r="J2598" s="22"/>
      <c r="K2598" s="117">
        <f t="shared" si="719"/>
        <v>100.03</v>
      </c>
      <c r="L2598" s="173">
        <v>100.03</v>
      </c>
      <c r="M2598" s="173"/>
      <c r="N2598" s="91">
        <f t="shared" si="720"/>
        <v>100.03</v>
      </c>
      <c r="O2598" s="173">
        <v>100.03</v>
      </c>
      <c r="P2598" s="173"/>
      <c r="Q2598" s="91">
        <f t="shared" si="721"/>
        <v>100.03</v>
      </c>
      <c r="R2598" s="173">
        <v>100.03</v>
      </c>
      <c r="S2598" s="173"/>
      <c r="T2598" s="91">
        <f t="shared" si="722"/>
        <v>100.03</v>
      </c>
    </row>
    <row r="2599" spans="1:20" ht="18.75">
      <c r="A2599" s="35">
        <v>9</v>
      </c>
      <c r="B2599" s="17" t="s">
        <v>1857</v>
      </c>
      <c r="C2599" s="20">
        <v>7000</v>
      </c>
      <c r="D2599" s="20"/>
      <c r="E2599" s="88">
        <f t="shared" si="717"/>
        <v>7000</v>
      </c>
      <c r="F2599" s="14">
        <v>7000</v>
      </c>
      <c r="G2599" s="14">
        <v>0</v>
      </c>
      <c r="H2599" s="94">
        <f t="shared" si="718"/>
        <v>7000</v>
      </c>
      <c r="I2599" s="22">
        <v>7600</v>
      </c>
      <c r="J2599" s="22"/>
      <c r="K2599" s="117">
        <f t="shared" si="719"/>
        <v>7600</v>
      </c>
      <c r="L2599" s="173">
        <v>10646.01</v>
      </c>
      <c r="M2599" s="173"/>
      <c r="N2599" s="91">
        <f t="shared" si="720"/>
        <v>10646.01</v>
      </c>
      <c r="O2599" s="173">
        <v>11400.01</v>
      </c>
      <c r="P2599" s="173"/>
      <c r="Q2599" s="91">
        <f t="shared" si="721"/>
        <v>11400.01</v>
      </c>
      <c r="R2599" s="173">
        <v>11400.01</v>
      </c>
      <c r="S2599" s="173"/>
      <c r="T2599" s="91">
        <f t="shared" si="722"/>
        <v>11400.01</v>
      </c>
    </row>
    <row r="2600" spans="1:20" ht="18.75">
      <c r="A2600" s="25">
        <v>10</v>
      </c>
      <c r="B2600" s="17" t="s">
        <v>1901</v>
      </c>
      <c r="C2600" s="20">
        <v>15857</v>
      </c>
      <c r="D2600" s="20"/>
      <c r="E2600" s="88">
        <f t="shared" si="717"/>
        <v>15857</v>
      </c>
      <c r="F2600" s="14">
        <v>9900.01</v>
      </c>
      <c r="G2600" s="14">
        <v>0</v>
      </c>
      <c r="H2600" s="94">
        <f t="shared" si="718"/>
        <v>9900.01</v>
      </c>
      <c r="I2600" s="22">
        <v>15700.01</v>
      </c>
      <c r="J2600" s="22"/>
      <c r="K2600" s="117">
        <f t="shared" si="719"/>
        <v>15700.01</v>
      </c>
      <c r="L2600" s="173">
        <v>15350.02</v>
      </c>
      <c r="M2600" s="173"/>
      <c r="N2600" s="91">
        <f t="shared" si="720"/>
        <v>15350.02</v>
      </c>
      <c r="O2600" s="173">
        <v>15000.04</v>
      </c>
      <c r="P2600" s="173"/>
      <c r="Q2600" s="91">
        <f t="shared" si="721"/>
        <v>15000.04</v>
      </c>
      <c r="R2600" s="173">
        <v>15000.04</v>
      </c>
      <c r="S2600" s="173"/>
      <c r="T2600" s="91">
        <f t="shared" si="722"/>
        <v>15000.04</v>
      </c>
    </row>
    <row r="2601" spans="1:20" ht="18.75">
      <c r="A2601" s="35">
        <v>11</v>
      </c>
      <c r="B2601" s="17" t="s">
        <v>2215</v>
      </c>
      <c r="C2601" s="20"/>
      <c r="D2601" s="20"/>
      <c r="E2601" s="88"/>
      <c r="F2601" s="14"/>
      <c r="G2601" s="14"/>
      <c r="H2601" s="94"/>
      <c r="I2601" s="22"/>
      <c r="J2601" s="22"/>
      <c r="L2601" s="173">
        <v>5000</v>
      </c>
      <c r="M2601" s="173"/>
      <c r="N2601" s="91">
        <f t="shared" si="720"/>
        <v>5000</v>
      </c>
      <c r="O2601" s="173">
        <v>0.06</v>
      </c>
      <c r="P2601" s="173"/>
      <c r="Q2601" s="91">
        <f t="shared" si="721"/>
        <v>0.06</v>
      </c>
      <c r="R2601" s="173">
        <v>0.06</v>
      </c>
      <c r="S2601" s="173"/>
      <c r="T2601" s="91">
        <f t="shared" si="722"/>
        <v>0.06</v>
      </c>
    </row>
    <row r="2602" spans="1:20" ht="18.75">
      <c r="A2602" s="25">
        <v>12</v>
      </c>
      <c r="B2602" s="17" t="s">
        <v>2380</v>
      </c>
      <c r="C2602" s="20"/>
      <c r="D2602" s="20"/>
      <c r="E2602" s="88"/>
      <c r="F2602" s="14"/>
      <c r="G2602" s="14"/>
      <c r="H2602" s="94"/>
      <c r="I2602" s="22"/>
      <c r="J2602" s="22"/>
      <c r="L2602" s="173"/>
      <c r="M2602" s="173"/>
      <c r="N2602" s="91"/>
      <c r="O2602" s="173">
        <v>0.12</v>
      </c>
      <c r="P2602" s="173"/>
      <c r="Q2602" s="91">
        <f t="shared" si="721"/>
        <v>0.12</v>
      </c>
      <c r="R2602" s="173">
        <v>4500.03</v>
      </c>
      <c r="S2602" s="173"/>
      <c r="T2602" s="91">
        <f t="shared" si="722"/>
        <v>4500.03</v>
      </c>
    </row>
    <row r="2603" spans="1:20" ht="18.75">
      <c r="A2603" s="35">
        <v>13</v>
      </c>
      <c r="B2603" s="17" t="s">
        <v>1858</v>
      </c>
      <c r="C2603" s="20">
        <v>3500.03</v>
      </c>
      <c r="D2603" s="20"/>
      <c r="E2603" s="88">
        <f t="shared" si="717"/>
        <v>3500.03</v>
      </c>
      <c r="F2603" s="14">
        <v>2100.0300000000002</v>
      </c>
      <c r="G2603" s="14">
        <v>0</v>
      </c>
      <c r="H2603" s="94">
        <f t="shared" si="718"/>
        <v>2100.0300000000002</v>
      </c>
      <c r="I2603" s="22">
        <v>4218.03</v>
      </c>
      <c r="J2603" s="22"/>
      <c r="K2603" s="117">
        <f t="shared" si="719"/>
        <v>4218.03</v>
      </c>
      <c r="L2603" s="173">
        <v>8387.0300000000007</v>
      </c>
      <c r="M2603" s="173"/>
      <c r="N2603" s="91">
        <f t="shared" si="720"/>
        <v>8387.0300000000007</v>
      </c>
      <c r="O2603" s="173">
        <v>9000</v>
      </c>
      <c r="P2603" s="173"/>
      <c r="Q2603" s="91">
        <f t="shared" si="721"/>
        <v>9000</v>
      </c>
      <c r="R2603" s="173">
        <v>7305.63</v>
      </c>
      <c r="S2603" s="173"/>
      <c r="T2603" s="91">
        <f t="shared" si="722"/>
        <v>7305.63</v>
      </c>
    </row>
    <row r="2604" spans="1:20" ht="18.75">
      <c r="A2604" s="25">
        <v>14</v>
      </c>
      <c r="B2604" s="17" t="s">
        <v>1859</v>
      </c>
      <c r="C2604" s="20">
        <v>1000</v>
      </c>
      <c r="D2604" s="20"/>
      <c r="E2604" s="88">
        <f t="shared" si="717"/>
        <v>1000</v>
      </c>
      <c r="F2604" s="14">
        <v>1000</v>
      </c>
      <c r="G2604" s="14">
        <v>0</v>
      </c>
      <c r="H2604" s="94">
        <f t="shared" si="718"/>
        <v>1000</v>
      </c>
      <c r="I2604" s="22">
        <v>2500</v>
      </c>
      <c r="J2604" s="22"/>
      <c r="K2604" s="117">
        <f t="shared" si="719"/>
        <v>2500</v>
      </c>
      <c r="L2604" s="173">
        <v>2500</v>
      </c>
      <c r="M2604" s="173"/>
      <c r="N2604" s="91">
        <f t="shared" si="720"/>
        <v>2500</v>
      </c>
      <c r="O2604" s="173">
        <v>2000</v>
      </c>
      <c r="P2604" s="173"/>
      <c r="Q2604" s="91">
        <f t="shared" si="721"/>
        <v>2000</v>
      </c>
      <c r="R2604" s="173">
        <v>2000</v>
      </c>
      <c r="S2604" s="173"/>
      <c r="T2604" s="91">
        <f t="shared" si="722"/>
        <v>2000</v>
      </c>
    </row>
    <row r="2605" spans="1:20" ht="18.75">
      <c r="A2605" s="35">
        <v>15</v>
      </c>
      <c r="B2605" s="17" t="s">
        <v>1860</v>
      </c>
      <c r="C2605" s="20">
        <v>164</v>
      </c>
      <c r="D2605" s="20"/>
      <c r="E2605" s="88">
        <f t="shared" si="717"/>
        <v>164</v>
      </c>
      <c r="F2605" s="14">
        <v>164</v>
      </c>
      <c r="G2605" s="14">
        <v>0</v>
      </c>
      <c r="H2605" s="94">
        <f t="shared" si="718"/>
        <v>164</v>
      </c>
      <c r="I2605" s="22">
        <v>164</v>
      </c>
      <c r="J2605" s="22"/>
      <c r="K2605" s="117">
        <f t="shared" si="719"/>
        <v>164</v>
      </c>
      <c r="L2605" s="173">
        <v>300</v>
      </c>
      <c r="M2605" s="173"/>
      <c r="N2605" s="91">
        <f t="shared" si="720"/>
        <v>300</v>
      </c>
      <c r="O2605" s="173">
        <v>300</v>
      </c>
      <c r="P2605" s="173"/>
      <c r="Q2605" s="91">
        <f t="shared" si="721"/>
        <v>300</v>
      </c>
      <c r="R2605" s="173">
        <v>300</v>
      </c>
      <c r="S2605" s="173"/>
      <c r="T2605" s="91">
        <f t="shared" si="722"/>
        <v>300</v>
      </c>
    </row>
    <row r="2606" spans="1:20" s="43" customFormat="1" ht="18.75">
      <c r="A2606" s="25">
        <v>16</v>
      </c>
      <c r="B2606" s="17" t="s">
        <v>1861</v>
      </c>
      <c r="C2606" s="20">
        <v>117.56</v>
      </c>
      <c r="D2606" s="20">
        <v>2.54</v>
      </c>
      <c r="E2606" s="88">
        <f t="shared" si="717"/>
        <v>120.10000000000001</v>
      </c>
      <c r="F2606" s="14">
        <v>110.55</v>
      </c>
      <c r="G2606" s="14">
        <v>2.54</v>
      </c>
      <c r="H2606" s="94">
        <f t="shared" si="718"/>
        <v>113.09</v>
      </c>
      <c r="I2606" s="22">
        <v>91.11</v>
      </c>
      <c r="J2606" s="22">
        <v>2.5299999999999998</v>
      </c>
      <c r="K2606" s="117">
        <f t="shared" si="719"/>
        <v>93.64</v>
      </c>
      <c r="L2606" s="173">
        <v>71.209999999999994</v>
      </c>
      <c r="M2606" s="173">
        <v>1.53</v>
      </c>
      <c r="N2606" s="91">
        <f t="shared" si="720"/>
        <v>72.739999999999995</v>
      </c>
      <c r="O2606" s="173">
        <v>95.91</v>
      </c>
      <c r="P2606" s="173">
        <v>1.53</v>
      </c>
      <c r="Q2606" s="91">
        <f t="shared" si="721"/>
        <v>97.44</v>
      </c>
      <c r="R2606" s="173">
        <v>95.91</v>
      </c>
      <c r="S2606" s="173">
        <v>1.53</v>
      </c>
      <c r="T2606" s="91">
        <f t="shared" si="722"/>
        <v>97.44</v>
      </c>
    </row>
    <row r="2607" spans="1:20" ht="18.75">
      <c r="A2607" s="35">
        <v>17</v>
      </c>
      <c r="B2607" s="17" t="s">
        <v>1862</v>
      </c>
      <c r="C2607" s="20">
        <v>2638</v>
      </c>
      <c r="D2607" s="20"/>
      <c r="E2607" s="88">
        <f t="shared" si="717"/>
        <v>2638</v>
      </c>
      <c r="F2607" s="14">
        <v>2900</v>
      </c>
      <c r="G2607" s="14">
        <v>0</v>
      </c>
      <c r="H2607" s="94">
        <f t="shared" si="718"/>
        <v>2900</v>
      </c>
      <c r="I2607" s="22">
        <v>2900</v>
      </c>
      <c r="J2607" s="22"/>
      <c r="K2607" s="117">
        <f t="shared" si="719"/>
        <v>2900</v>
      </c>
      <c r="L2607" s="173">
        <v>8985</v>
      </c>
      <c r="M2607" s="173"/>
      <c r="N2607" s="91">
        <f t="shared" si="720"/>
        <v>8985</v>
      </c>
      <c r="O2607" s="173">
        <v>4500</v>
      </c>
      <c r="P2607" s="173"/>
      <c r="Q2607" s="91">
        <f t="shared" si="721"/>
        <v>4500</v>
      </c>
      <c r="R2607" s="173">
        <v>4500</v>
      </c>
      <c r="S2607" s="173"/>
      <c r="T2607" s="91">
        <f t="shared" si="722"/>
        <v>4500</v>
      </c>
    </row>
    <row r="2608" spans="1:20" ht="18.75">
      <c r="A2608" s="25">
        <v>18</v>
      </c>
      <c r="B2608" s="17" t="s">
        <v>1863</v>
      </c>
      <c r="C2608" s="20">
        <v>15000</v>
      </c>
      <c r="D2608" s="20"/>
      <c r="E2608" s="88">
        <f t="shared" si="717"/>
        <v>15000</v>
      </c>
      <c r="F2608" s="14">
        <v>15000</v>
      </c>
      <c r="G2608" s="14">
        <v>0</v>
      </c>
      <c r="H2608" s="94">
        <f t="shared" si="718"/>
        <v>15000</v>
      </c>
      <c r="I2608" s="22">
        <v>15000</v>
      </c>
      <c r="J2608" s="22"/>
      <c r="K2608" s="117">
        <f t="shared" si="719"/>
        <v>15000</v>
      </c>
      <c r="L2608" s="173">
        <v>13000</v>
      </c>
      <c r="M2608" s="173"/>
      <c r="N2608" s="91">
        <f t="shared" si="720"/>
        <v>13000</v>
      </c>
      <c r="O2608" s="173">
        <v>13000</v>
      </c>
      <c r="P2608" s="173"/>
      <c r="Q2608" s="91">
        <f t="shared" si="721"/>
        <v>13000</v>
      </c>
      <c r="R2608" s="173">
        <v>13000</v>
      </c>
      <c r="S2608" s="173"/>
      <c r="T2608" s="91">
        <f t="shared" si="722"/>
        <v>13000</v>
      </c>
    </row>
    <row r="2609" spans="1:20" ht="18.75">
      <c r="A2609" s="35">
        <v>19</v>
      </c>
      <c r="B2609" s="17" t="s">
        <v>2216</v>
      </c>
      <c r="C2609" s="20"/>
      <c r="D2609" s="20"/>
      <c r="E2609" s="88"/>
      <c r="F2609" s="14"/>
      <c r="G2609" s="14"/>
      <c r="H2609" s="94"/>
      <c r="I2609" s="22"/>
      <c r="J2609" s="22"/>
      <c r="L2609" s="173">
        <v>1000</v>
      </c>
      <c r="M2609" s="173"/>
      <c r="N2609" s="91">
        <f t="shared" si="720"/>
        <v>1000</v>
      </c>
      <c r="O2609" s="173">
        <v>9300.06</v>
      </c>
      <c r="P2609" s="173"/>
      <c r="Q2609" s="91">
        <f t="shared" si="721"/>
        <v>9300.06</v>
      </c>
      <c r="R2609" s="173">
        <v>9300.06</v>
      </c>
      <c r="S2609" s="173"/>
      <c r="T2609" s="91">
        <f t="shared" si="722"/>
        <v>9300.06</v>
      </c>
    </row>
    <row r="2610" spans="1:20" s="43" customFormat="1" ht="18.75">
      <c r="A2610" s="25">
        <v>20</v>
      </c>
      <c r="B2610" s="17" t="s">
        <v>1864</v>
      </c>
      <c r="C2610" s="20">
        <v>1500</v>
      </c>
      <c r="D2610" s="20"/>
      <c r="E2610" s="88">
        <f t="shared" si="717"/>
        <v>1500</v>
      </c>
      <c r="F2610" s="14">
        <v>774</v>
      </c>
      <c r="G2610" s="14">
        <v>0</v>
      </c>
      <c r="H2610" s="94">
        <f t="shared" si="718"/>
        <v>774</v>
      </c>
      <c r="I2610" s="22">
        <v>750.03</v>
      </c>
      <c r="J2610" s="22"/>
      <c r="K2610" s="117">
        <f t="shared" si="719"/>
        <v>750.03</v>
      </c>
      <c r="L2610" s="173">
        <v>0.06</v>
      </c>
      <c r="M2610" s="173"/>
      <c r="N2610" s="91">
        <f t="shared" si="720"/>
        <v>0.06</v>
      </c>
      <c r="O2610" s="173">
        <v>0.06</v>
      </c>
      <c r="P2610" s="173"/>
      <c r="Q2610" s="91">
        <f t="shared" si="721"/>
        <v>0.06</v>
      </c>
      <c r="R2610" s="173">
        <v>0.06</v>
      </c>
      <c r="S2610" s="173"/>
      <c r="T2610" s="91">
        <f t="shared" si="722"/>
        <v>0.06</v>
      </c>
    </row>
    <row r="2611" spans="1:20" ht="18.75">
      <c r="A2611" s="35">
        <v>21</v>
      </c>
      <c r="B2611" s="17" t="s">
        <v>1865</v>
      </c>
      <c r="C2611" s="20">
        <v>1906</v>
      </c>
      <c r="D2611" s="20"/>
      <c r="E2611" s="88">
        <f t="shared" si="717"/>
        <v>1906</v>
      </c>
      <c r="F2611" s="14">
        <v>2000</v>
      </c>
      <c r="G2611" s="14">
        <v>0</v>
      </c>
      <c r="H2611" s="94">
        <f t="shared" si="718"/>
        <v>2000</v>
      </c>
      <c r="I2611" s="22">
        <v>2638</v>
      </c>
      <c r="J2611" s="22"/>
      <c r="K2611" s="117">
        <f t="shared" si="719"/>
        <v>2638</v>
      </c>
      <c r="L2611" s="173">
        <v>2972</v>
      </c>
      <c r="M2611" s="173"/>
      <c r="N2611" s="91">
        <f t="shared" si="720"/>
        <v>2972</v>
      </c>
      <c r="O2611" s="173">
        <v>3222</v>
      </c>
      <c r="P2611" s="173"/>
      <c r="Q2611" s="91">
        <f t="shared" si="721"/>
        <v>3222</v>
      </c>
      <c r="R2611" s="173">
        <v>3222</v>
      </c>
      <c r="S2611" s="173"/>
      <c r="T2611" s="91">
        <f t="shared" si="722"/>
        <v>3222</v>
      </c>
    </row>
    <row r="2612" spans="1:20" ht="18.75">
      <c r="A2612" s="25">
        <v>22</v>
      </c>
      <c r="B2612" s="17" t="s">
        <v>1866</v>
      </c>
      <c r="C2612" s="20">
        <v>100.03</v>
      </c>
      <c r="D2612" s="20"/>
      <c r="E2612" s="88">
        <f t="shared" si="717"/>
        <v>100.03</v>
      </c>
      <c r="F2612" s="14">
        <v>100.03</v>
      </c>
      <c r="G2612" s="14">
        <v>0</v>
      </c>
      <c r="H2612" s="94">
        <f t="shared" si="718"/>
        <v>100.03</v>
      </c>
      <c r="I2612" s="22">
        <v>300.02999999999997</v>
      </c>
      <c r="J2612" s="22"/>
      <c r="K2612" s="117">
        <f t="shared" si="719"/>
        <v>300.02999999999997</v>
      </c>
      <c r="L2612" s="173">
        <v>300.02999999999997</v>
      </c>
      <c r="M2612" s="173"/>
      <c r="N2612" s="91">
        <f t="shared" si="720"/>
        <v>300.02999999999997</v>
      </c>
      <c r="O2612" s="173">
        <v>300.02999999999997</v>
      </c>
      <c r="P2612" s="173"/>
      <c r="Q2612" s="91">
        <f t="shared" si="721"/>
        <v>300.02999999999997</v>
      </c>
      <c r="R2612" s="173">
        <v>300.02999999999997</v>
      </c>
      <c r="S2612" s="173"/>
      <c r="T2612" s="91">
        <f t="shared" si="722"/>
        <v>300.02999999999997</v>
      </c>
    </row>
    <row r="2613" spans="1:20" ht="18.75">
      <c r="A2613" s="35">
        <v>23</v>
      </c>
      <c r="B2613" s="17" t="s">
        <v>2218</v>
      </c>
      <c r="C2613" s="20"/>
      <c r="D2613" s="20"/>
      <c r="E2613" s="88"/>
      <c r="F2613" s="14"/>
      <c r="G2613" s="14"/>
      <c r="H2613" s="94"/>
      <c r="I2613" s="22"/>
      <c r="J2613" s="22"/>
      <c r="L2613" s="173">
        <v>2000</v>
      </c>
      <c r="M2613" s="173"/>
      <c r="N2613" s="91">
        <f t="shared" si="720"/>
        <v>2000</v>
      </c>
      <c r="O2613" s="173">
        <v>700</v>
      </c>
      <c r="P2613" s="173"/>
      <c r="Q2613" s="91">
        <f t="shared" si="721"/>
        <v>700</v>
      </c>
      <c r="R2613" s="173">
        <v>700</v>
      </c>
      <c r="S2613" s="173"/>
      <c r="T2613" s="91">
        <f t="shared" si="722"/>
        <v>700</v>
      </c>
    </row>
    <row r="2614" spans="1:20" s="43" customFormat="1" ht="18.75">
      <c r="A2614" s="25">
        <v>24</v>
      </c>
      <c r="B2614" s="17" t="s">
        <v>2217</v>
      </c>
      <c r="C2614" s="20">
        <v>2661.19</v>
      </c>
      <c r="D2614" s="20"/>
      <c r="E2614" s="88">
        <f t="shared" si="717"/>
        <v>2661.19</v>
      </c>
      <c r="F2614" s="14">
        <v>3133.75</v>
      </c>
      <c r="G2614" s="14">
        <v>0</v>
      </c>
      <c r="H2614" s="94">
        <f t="shared" si="718"/>
        <v>3133.75</v>
      </c>
      <c r="I2614" s="22">
        <v>4774.59</v>
      </c>
      <c r="J2614" s="22"/>
      <c r="K2614" s="117">
        <f t="shared" si="719"/>
        <v>4774.59</v>
      </c>
      <c r="L2614" s="173">
        <v>6489.67</v>
      </c>
      <c r="M2614" s="91"/>
      <c r="N2614" s="91">
        <f t="shared" si="720"/>
        <v>6489.67</v>
      </c>
      <c r="O2614" s="173">
        <v>7007.15</v>
      </c>
      <c r="P2614" s="91"/>
      <c r="Q2614" s="91">
        <f t="shared" si="721"/>
        <v>7007.15</v>
      </c>
      <c r="R2614" s="173">
        <v>7064.71</v>
      </c>
      <c r="S2614" s="91"/>
      <c r="T2614" s="91">
        <f t="shared" si="722"/>
        <v>7064.71</v>
      </c>
    </row>
    <row r="2615" spans="1:20" ht="18.75">
      <c r="A2615" s="35">
        <v>25</v>
      </c>
      <c r="B2615" s="17" t="s">
        <v>1867</v>
      </c>
      <c r="C2615" s="20">
        <v>10182.07</v>
      </c>
      <c r="D2615" s="20"/>
      <c r="E2615" s="88">
        <f t="shared" si="717"/>
        <v>10182.07</v>
      </c>
      <c r="F2615" s="14">
        <v>10501.53</v>
      </c>
      <c r="G2615" s="14">
        <v>0</v>
      </c>
      <c r="H2615" s="94">
        <f t="shared" si="718"/>
        <v>10501.53</v>
      </c>
      <c r="I2615" s="22">
        <v>12035.76</v>
      </c>
      <c r="J2615" s="22"/>
      <c r="K2615" s="117">
        <f t="shared" si="719"/>
        <v>12035.76</v>
      </c>
      <c r="L2615" s="173">
        <v>14435.03</v>
      </c>
      <c r="M2615" s="173"/>
      <c r="N2615" s="91">
        <f t="shared" si="720"/>
        <v>14435.03</v>
      </c>
      <c r="O2615" s="173">
        <v>15216.12</v>
      </c>
      <c r="P2615" s="173"/>
      <c r="Q2615" s="91">
        <f t="shared" si="721"/>
        <v>15216.12</v>
      </c>
      <c r="R2615" s="173">
        <v>15147.12</v>
      </c>
      <c r="S2615" s="173"/>
      <c r="T2615" s="91">
        <f t="shared" si="722"/>
        <v>15147.12</v>
      </c>
    </row>
    <row r="2616" spans="1:20" ht="18.75">
      <c r="A2616" s="25">
        <v>26</v>
      </c>
      <c r="B2616" s="17" t="s">
        <v>1868</v>
      </c>
      <c r="C2616" s="20">
        <v>1</v>
      </c>
      <c r="D2616" s="20"/>
      <c r="E2616" s="88">
        <f t="shared" si="717"/>
        <v>1</v>
      </c>
      <c r="F2616" s="14">
        <v>1</v>
      </c>
      <c r="G2616" s="14">
        <v>0</v>
      </c>
      <c r="H2616" s="94">
        <f t="shared" si="718"/>
        <v>1</v>
      </c>
      <c r="I2616" s="22">
        <v>0.03</v>
      </c>
      <c r="J2616" s="22"/>
      <c r="K2616" s="117">
        <f t="shared" si="719"/>
        <v>0.03</v>
      </c>
      <c r="L2616" s="173">
        <v>0.03</v>
      </c>
      <c r="M2616" s="173"/>
      <c r="N2616" s="91">
        <f t="shared" si="720"/>
        <v>0.03</v>
      </c>
      <c r="O2616" s="173">
        <v>0.01</v>
      </c>
      <c r="P2616" s="173"/>
      <c r="Q2616" s="91">
        <f t="shared" si="721"/>
        <v>0.01</v>
      </c>
      <c r="R2616" s="173">
        <v>0.01</v>
      </c>
      <c r="S2616" s="173"/>
      <c r="T2616" s="91">
        <f t="shared" si="722"/>
        <v>0.01</v>
      </c>
    </row>
    <row r="2617" spans="1:20" s="43" customFormat="1" ht="18.75">
      <c r="A2617" s="35">
        <v>27</v>
      </c>
      <c r="B2617" s="17" t="s">
        <v>1869</v>
      </c>
      <c r="C2617" s="20">
        <v>1300</v>
      </c>
      <c r="D2617" s="20"/>
      <c r="E2617" s="88">
        <f t="shared" si="717"/>
        <v>1300</v>
      </c>
      <c r="F2617" s="14">
        <v>1300</v>
      </c>
      <c r="G2617" s="14">
        <v>0</v>
      </c>
      <c r="H2617" s="94">
        <f t="shared" si="718"/>
        <v>1300</v>
      </c>
      <c r="I2617" s="22">
        <v>1300</v>
      </c>
      <c r="J2617" s="22"/>
      <c r="K2617" s="117">
        <f t="shared" si="719"/>
        <v>1300</v>
      </c>
      <c r="L2617" s="173">
        <v>1300</v>
      </c>
      <c r="M2617" s="91"/>
      <c r="N2617" s="91">
        <f t="shared" si="720"/>
        <v>1300</v>
      </c>
      <c r="O2617" s="173">
        <v>1300</v>
      </c>
      <c r="P2617" s="91"/>
      <c r="Q2617" s="91">
        <f t="shared" si="721"/>
        <v>1300</v>
      </c>
      <c r="R2617" s="173">
        <v>1300</v>
      </c>
      <c r="S2617" s="91"/>
      <c r="T2617" s="91">
        <f t="shared" si="722"/>
        <v>1300</v>
      </c>
    </row>
    <row r="2618" spans="1:20" ht="18.75">
      <c r="A2618" s="25"/>
      <c r="B2618" s="19" t="s">
        <v>152</v>
      </c>
      <c r="C2618" s="21">
        <f>SUM(C2592:C2617)</f>
        <v>77780.199999999983</v>
      </c>
      <c r="D2618" s="21">
        <f>SUM(D2592:D2617)</f>
        <v>2.54</v>
      </c>
      <c r="E2618" s="88">
        <f t="shared" si="717"/>
        <v>77782.739999999976</v>
      </c>
      <c r="F2618" s="18">
        <v>69300.960000000006</v>
      </c>
      <c r="G2618" s="18">
        <v>2.54</v>
      </c>
      <c r="H2618" s="94">
        <f t="shared" si="718"/>
        <v>69303.5</v>
      </c>
      <c r="I2618" s="36">
        <f>SUM(I2592:I2617)</f>
        <v>86892.65</v>
      </c>
      <c r="J2618" s="36">
        <f>SUM(J2592:J2617)</f>
        <v>2.5299999999999998</v>
      </c>
      <c r="K2618" s="117">
        <f t="shared" si="719"/>
        <v>86895.18</v>
      </c>
      <c r="L2618" s="91">
        <f>SUM(L2592:L2617)</f>
        <v>124673.52</v>
      </c>
      <c r="M2618" s="91">
        <f>SUM(M2592:M2617)</f>
        <v>1.53</v>
      </c>
      <c r="N2618" s="91">
        <f>SUM(L2618:M2618)</f>
        <v>124675.05</v>
      </c>
      <c r="O2618" s="91">
        <f>SUM(O2591:O2617)</f>
        <v>120041.75999999998</v>
      </c>
      <c r="P2618" s="91">
        <f>SUM(P2591:P2617)</f>
        <v>1.53</v>
      </c>
      <c r="Q2618" s="91">
        <f>SUM(O2618:P2618)</f>
        <v>120043.28999999998</v>
      </c>
      <c r="R2618" s="91">
        <f>SUM(R2591:R2617)</f>
        <v>128389.96999999999</v>
      </c>
      <c r="S2618" s="91">
        <f>SUM(S2591:S2617)</f>
        <v>1.53</v>
      </c>
      <c r="T2618" s="91">
        <f>SUM(R2618:S2618)</f>
        <v>128391.49999999999</v>
      </c>
    </row>
    <row r="2619" spans="1:20" ht="18.75">
      <c r="A2619" s="25">
        <v>47</v>
      </c>
      <c r="B2619" s="19" t="s">
        <v>2032</v>
      </c>
      <c r="C2619" s="21"/>
      <c r="D2619" s="21"/>
      <c r="E2619" s="88"/>
      <c r="F2619" s="18"/>
      <c r="G2619" s="18"/>
      <c r="H2619" s="94"/>
      <c r="I2619" s="36"/>
      <c r="J2619" s="36"/>
      <c r="L2619" s="173"/>
      <c r="M2619" s="173"/>
      <c r="N2619" s="91"/>
      <c r="O2619" s="173"/>
      <c r="P2619" s="173"/>
      <c r="Q2619" s="91"/>
      <c r="R2619" s="173"/>
      <c r="S2619" s="173"/>
      <c r="T2619" s="91"/>
    </row>
    <row r="2620" spans="1:20" ht="18.75">
      <c r="A2620" s="25">
        <v>1</v>
      </c>
      <c r="B2620" s="17" t="s">
        <v>1902</v>
      </c>
      <c r="C2620" s="21"/>
      <c r="D2620" s="21"/>
      <c r="E2620" s="88"/>
      <c r="F2620" s="18"/>
      <c r="G2620" s="18"/>
      <c r="H2620" s="94"/>
      <c r="I2620" s="36">
        <v>985.94</v>
      </c>
      <c r="J2620" s="36"/>
      <c r="K2620" s="117">
        <f>SUM(I2620:J2620)</f>
        <v>985.94</v>
      </c>
      <c r="L2620" s="173">
        <v>1085.56</v>
      </c>
      <c r="M2620" s="173"/>
      <c r="N2620" s="91">
        <f>SUM(L2620:M2620)</f>
        <v>1085.56</v>
      </c>
      <c r="O2620" s="173">
        <v>56.59</v>
      </c>
      <c r="P2620" s="173"/>
      <c r="Q2620" s="91">
        <f>SUM(O2620:P2620)</f>
        <v>56.59</v>
      </c>
      <c r="R2620" s="173">
        <v>56.59</v>
      </c>
      <c r="S2620" s="173"/>
      <c r="T2620" s="91">
        <f>SUM(R2620:S2620)</f>
        <v>56.59</v>
      </c>
    </row>
    <row r="2621" spans="1:20" ht="18.75">
      <c r="A2621" s="25"/>
      <c r="B2621" s="19" t="s">
        <v>2032</v>
      </c>
      <c r="C2621" s="21"/>
      <c r="D2621" s="21"/>
      <c r="E2621" s="88"/>
      <c r="F2621" s="18"/>
      <c r="G2621" s="18"/>
      <c r="H2621" s="94"/>
      <c r="I2621" s="36">
        <f>SUM(I2620)</f>
        <v>985.94</v>
      </c>
      <c r="J2621" s="36"/>
      <c r="K2621" s="117">
        <f>SUM(I2621:J2621)</f>
        <v>985.94</v>
      </c>
      <c r="L2621" s="91">
        <f>SUM(L2620)</f>
        <v>1085.56</v>
      </c>
      <c r="M2621" s="173"/>
      <c r="N2621" s="91">
        <f>SUM(L2621:M2621)</f>
        <v>1085.56</v>
      </c>
      <c r="O2621" s="91">
        <f>SUM(O2620)</f>
        <v>56.59</v>
      </c>
      <c r="P2621" s="173"/>
      <c r="Q2621" s="91">
        <f>SUM(O2621:P2621)</f>
        <v>56.59</v>
      </c>
      <c r="R2621" s="91">
        <f>SUM(R2620)</f>
        <v>56.59</v>
      </c>
      <c r="S2621" s="173"/>
      <c r="T2621" s="91">
        <f>SUM(R2621:S2621)</f>
        <v>56.59</v>
      </c>
    </row>
    <row r="2622" spans="1:20" s="43" customFormat="1" ht="18.75">
      <c r="A2622" s="35">
        <v>48</v>
      </c>
      <c r="B2622" s="19" t="s">
        <v>1870</v>
      </c>
      <c r="C2622" s="21"/>
      <c r="D2622" s="21"/>
      <c r="E2622" s="88"/>
      <c r="F2622" s="18"/>
      <c r="G2622" s="18"/>
      <c r="H2622" s="94"/>
      <c r="I2622" s="36"/>
      <c r="J2622" s="36"/>
      <c r="K2622" s="117"/>
      <c r="L2622" s="91"/>
      <c r="M2622" s="91"/>
      <c r="N2622" s="91"/>
      <c r="O2622" s="91"/>
      <c r="P2622" s="91"/>
      <c r="Q2622" s="91"/>
      <c r="R2622" s="91"/>
      <c r="S2622" s="91"/>
      <c r="T2622" s="91"/>
    </row>
    <row r="2623" spans="1:20" ht="18.75">
      <c r="A2623" s="25">
        <v>1</v>
      </c>
      <c r="B2623" s="17" t="s">
        <v>1871</v>
      </c>
      <c r="C2623" s="20">
        <v>130.01</v>
      </c>
      <c r="D2623" s="20"/>
      <c r="E2623" s="88">
        <f>SUM(C2623:D2623)</f>
        <v>130.01</v>
      </c>
      <c r="F2623" s="14">
        <v>150.01</v>
      </c>
      <c r="G2623" s="14">
        <v>0</v>
      </c>
      <c r="H2623" s="94">
        <f t="shared" si="718"/>
        <v>150.01</v>
      </c>
      <c r="I2623" s="22">
        <v>165.01</v>
      </c>
      <c r="J2623" s="22"/>
      <c r="K2623" s="117">
        <f>SUM(I2623:J2623)</f>
        <v>165.01</v>
      </c>
      <c r="L2623" s="173">
        <v>368.01</v>
      </c>
      <c r="M2623" s="173"/>
      <c r="N2623" s="91">
        <f>SUM(L2623:M2623)</f>
        <v>368.01</v>
      </c>
      <c r="O2623" s="173">
        <v>1100.01</v>
      </c>
      <c r="P2623" s="173"/>
      <c r="Q2623" s="91">
        <f>SUM(O2623:P2623)</f>
        <v>1100.01</v>
      </c>
      <c r="R2623" s="173">
        <v>1100.01</v>
      </c>
      <c r="S2623" s="173"/>
      <c r="T2623" s="91">
        <f>SUM(R2623:S2623)</f>
        <v>1100.01</v>
      </c>
    </row>
    <row r="2624" spans="1:20" s="43" customFormat="1" ht="18.75">
      <c r="A2624" s="35"/>
      <c r="B2624" s="19" t="s">
        <v>114</v>
      </c>
      <c r="C2624" s="21">
        <f>SUM(C2623)</f>
        <v>130.01</v>
      </c>
      <c r="D2624" s="21"/>
      <c r="E2624" s="88">
        <f>SUM(C2624:D2624)</f>
        <v>130.01</v>
      </c>
      <c r="F2624" s="18">
        <v>150.01</v>
      </c>
      <c r="G2624" s="18">
        <v>0</v>
      </c>
      <c r="H2624" s="94">
        <f t="shared" si="718"/>
        <v>150.01</v>
      </c>
      <c r="I2624" s="36">
        <f>SUM(I2623)</f>
        <v>165.01</v>
      </c>
      <c r="J2624" s="36"/>
      <c r="K2624" s="117">
        <f>SUM(I2624:J2624)</f>
        <v>165.01</v>
      </c>
      <c r="L2624" s="91">
        <f>SUM(L2623)</f>
        <v>368.01</v>
      </c>
      <c r="M2624" s="91"/>
      <c r="N2624" s="91">
        <f>SUM(L2624:M2624)</f>
        <v>368.01</v>
      </c>
      <c r="O2624" s="91">
        <f>SUM(O2623)</f>
        <v>1100.01</v>
      </c>
      <c r="P2624" s="91"/>
      <c r="Q2624" s="91">
        <f>SUM(O2624:P2624)</f>
        <v>1100.01</v>
      </c>
      <c r="R2624" s="91">
        <f>SUM(R2623)</f>
        <v>1100.01</v>
      </c>
      <c r="S2624" s="91"/>
      <c r="T2624" s="91">
        <f>SUM(R2624:S2624)</f>
        <v>1100.01</v>
      </c>
    </row>
    <row r="2625" spans="1:20" s="43" customFormat="1" ht="18.75">
      <c r="A2625" s="35">
        <v>49</v>
      </c>
      <c r="B2625" s="19" t="s">
        <v>289</v>
      </c>
      <c r="C2625" s="21"/>
      <c r="D2625" s="21"/>
      <c r="E2625" s="88"/>
      <c r="F2625" s="18"/>
      <c r="G2625" s="18"/>
      <c r="H2625" s="94"/>
      <c r="I2625" s="36"/>
      <c r="J2625" s="36"/>
      <c r="K2625" s="117"/>
      <c r="L2625" s="91"/>
      <c r="M2625" s="91"/>
      <c r="N2625" s="91"/>
      <c r="O2625" s="91"/>
      <c r="P2625" s="91"/>
      <c r="Q2625" s="91"/>
      <c r="R2625" s="91"/>
      <c r="S2625" s="91"/>
      <c r="T2625" s="91"/>
    </row>
    <row r="2626" spans="1:20" ht="18.75">
      <c r="A2626" s="35">
        <v>1</v>
      </c>
      <c r="B2626" s="17" t="s">
        <v>1872</v>
      </c>
      <c r="C2626" s="20">
        <v>0</v>
      </c>
      <c r="D2626" s="20"/>
      <c r="E2626" s="107">
        <f>SUM(C2626:D2626)</f>
        <v>0</v>
      </c>
      <c r="F2626" s="14">
        <v>50</v>
      </c>
      <c r="G2626" s="14">
        <v>0</v>
      </c>
      <c r="H2626" s="94">
        <f t="shared" si="718"/>
        <v>50</v>
      </c>
      <c r="I2626" s="22">
        <v>50</v>
      </c>
      <c r="J2626" s="22"/>
      <c r="K2626" s="117">
        <f>SUM(I2626:J2626)</f>
        <v>50</v>
      </c>
      <c r="L2626" s="173">
        <v>75</v>
      </c>
      <c r="M2626" s="173"/>
      <c r="N2626" s="91">
        <f>SUM(L2626:M2626)</f>
        <v>75</v>
      </c>
      <c r="O2626" s="173">
        <v>60</v>
      </c>
      <c r="P2626" s="173"/>
      <c r="Q2626" s="91">
        <f>SUM(O2626:P2626)</f>
        <v>60</v>
      </c>
      <c r="R2626" s="173">
        <v>60</v>
      </c>
      <c r="S2626" s="173"/>
      <c r="T2626" s="91">
        <f>SUM(R2626:S2626)</f>
        <v>60</v>
      </c>
    </row>
    <row r="2627" spans="1:20" ht="18.75">
      <c r="A2627" s="25"/>
      <c r="B2627" s="19" t="s">
        <v>16</v>
      </c>
      <c r="C2627" s="21">
        <f>SUM(C2626)</f>
        <v>0</v>
      </c>
      <c r="D2627" s="21"/>
      <c r="E2627" s="88">
        <f>SUM(C2627:D2627)</f>
        <v>0</v>
      </c>
      <c r="F2627" s="18">
        <v>50</v>
      </c>
      <c r="G2627" s="18">
        <v>0</v>
      </c>
      <c r="H2627" s="94">
        <f t="shared" si="718"/>
        <v>50</v>
      </c>
      <c r="I2627" s="36">
        <f>SUM(I2626)</f>
        <v>50</v>
      </c>
      <c r="J2627" s="22"/>
      <c r="K2627" s="117">
        <f>SUM(I2627:J2627)</f>
        <v>50</v>
      </c>
      <c r="L2627" s="91">
        <f>SUM(L2626)</f>
        <v>75</v>
      </c>
      <c r="M2627" s="173"/>
      <c r="N2627" s="91">
        <f>SUM(L2627:M2627)</f>
        <v>75</v>
      </c>
      <c r="O2627" s="91">
        <f>SUM(O2626)</f>
        <v>60</v>
      </c>
      <c r="P2627" s="173"/>
      <c r="Q2627" s="91">
        <f>SUM(O2627:P2627)</f>
        <v>60</v>
      </c>
      <c r="R2627" s="91">
        <f>SUM(R2626)</f>
        <v>60</v>
      </c>
      <c r="S2627" s="173"/>
      <c r="T2627" s="91">
        <f>SUM(R2627:S2627)</f>
        <v>60</v>
      </c>
    </row>
    <row r="2628" spans="1:20" s="43" customFormat="1" ht="18.75">
      <c r="A2628" s="35">
        <v>50</v>
      </c>
      <c r="B2628" s="19" t="s">
        <v>1873</v>
      </c>
      <c r="C2628" s="21"/>
      <c r="D2628" s="21"/>
      <c r="E2628" s="88"/>
      <c r="F2628" s="18"/>
      <c r="G2628" s="18"/>
      <c r="H2628" s="94"/>
      <c r="I2628" s="36"/>
      <c r="J2628" s="36"/>
      <c r="K2628" s="117"/>
      <c r="L2628" s="91"/>
      <c r="M2628" s="91"/>
      <c r="N2628" s="91"/>
      <c r="O2628" s="91"/>
      <c r="P2628" s="91"/>
      <c r="Q2628" s="91"/>
      <c r="R2628" s="91"/>
      <c r="S2628" s="91"/>
      <c r="T2628" s="91"/>
    </row>
    <row r="2629" spans="1:20" ht="18.75">
      <c r="A2629" s="25">
        <v>1</v>
      </c>
      <c r="B2629" s="17" t="s">
        <v>1874</v>
      </c>
      <c r="C2629" s="20"/>
      <c r="D2629" s="20"/>
      <c r="F2629" s="14">
        <v>0.02</v>
      </c>
      <c r="G2629" s="14">
        <v>0</v>
      </c>
      <c r="H2629" s="94">
        <f t="shared" si="718"/>
        <v>0.02</v>
      </c>
      <c r="I2629" s="22">
        <v>12.15</v>
      </c>
      <c r="J2629" s="22"/>
      <c r="K2629" s="117">
        <f>SUM(I2629:J2629)</f>
        <v>12.15</v>
      </c>
      <c r="L2629" s="173">
        <v>13.6</v>
      </c>
      <c r="M2629" s="173"/>
      <c r="N2629" s="91">
        <f>SUM(L2629:M2629)</f>
        <v>13.6</v>
      </c>
      <c r="O2629" s="173">
        <v>13.51</v>
      </c>
      <c r="P2629" s="173"/>
      <c r="Q2629" s="91">
        <f>SUM(O2629:P2629)</f>
        <v>13.51</v>
      </c>
      <c r="R2629" s="173">
        <v>13.51</v>
      </c>
      <c r="S2629" s="173"/>
      <c r="T2629" s="91">
        <f>SUM(R2629:S2629)</f>
        <v>13.51</v>
      </c>
    </row>
    <row r="2630" spans="1:20" ht="18.75">
      <c r="A2630" s="25">
        <v>2</v>
      </c>
      <c r="B2630" s="17" t="s">
        <v>1875</v>
      </c>
      <c r="C2630" s="20">
        <v>41</v>
      </c>
      <c r="D2630" s="20"/>
      <c r="E2630" s="88">
        <f>SUM(C2630:D2630)</f>
        <v>41</v>
      </c>
      <c r="F2630" s="14">
        <v>22</v>
      </c>
      <c r="G2630" s="14">
        <v>0</v>
      </c>
      <c r="H2630" s="94">
        <f t="shared" si="718"/>
        <v>22</v>
      </c>
      <c r="I2630" s="22">
        <v>13</v>
      </c>
      <c r="J2630" s="22"/>
      <c r="K2630" s="117">
        <f>SUM(I2630:J2630)</f>
        <v>13</v>
      </c>
      <c r="L2630" s="173">
        <v>0.01</v>
      </c>
      <c r="M2630" s="173"/>
      <c r="N2630" s="91">
        <f>SUM(L2630:M2630)</f>
        <v>0.01</v>
      </c>
      <c r="O2630" s="173">
        <v>0.01</v>
      </c>
      <c r="P2630" s="173"/>
      <c r="Q2630" s="91">
        <f>SUM(O2630:P2630)</f>
        <v>0.01</v>
      </c>
      <c r="R2630" s="173">
        <v>0</v>
      </c>
      <c r="S2630" s="173"/>
      <c r="T2630" s="91">
        <f>SUM(R2630:S2630)</f>
        <v>0</v>
      </c>
    </row>
    <row r="2631" spans="1:20" ht="18.75">
      <c r="A2631" s="25">
        <v>3</v>
      </c>
      <c r="B2631" s="17" t="s">
        <v>1876</v>
      </c>
      <c r="C2631" s="20">
        <v>1200</v>
      </c>
      <c r="D2631" s="20"/>
      <c r="E2631" s="88">
        <f>SUM(C2631:D2631)</f>
        <v>1200</v>
      </c>
      <c r="F2631" s="14">
        <v>600</v>
      </c>
      <c r="G2631" s="14">
        <v>0</v>
      </c>
      <c r="H2631" s="94">
        <f t="shared" si="718"/>
        <v>600</v>
      </c>
      <c r="I2631" s="22">
        <v>2122.87</v>
      </c>
      <c r="J2631" s="22"/>
      <c r="K2631" s="117">
        <f>SUM(I2631:J2631)</f>
        <v>2122.87</v>
      </c>
      <c r="L2631" s="173">
        <v>618.27</v>
      </c>
      <c r="M2631" s="173"/>
      <c r="N2631" s="91">
        <f>SUM(L2631:M2631)</f>
        <v>618.27</v>
      </c>
      <c r="O2631" s="173">
        <v>2650</v>
      </c>
      <c r="P2631" s="173"/>
      <c r="Q2631" s="91">
        <f>SUM(O2631:P2631)</f>
        <v>2650</v>
      </c>
      <c r="R2631" s="173">
        <v>2650</v>
      </c>
      <c r="S2631" s="173"/>
      <c r="T2631" s="91">
        <f>SUM(R2631:S2631)</f>
        <v>2650</v>
      </c>
    </row>
    <row r="2632" spans="1:20" ht="18.75">
      <c r="A2632" s="25"/>
      <c r="B2632" s="19" t="s">
        <v>211</v>
      </c>
      <c r="C2632" s="21">
        <f>SUM(C2630:C2631)</f>
        <v>1241</v>
      </c>
      <c r="D2632" s="20"/>
      <c r="E2632" s="88">
        <f>SUM(C2632:D2632)</f>
        <v>1241</v>
      </c>
      <c r="F2632" s="18">
        <v>622.02</v>
      </c>
      <c r="G2632" s="18">
        <v>0</v>
      </c>
      <c r="H2632" s="94">
        <f t="shared" si="718"/>
        <v>622.02</v>
      </c>
      <c r="I2632" s="36">
        <f>SUM(I2629:I2631)</f>
        <v>2148.02</v>
      </c>
      <c r="J2632" s="22"/>
      <c r="K2632" s="117">
        <f>SUM(I2632:J2632)</f>
        <v>2148.02</v>
      </c>
      <c r="L2632" s="91">
        <f>SUM(L2629:L2631)</f>
        <v>631.88</v>
      </c>
      <c r="M2632" s="173"/>
      <c r="N2632" s="91">
        <f>SUM(L2632:M2632)</f>
        <v>631.88</v>
      </c>
      <c r="O2632" s="91">
        <f>SUM(O2629:O2631)</f>
        <v>2663.52</v>
      </c>
      <c r="P2632" s="173"/>
      <c r="Q2632" s="91">
        <f>SUM(O2632:P2632)</f>
        <v>2663.52</v>
      </c>
      <c r="R2632" s="91">
        <f>SUM(R2629:R2631)</f>
        <v>2663.51</v>
      </c>
      <c r="S2632" s="173"/>
      <c r="T2632" s="91">
        <f>SUM(R2632:S2632)</f>
        <v>2663.51</v>
      </c>
    </row>
    <row r="2633" spans="1:20" s="43" customFormat="1" ht="18.75">
      <c r="A2633" s="35">
        <v>51</v>
      </c>
      <c r="B2633" s="19" t="s">
        <v>1877</v>
      </c>
      <c r="C2633" s="21"/>
      <c r="D2633" s="21"/>
      <c r="E2633" s="88"/>
      <c r="F2633" s="18"/>
      <c r="G2633" s="18"/>
      <c r="H2633" s="94"/>
      <c r="I2633" s="36"/>
      <c r="J2633" s="36"/>
      <c r="K2633" s="117"/>
      <c r="L2633" s="91"/>
      <c r="M2633" s="91"/>
      <c r="N2633" s="91"/>
      <c r="O2633" s="91"/>
      <c r="P2633" s="91"/>
      <c r="Q2633" s="91"/>
      <c r="R2633" s="91"/>
      <c r="S2633" s="91"/>
      <c r="T2633" s="91"/>
    </row>
    <row r="2634" spans="1:20" ht="18.75">
      <c r="A2634" s="25">
        <v>1</v>
      </c>
      <c r="B2634" s="17" t="s">
        <v>1878</v>
      </c>
      <c r="C2634" s="20">
        <v>813</v>
      </c>
      <c r="D2634" s="20"/>
      <c r="E2634" s="88">
        <f>SUM(C2634:D2634)</f>
        <v>813</v>
      </c>
      <c r="F2634" s="14">
        <v>728.44</v>
      </c>
      <c r="G2634" s="14">
        <v>0</v>
      </c>
      <c r="H2634" s="94">
        <f t="shared" si="718"/>
        <v>728.44</v>
      </c>
      <c r="I2634" s="22">
        <v>356.04</v>
      </c>
      <c r="J2634" s="22"/>
      <c r="K2634" s="117">
        <f>SUM(I2634:J2634)</f>
        <v>356.04</v>
      </c>
      <c r="L2634" s="173">
        <v>513</v>
      </c>
      <c r="M2634" s="173"/>
      <c r="N2634" s="91">
        <f>SUM(L2634:M2634)</f>
        <v>513</v>
      </c>
      <c r="O2634" s="173">
        <v>500</v>
      </c>
      <c r="P2634" s="173"/>
      <c r="Q2634" s="91">
        <f>SUM(O2634:P2634)</f>
        <v>500</v>
      </c>
      <c r="R2634" s="173">
        <v>500</v>
      </c>
      <c r="S2634" s="173"/>
      <c r="T2634" s="91">
        <f>SUM(R2634:S2634)</f>
        <v>500</v>
      </c>
    </row>
    <row r="2635" spans="1:20" ht="18.75">
      <c r="A2635" s="25">
        <v>2</v>
      </c>
      <c r="B2635" s="17" t="s">
        <v>1879</v>
      </c>
      <c r="C2635" s="20">
        <v>60.14</v>
      </c>
      <c r="D2635" s="20">
        <v>9021</v>
      </c>
      <c r="E2635" s="88">
        <f>SUM(C2635:D2635)</f>
        <v>9081.14</v>
      </c>
      <c r="F2635" s="14">
        <v>36.01</v>
      </c>
      <c r="G2635" s="14">
        <v>54.01</v>
      </c>
      <c r="H2635" s="94">
        <f t="shared" si="718"/>
        <v>90.02</v>
      </c>
      <c r="I2635" s="22">
        <v>114.83</v>
      </c>
      <c r="J2635" s="22">
        <v>172.24</v>
      </c>
      <c r="K2635" s="117">
        <f>SUM(I2635:J2635)</f>
        <v>287.07</v>
      </c>
      <c r="L2635" s="173">
        <v>87.61</v>
      </c>
      <c r="M2635" s="173">
        <v>131.41</v>
      </c>
      <c r="N2635" s="91">
        <f>SUM(L2635:M2635)</f>
        <v>219.01999999999998</v>
      </c>
      <c r="O2635" s="173">
        <v>0.02</v>
      </c>
      <c r="P2635" s="173">
        <v>0.02</v>
      </c>
      <c r="Q2635" s="91">
        <f>SUM(O2635:P2635)</f>
        <v>0.04</v>
      </c>
      <c r="R2635" s="173">
        <v>0.02</v>
      </c>
      <c r="S2635" s="173">
        <v>0.02</v>
      </c>
      <c r="T2635" s="91">
        <f>SUM(R2635:S2635)</f>
        <v>0.04</v>
      </c>
    </row>
    <row r="2636" spans="1:20" ht="18.75">
      <c r="A2636" s="25">
        <v>3</v>
      </c>
      <c r="B2636" s="41" t="s">
        <v>1881</v>
      </c>
      <c r="C2636" s="20">
        <v>5660.54</v>
      </c>
      <c r="D2636" s="20">
        <v>1029.3699999999999</v>
      </c>
      <c r="E2636" s="88">
        <f>SUM(C2636:D2636)</f>
        <v>6689.91</v>
      </c>
      <c r="F2636" s="14">
        <v>6012.86</v>
      </c>
      <c r="G2636" s="14">
        <v>1523.96</v>
      </c>
      <c r="H2636" s="94">
        <f t="shared" si="718"/>
        <v>7536.82</v>
      </c>
      <c r="I2636" s="22">
        <v>5964.03</v>
      </c>
      <c r="J2636" s="22">
        <v>1467.5</v>
      </c>
      <c r="K2636" s="117">
        <f>SUM(I2636:J2636)</f>
        <v>7431.53</v>
      </c>
      <c r="L2636" s="173">
        <v>8050.78</v>
      </c>
      <c r="M2636" s="173">
        <v>1566.75</v>
      </c>
      <c r="N2636" s="91">
        <f>SUM(L2636:M2636)</f>
        <v>9617.5299999999988</v>
      </c>
      <c r="O2636" s="173">
        <v>10526.53</v>
      </c>
      <c r="P2636" s="173">
        <v>0.09</v>
      </c>
      <c r="Q2636" s="91">
        <f>SUM(O2636:P2636)</f>
        <v>10526.62</v>
      </c>
      <c r="R2636" s="173">
        <v>11876.53</v>
      </c>
      <c r="S2636" s="173">
        <v>0.09</v>
      </c>
      <c r="T2636" s="91">
        <f>SUM(R2636:S2636)</f>
        <v>11876.62</v>
      </c>
    </row>
    <row r="2637" spans="1:20" ht="18.75">
      <c r="A2637" s="25">
        <v>4</v>
      </c>
      <c r="B2637" s="17" t="s">
        <v>1880</v>
      </c>
      <c r="C2637" s="20">
        <v>565.58000000000004</v>
      </c>
      <c r="D2637" s="20">
        <v>1684.24</v>
      </c>
      <c r="E2637" s="88">
        <f>SUM(C2637:D2637)</f>
        <v>2249.8200000000002</v>
      </c>
      <c r="F2637" s="14">
        <v>566.82000000000005</v>
      </c>
      <c r="G2637" s="14">
        <v>1533.57</v>
      </c>
      <c r="H2637" s="94">
        <f t="shared" si="718"/>
        <v>2100.39</v>
      </c>
      <c r="I2637" s="22">
        <v>595.64</v>
      </c>
      <c r="J2637" s="22">
        <v>1615.35</v>
      </c>
      <c r="K2637" s="117">
        <f>SUM(I2637:J2637)</f>
        <v>2210.9899999999998</v>
      </c>
      <c r="L2637" s="173">
        <v>884.8</v>
      </c>
      <c r="M2637" s="173">
        <v>1698.37</v>
      </c>
      <c r="N2637" s="91">
        <f>SUM(L2637:M2637)</f>
        <v>2583.17</v>
      </c>
      <c r="O2637" s="173">
        <v>923.32</v>
      </c>
      <c r="P2637" s="173">
        <v>1777.8</v>
      </c>
      <c r="Q2637" s="91">
        <f>SUM(O2637:P2637)</f>
        <v>2701.12</v>
      </c>
      <c r="R2637" s="173">
        <v>943.32</v>
      </c>
      <c r="S2637" s="173">
        <v>1837.8</v>
      </c>
      <c r="T2637" s="91">
        <f>SUM(R2637:S2637)</f>
        <v>2781.12</v>
      </c>
    </row>
    <row r="2638" spans="1:20" ht="18.75">
      <c r="A2638" s="25"/>
      <c r="B2638" s="19" t="s">
        <v>212</v>
      </c>
      <c r="C2638" s="21">
        <v>7099.26</v>
      </c>
      <c r="D2638" s="21">
        <v>2803.82</v>
      </c>
      <c r="E2638" s="88">
        <f>SUM(C2638:D2638)</f>
        <v>9903.08</v>
      </c>
      <c r="F2638" s="18">
        <v>7344.13</v>
      </c>
      <c r="G2638" s="18">
        <v>3111.54</v>
      </c>
      <c r="H2638" s="94">
        <f t="shared" si="718"/>
        <v>10455.67</v>
      </c>
      <c r="I2638" s="36">
        <f>SUM(I2634:I2637)</f>
        <v>7030.54</v>
      </c>
      <c r="J2638" s="36">
        <f>SUM(J2634:J2637)</f>
        <v>3255.09</v>
      </c>
      <c r="K2638" s="117">
        <f>SUM(I2638:J2638)</f>
        <v>10285.630000000001</v>
      </c>
      <c r="L2638" s="91">
        <f>SUM(L2634:L2637)</f>
        <v>9536.1899999999987</v>
      </c>
      <c r="M2638" s="91">
        <f>SUM(M2634:M2637)</f>
        <v>3396.5299999999997</v>
      </c>
      <c r="N2638" s="91">
        <f>SUM(L2638:M2638)</f>
        <v>12932.719999999998</v>
      </c>
      <c r="O2638" s="91">
        <f>SUM(O2634:O2637)</f>
        <v>11949.87</v>
      </c>
      <c r="P2638" s="91">
        <f>SUM(P2634:P2637)</f>
        <v>1777.9099999999999</v>
      </c>
      <c r="Q2638" s="91">
        <f>SUM(O2638:P2638)</f>
        <v>13727.78</v>
      </c>
      <c r="R2638" s="91">
        <f>SUM(R2634:R2637)</f>
        <v>13319.87</v>
      </c>
      <c r="S2638" s="91">
        <f>SUM(S2634:S2637)</f>
        <v>1837.9099999999999</v>
      </c>
      <c r="T2638" s="91">
        <f>SUM(R2638:S2638)</f>
        <v>15157.78</v>
      </c>
    </row>
    <row r="2639" spans="1:20" s="217" customFormat="1" ht="56.25">
      <c r="B2639" s="218" t="s">
        <v>213</v>
      </c>
      <c r="C2639" s="219">
        <f t="shared" ref="C2639:H2639" si="723">C2638+C2632+C2627+C2624+C2618+C2589+C2582+C2575+C2571+C2555+C2550+C2544+C2541+C2537+C2528+C2517+C2514+C2502+C2499+C2493+C2490+C2487+C2484+C2481+C2477+C2473+C2470+C2467+C2450+C2447+C2434+C2430+C2425+C2413+C2410+C2403+C2400+C2391+C2386+C2378+C2371+C2365+C2357+C2351+C2348</f>
        <v>138510.06999999998</v>
      </c>
      <c r="D2639" s="219">
        <f t="shared" si="723"/>
        <v>22376.469999999998</v>
      </c>
      <c r="E2639" s="219">
        <f t="shared" si="723"/>
        <v>160886.53999999998</v>
      </c>
      <c r="F2639" s="219">
        <f t="shared" si="723"/>
        <v>163624.40000000002</v>
      </c>
      <c r="G2639" s="219">
        <f t="shared" si="723"/>
        <v>20200.559999999998</v>
      </c>
      <c r="H2639" s="220">
        <f t="shared" si="723"/>
        <v>183824.96000000002</v>
      </c>
      <c r="I2639" s="220">
        <f>I2638+I2632+I2627+I2624+I2618+I2589+I2582+I2575+I2571+I2555+I2550+I2544+I2541+I2537+I2528+I2517+I2514+I2502+I2499+I2493+I2490+I2487+I2484+I2481+I2477+I2473+I2470+I2467+I2450+I2447+I2434+I2430+I2425+I2413+I2410+I2403+I2400+I2391+I2386+I2378+I2371+I2365+I2357+I2351+I2348+I2621+I2534+I2505+I2437+I2374+I2362</f>
        <v>221831.05</v>
      </c>
      <c r="J2639" s="220">
        <f>J2638+J2632+J2627+J2624+J2618+J2589+J2582+J2575+J2571+J2555+J2550+J2544+J2541+J2537+J2528+J2517+J2514+J2502+J2499+J2493+J2490+J2487+J2484+J2481+J2477+J2473+J2470+J2467+J2450+J2447+J2434+J2430+J2425+J2413+J2410+J2403+J2400+J2391+J2386+J2378+J2371+J2365+J2357+J2351+J2348+J2621+J2534+J2505+J2437+J2374+J2362</f>
        <v>34165.149999999994</v>
      </c>
      <c r="K2639" s="220">
        <f t="shared" ref="K2639" si="724">K2638+K2632+K2627+K2624+K2618+K2589+K2582+K2575+K2571+K2555+K2550+K2544+K2541+K2537+K2528+K2517+K2514+K2502+K2499+K2493+K2490+K2487+K2484+K2481+K2477+K2473+K2470+K2467+K2450+K2447+K2434+K2430+K2425+K2413+K2410+K2403+K2400+K2391+K2386+K2378+K2371+K2365+K2357+K2351+K2348+K2621+K2534+K2505+K2437+K2374+K2362</f>
        <v>255996.19999999995</v>
      </c>
      <c r="L2639" s="221">
        <f>L2638+L2632+L2627+L2624+L2618+L2589+L2582+L2575+L2571+L2555+L2550+L2544+L2541+L2537+L2528+L2517+L2514+L2502+L2499+L2493+L2490+L2487+L2484+L2481+L2477+L2473+L2470+L2467+L2450+L2447+L2434+L2430+L2425+L2413+L2410+L2403+L2400+L2391+L2386+L2378+L2371+L2365+L2357+L2351+L2348+L2621+L2534+L2505+L2437+L2374+L2362+L2586+L2453+L2417+L2354</f>
        <v>362935.12000000005</v>
      </c>
      <c r="M2639" s="221">
        <f t="shared" ref="M2639:P2639" si="725">M2638+M2632+M2627+M2624+M2618+M2589+M2582+M2575+M2571+M2555+M2550+M2544+M2541+M2537+M2528+M2517+M2514+M2502+M2499+M2493+M2490+M2487+M2484+M2481+M2477+M2473+M2470+M2467+M2450+M2447+M2434+M2430+M2425+M2413+M2410+M2403+M2400+M2391+M2386+M2378+M2371+M2365+M2357+M2351+M2348+M2621+M2534+M2505+M2437+M2374+M2362+M2586+M2453+M2417+M2354</f>
        <v>25623.159999999993</v>
      </c>
      <c r="N2639" s="221">
        <f t="shared" si="725"/>
        <v>388558.28000000009</v>
      </c>
      <c r="O2639" s="221">
        <f>O2638+O2520+O2632+O2627+O2624+O2618+O2589+O2582+O2575+O2571+O2555+O2550+O2544+O2541+O2537+O2528+O2517+O2514+O2502+O2499+O2493+O2490+O2487+O2484+O2481+O2477+O2473+O2470+O2467+O2450+O2447+O2434+O2430+O2425+O2413+O2410+O2403+O2400+O2391+O2386+O2378+O2371+O2365+O2357+O2351+O2348+O2621+O2534+O2505+O2437+O2374+O2362+O2586+O2453+O2417+O2354</f>
        <v>333446.42000000004</v>
      </c>
      <c r="P2639" s="221">
        <f t="shared" si="725"/>
        <v>24293.509999999995</v>
      </c>
      <c r="Q2639" s="221">
        <f>Q2638+Q2632+Q2627+Q2624+Q2621+Q2618+Q2589+Q2586+Q2582+Q2575+Q2571+Q2555+Q2550+Q2544+Q2541+Q2534+Q2528+Q2520+Q2517+Q2514+Q2505+Q2502+Q2499+Q2493+Q2490+Q2487+Q2484+Q2481+Q2477+Q2473+Q2470+Q2467+Q2453+Q2447+Q2437+Q2434+Q2430+Q2425+Q2417+Q2413+Q2403+Q2410+Q2400+Q2391+Q2386+Q2378+Q2374+Q2371+Q2365+Q2362+Q2357+Q2354+Q2351+Q2348</f>
        <v>357739.93</v>
      </c>
      <c r="R2639" s="221">
        <f>R2638+R2632+R2627+R2624+R2621+R2618+R2589+R2586+R2582+R2575+R2571+R2558+R2555+R2550+R2547+R2544+R2541+R2534+R2531+R2528+R2517+R2520+R2514+R2505+R2502+R2499+R2496+R2493+R2490+R2487+R2484+R2481+R2477+R2473+R2470+R2467+R2453+R2447+R2437+R2434+R2430+R2425+R2417+R2413+R2410+R2406+R2403+R2400+R2391+R2386+R2378+R2371+R2368+R2365+R2362+R2357+R2354+R2351+R2348+S263+R2509+R2578+R2374</f>
        <v>366749.25000000006</v>
      </c>
      <c r="S2639" s="221">
        <f>S2638+S2618+S2575+S2571+S2509+S2481+S2477+S2467+S2447+S2425+S2400+S2378+S2371</f>
        <v>25442.589999999997</v>
      </c>
      <c r="T2639" s="221">
        <f t="shared" ref="T2639" si="726">T2638+T2632+T2627+T2624+T2621+T2618+T2589+T2586+T2582+T2575+T2571+T2558+T2555+T2550+T2547+T2544+T2541+T2534+T2531+T2528+T2517+T2520+T2514+T2505+T2502+T2499+T2496+T2493+T2490+T2487+T2484+T2481+T2477+T2473+T2470+T2467+T2453+T2447+T2437+T2434+T2430+T2425+T2417+T2413+T2410+T2406+T2403+T2400+T2391+T2386+T2378+T2371+T2368+T2365+T2362+T2357+T2354+T2351+T2348+U263+T2509+T2578+T2374</f>
        <v>392191.84000000008</v>
      </c>
    </row>
    <row r="2640" spans="1:20" ht="18.75">
      <c r="A2640" s="25"/>
      <c r="B2640" s="17"/>
      <c r="C2640" s="20"/>
      <c r="D2640" s="20"/>
      <c r="F2640" s="20"/>
      <c r="G2640" s="20"/>
      <c r="I2640" s="22"/>
      <c r="J2640" s="22"/>
      <c r="L2640" s="89"/>
      <c r="M2640" s="89"/>
      <c r="O2640" s="89"/>
      <c r="P2640" s="89"/>
      <c r="R2640" s="89"/>
      <c r="S2640" s="89"/>
    </row>
    <row r="2641" spans="1:20" s="68" customFormat="1" ht="37.5">
      <c r="A2641" s="65">
        <v>17</v>
      </c>
      <c r="B2641" s="134" t="s">
        <v>1903</v>
      </c>
      <c r="C2641" s="135"/>
      <c r="D2641" s="135"/>
      <c r="E2641" s="135"/>
      <c r="F2641" s="136"/>
      <c r="G2641" s="136"/>
      <c r="H2641" s="137"/>
      <c r="I2641" s="153"/>
      <c r="J2641" s="153"/>
      <c r="K2641" s="139"/>
      <c r="L2641" s="124"/>
      <c r="M2641" s="124"/>
      <c r="N2641" s="125"/>
      <c r="O2641" s="124"/>
      <c r="P2641" s="124"/>
      <c r="Q2641" s="125"/>
      <c r="R2641" s="124"/>
      <c r="S2641" s="124"/>
      <c r="T2641" s="125"/>
    </row>
    <row r="2642" spans="1:20" s="43" customFormat="1" ht="18.75">
      <c r="A2642" s="35">
        <v>1</v>
      </c>
      <c r="B2642" s="19" t="s">
        <v>1667</v>
      </c>
      <c r="C2642" s="21"/>
      <c r="D2642" s="21"/>
      <c r="E2642" s="88"/>
      <c r="F2642" s="21"/>
      <c r="G2642" s="21"/>
      <c r="H2642" s="96"/>
      <c r="I2642" s="36"/>
      <c r="J2642" s="36"/>
      <c r="K2642" s="117"/>
      <c r="L2642" s="91"/>
      <c r="M2642" s="91"/>
      <c r="N2642" s="103"/>
      <c r="O2642" s="91"/>
      <c r="P2642" s="91"/>
      <c r="Q2642" s="103"/>
      <c r="R2642" s="91"/>
      <c r="S2642" s="91"/>
      <c r="T2642" s="103"/>
    </row>
    <row r="2643" spans="1:20" ht="18.75">
      <c r="A2643" s="25">
        <v>1</v>
      </c>
      <c r="B2643" s="17" t="s">
        <v>1940</v>
      </c>
      <c r="C2643" s="20">
        <v>190</v>
      </c>
      <c r="D2643" s="20"/>
      <c r="E2643" s="88">
        <f>SUM(C2643:D2643)</f>
        <v>190</v>
      </c>
      <c r="F2643" s="14">
        <v>150</v>
      </c>
      <c r="G2643" s="14">
        <v>0</v>
      </c>
      <c r="H2643" s="94">
        <f>SUM(F2643:G2643)</f>
        <v>150</v>
      </c>
      <c r="I2643" s="22">
        <v>150</v>
      </c>
      <c r="J2643" s="22"/>
      <c r="K2643" s="117">
        <f>SUM(I2643:J2643)</f>
        <v>150</v>
      </c>
      <c r="L2643" s="173">
        <v>2150</v>
      </c>
      <c r="M2643" s="173"/>
      <c r="N2643" s="103">
        <f>SUM(L2643:M2643)</f>
        <v>2150</v>
      </c>
      <c r="O2643" s="173">
        <v>165</v>
      </c>
      <c r="P2643" s="173"/>
      <c r="Q2643" s="103">
        <f>SUM(O2643:P2643)</f>
        <v>165</v>
      </c>
      <c r="R2643" s="173">
        <v>165</v>
      </c>
      <c r="S2643" s="173"/>
      <c r="T2643" s="103">
        <f>SUM(R2643:S2643)</f>
        <v>165</v>
      </c>
    </row>
    <row r="2644" spans="1:20" s="43" customFormat="1" ht="18.75">
      <c r="A2644" s="35"/>
      <c r="B2644" s="19" t="s">
        <v>138</v>
      </c>
      <c r="C2644" s="21">
        <f>SUM(C2643)</f>
        <v>190</v>
      </c>
      <c r="D2644" s="21"/>
      <c r="E2644" s="88">
        <f>SUM(C2644:D2644)</f>
        <v>190</v>
      </c>
      <c r="F2644" s="18">
        <v>150</v>
      </c>
      <c r="G2644" s="18">
        <v>0</v>
      </c>
      <c r="H2644" s="94">
        <f>SUM(F2644:G2644)</f>
        <v>150</v>
      </c>
      <c r="I2644" s="36">
        <f>SUM(I2643)</f>
        <v>150</v>
      </c>
      <c r="J2644" s="36"/>
      <c r="K2644" s="117">
        <f>SUM(I2644:J2644)</f>
        <v>150</v>
      </c>
      <c r="L2644" s="91">
        <f>SUM(L2643)</f>
        <v>2150</v>
      </c>
      <c r="M2644" s="91"/>
      <c r="N2644" s="103">
        <f>SUM(L2644:M2644)</f>
        <v>2150</v>
      </c>
      <c r="O2644" s="91">
        <f>SUM(O2643)</f>
        <v>165</v>
      </c>
      <c r="P2644" s="91"/>
      <c r="Q2644" s="103">
        <f>SUM(O2644:P2644)</f>
        <v>165</v>
      </c>
      <c r="R2644" s="91">
        <f>SUM(R2643)</f>
        <v>165</v>
      </c>
      <c r="S2644" s="91"/>
      <c r="T2644" s="103">
        <f>SUM(R2644:S2644)</f>
        <v>165</v>
      </c>
    </row>
    <row r="2645" spans="1:20" s="43" customFormat="1" ht="18.75">
      <c r="A2645" s="35">
        <v>2</v>
      </c>
      <c r="B2645" s="19" t="s">
        <v>1941</v>
      </c>
      <c r="C2645" s="21"/>
      <c r="D2645" s="21"/>
      <c r="E2645" s="88"/>
      <c r="F2645" s="18"/>
      <c r="G2645" s="18"/>
      <c r="H2645" s="94"/>
      <c r="I2645" s="36"/>
      <c r="J2645" s="36"/>
      <c r="K2645" s="117"/>
      <c r="L2645" s="91"/>
      <c r="M2645" s="91"/>
      <c r="N2645" s="103"/>
      <c r="O2645" s="91"/>
      <c r="P2645" s="91"/>
      <c r="Q2645" s="103"/>
      <c r="R2645" s="91"/>
      <c r="S2645" s="91"/>
      <c r="T2645" s="103"/>
    </row>
    <row r="2646" spans="1:20" ht="18.75">
      <c r="A2646" s="35">
        <v>1</v>
      </c>
      <c r="B2646" s="17" t="s">
        <v>2486</v>
      </c>
      <c r="C2646" s="20">
        <v>581.85</v>
      </c>
      <c r="D2646" s="20"/>
      <c r="E2646" s="88">
        <f>SUM(C2646:D2646)</f>
        <v>581.85</v>
      </c>
      <c r="F2646" s="14">
        <v>116</v>
      </c>
      <c r="G2646" s="14">
        <v>0</v>
      </c>
      <c r="H2646" s="94">
        <f t="shared" ref="H2646:H2692" si="727">SUM(F2646:G2646)</f>
        <v>116</v>
      </c>
      <c r="I2646" s="22">
        <v>3200.01</v>
      </c>
      <c r="J2646" s="22"/>
      <c r="K2646" s="117">
        <f>SUM(I2646:J2646)</f>
        <v>3200.01</v>
      </c>
      <c r="L2646" s="173">
        <v>2575.2199999999998</v>
      </c>
      <c r="M2646" s="173"/>
      <c r="N2646" s="103">
        <f>SUM(L2646:M2646)</f>
        <v>2575.2199999999998</v>
      </c>
      <c r="O2646" s="173">
        <v>125.22</v>
      </c>
      <c r="P2646" s="173"/>
      <c r="Q2646" s="103">
        <f>SUM(O2646:P2646)</f>
        <v>125.22</v>
      </c>
      <c r="R2646" s="173">
        <v>79.12</v>
      </c>
      <c r="S2646" s="173"/>
      <c r="T2646" s="103">
        <f>SUM(R2646:S2646)</f>
        <v>79.12</v>
      </c>
    </row>
    <row r="2647" spans="1:20" s="43" customFormat="1" ht="18.75">
      <c r="A2647" s="35"/>
      <c r="B2647" s="19" t="s">
        <v>214</v>
      </c>
      <c r="C2647" s="21">
        <f>SUM(C2646)</f>
        <v>581.85</v>
      </c>
      <c r="D2647" s="21"/>
      <c r="E2647" s="88">
        <f>SUM(C2647:D2647)</f>
        <v>581.85</v>
      </c>
      <c r="F2647" s="18">
        <v>116</v>
      </c>
      <c r="G2647" s="18">
        <v>0</v>
      </c>
      <c r="H2647" s="94">
        <f t="shared" si="727"/>
        <v>116</v>
      </c>
      <c r="I2647" s="36">
        <f>SUM(I2646)</f>
        <v>3200.01</v>
      </c>
      <c r="J2647" s="36"/>
      <c r="K2647" s="117">
        <f>SUM(I2647:J2647)</f>
        <v>3200.01</v>
      </c>
      <c r="L2647" s="91">
        <f>SUM(L2646)</f>
        <v>2575.2199999999998</v>
      </c>
      <c r="M2647" s="91"/>
      <c r="N2647" s="103">
        <f>SUM(L2647:M2647)</f>
        <v>2575.2199999999998</v>
      </c>
      <c r="O2647" s="91">
        <f>SUM(O2646)</f>
        <v>125.22</v>
      </c>
      <c r="P2647" s="91"/>
      <c r="Q2647" s="103">
        <f>SUM(O2647:P2647)</f>
        <v>125.22</v>
      </c>
      <c r="R2647" s="91">
        <f>SUM(R2646)</f>
        <v>79.12</v>
      </c>
      <c r="S2647" s="91"/>
      <c r="T2647" s="103">
        <f>SUM(R2647:S2647)</f>
        <v>79.12</v>
      </c>
    </row>
    <row r="2648" spans="1:20" s="43" customFormat="1" ht="18.75">
      <c r="A2648" s="35">
        <v>3</v>
      </c>
      <c r="B2648" s="19" t="s">
        <v>1904</v>
      </c>
      <c r="C2648" s="21"/>
      <c r="D2648" s="21"/>
      <c r="E2648" s="88"/>
      <c r="F2648" s="18"/>
      <c r="G2648" s="18"/>
      <c r="H2648" s="94"/>
      <c r="I2648" s="36"/>
      <c r="J2648" s="36"/>
      <c r="K2648" s="117"/>
      <c r="L2648" s="91"/>
      <c r="M2648" s="91"/>
      <c r="N2648" s="103"/>
      <c r="O2648" s="91"/>
      <c r="P2648" s="91"/>
      <c r="Q2648" s="103"/>
      <c r="R2648" s="91"/>
      <c r="S2648" s="91"/>
      <c r="T2648" s="103"/>
    </row>
    <row r="2649" spans="1:20" ht="18.75">
      <c r="A2649" s="25">
        <v>1</v>
      </c>
      <c r="B2649" s="17" t="s">
        <v>1905</v>
      </c>
      <c r="C2649" s="20"/>
      <c r="D2649" s="20">
        <v>1752</v>
      </c>
      <c r="E2649" s="88">
        <f t="shared" ref="E2649:E2656" si="728">SUM(C2649:D2649)</f>
        <v>1752</v>
      </c>
      <c r="F2649" s="14">
        <v>0</v>
      </c>
      <c r="G2649" s="14">
        <v>0.15</v>
      </c>
      <c r="H2649" s="94">
        <f t="shared" si="727"/>
        <v>0.15</v>
      </c>
      <c r="I2649" s="22"/>
      <c r="J2649" s="22">
        <v>0.15</v>
      </c>
      <c r="K2649" s="117">
        <f t="shared" ref="K2649:K2656" si="729">SUM(I2649:J2649)</f>
        <v>0.15</v>
      </c>
      <c r="L2649" s="173"/>
      <c r="M2649" s="173">
        <v>0.05</v>
      </c>
      <c r="N2649" s="103">
        <f t="shared" ref="N2649:N2656" si="730">SUM(L2649:M2649)</f>
        <v>0.05</v>
      </c>
      <c r="O2649" s="173"/>
      <c r="P2649" s="173"/>
      <c r="Q2649" s="103">
        <f t="shared" ref="Q2649:Q2656" si="731">SUM(O2649:P2649)</f>
        <v>0</v>
      </c>
      <c r="R2649" s="173"/>
      <c r="S2649" s="173"/>
      <c r="T2649" s="103">
        <f t="shared" ref="T2649:T2656" si="732">SUM(R2649:S2649)</f>
        <v>0</v>
      </c>
    </row>
    <row r="2650" spans="1:20" ht="18.75">
      <c r="A2650" s="25">
        <v>2</v>
      </c>
      <c r="B2650" s="17" t="s">
        <v>1906</v>
      </c>
      <c r="C2650" s="20">
        <v>5050.04</v>
      </c>
      <c r="D2650" s="20"/>
      <c r="E2650" s="88">
        <f t="shared" si="728"/>
        <v>5050.04</v>
      </c>
      <c r="F2650" s="14">
        <v>5443.5</v>
      </c>
      <c r="G2650" s="14">
        <v>0</v>
      </c>
      <c r="H2650" s="94">
        <f t="shared" si="727"/>
        <v>5443.5</v>
      </c>
      <c r="I2650" s="22">
        <v>6145.18</v>
      </c>
      <c r="J2650" s="22"/>
      <c r="K2650" s="117">
        <f t="shared" si="729"/>
        <v>6145.18</v>
      </c>
      <c r="L2650" s="173">
        <v>6347.66</v>
      </c>
      <c r="M2650" s="173"/>
      <c r="N2650" s="103">
        <f t="shared" si="730"/>
        <v>6347.66</v>
      </c>
      <c r="O2650" s="173">
        <v>7773.04</v>
      </c>
      <c r="P2650" s="173"/>
      <c r="Q2650" s="103">
        <f t="shared" si="731"/>
        <v>7773.04</v>
      </c>
      <c r="R2650" s="173">
        <v>7984.51</v>
      </c>
      <c r="S2650" s="173"/>
      <c r="T2650" s="103">
        <f t="shared" si="732"/>
        <v>7984.51</v>
      </c>
    </row>
    <row r="2651" spans="1:20" ht="18.75">
      <c r="A2651" s="25">
        <v>3</v>
      </c>
      <c r="B2651" s="17" t="s">
        <v>1907</v>
      </c>
      <c r="C2651" s="20"/>
      <c r="D2651" s="20">
        <v>400.05</v>
      </c>
      <c r="E2651" s="88">
        <f t="shared" si="728"/>
        <v>400.05</v>
      </c>
      <c r="F2651" s="14">
        <v>0</v>
      </c>
      <c r="G2651" s="14">
        <v>0.05</v>
      </c>
      <c r="H2651" s="94">
        <f t="shared" si="727"/>
        <v>0.05</v>
      </c>
      <c r="I2651" s="22"/>
      <c r="J2651" s="22">
        <v>0.05</v>
      </c>
      <c r="K2651" s="117">
        <f t="shared" si="729"/>
        <v>0.05</v>
      </c>
      <c r="L2651" s="173"/>
      <c r="M2651" s="173">
        <v>0.05</v>
      </c>
      <c r="N2651" s="103">
        <f t="shared" si="730"/>
        <v>0.05</v>
      </c>
      <c r="O2651" s="173"/>
      <c r="P2651" s="173">
        <v>363</v>
      </c>
      <c r="Q2651" s="103">
        <f t="shared" si="731"/>
        <v>363</v>
      </c>
      <c r="R2651" s="173"/>
      <c r="S2651" s="173">
        <v>363</v>
      </c>
      <c r="T2651" s="103">
        <f t="shared" si="732"/>
        <v>363</v>
      </c>
    </row>
    <row r="2652" spans="1:20" ht="18.75">
      <c r="A2652" s="25">
        <v>4</v>
      </c>
      <c r="B2652" s="17" t="s">
        <v>1908</v>
      </c>
      <c r="C2652" s="20"/>
      <c r="D2652" s="20">
        <v>156.52000000000001</v>
      </c>
      <c r="E2652" s="88">
        <f t="shared" si="728"/>
        <v>156.52000000000001</v>
      </c>
      <c r="F2652" s="14">
        <v>0</v>
      </c>
      <c r="G2652" s="14">
        <v>1237696.28</v>
      </c>
      <c r="H2652" s="94">
        <f t="shared" si="727"/>
        <v>1237696.28</v>
      </c>
      <c r="I2652" s="22"/>
      <c r="J2652" s="22">
        <v>0.05</v>
      </c>
      <c r="K2652" s="117">
        <f t="shared" si="729"/>
        <v>0.05</v>
      </c>
      <c r="L2652" s="173"/>
      <c r="M2652" s="173">
        <v>0.05</v>
      </c>
      <c r="N2652" s="103">
        <f t="shared" si="730"/>
        <v>0.05</v>
      </c>
      <c r="O2652" s="173"/>
      <c r="P2652" s="173">
        <v>165</v>
      </c>
      <c r="Q2652" s="103">
        <f t="shared" si="731"/>
        <v>165</v>
      </c>
      <c r="R2652" s="173"/>
      <c r="S2652" s="173">
        <v>165</v>
      </c>
      <c r="T2652" s="103">
        <f t="shared" si="732"/>
        <v>165</v>
      </c>
    </row>
    <row r="2653" spans="1:20" s="43" customFormat="1" ht="18.75">
      <c r="A2653" s="25">
        <v>5</v>
      </c>
      <c r="B2653" s="17" t="s">
        <v>1909</v>
      </c>
      <c r="C2653" s="20">
        <v>100.01</v>
      </c>
      <c r="D2653" s="20">
        <v>0.01</v>
      </c>
      <c r="E2653" s="88">
        <f t="shared" si="728"/>
        <v>100.02000000000001</v>
      </c>
      <c r="F2653" s="14">
        <v>100.01</v>
      </c>
      <c r="G2653" s="14">
        <v>0.01</v>
      </c>
      <c r="H2653" s="94">
        <f t="shared" si="727"/>
        <v>100.02000000000001</v>
      </c>
      <c r="I2653" s="22">
        <v>130</v>
      </c>
      <c r="J2653" s="36"/>
      <c r="K2653" s="117">
        <f t="shared" si="729"/>
        <v>130</v>
      </c>
      <c r="L2653" s="91"/>
      <c r="M2653" s="91"/>
      <c r="N2653" s="103">
        <f t="shared" si="730"/>
        <v>0</v>
      </c>
      <c r="O2653" s="91"/>
      <c r="P2653" s="91"/>
      <c r="Q2653" s="103">
        <f t="shared" si="731"/>
        <v>0</v>
      </c>
      <c r="R2653" s="91"/>
      <c r="S2653" s="91"/>
      <c r="T2653" s="103">
        <f t="shared" si="732"/>
        <v>0</v>
      </c>
    </row>
    <row r="2654" spans="1:20" ht="18.75">
      <c r="A2654" s="25">
        <v>6</v>
      </c>
      <c r="B2654" s="17" t="s">
        <v>1910</v>
      </c>
      <c r="C2654" s="20">
        <v>8454.07</v>
      </c>
      <c r="D2654" s="20"/>
      <c r="E2654" s="88">
        <f t="shared" si="728"/>
        <v>8454.07</v>
      </c>
      <c r="F2654" s="14">
        <v>6628.01</v>
      </c>
      <c r="G2654" s="14">
        <v>0</v>
      </c>
      <c r="H2654" s="94">
        <f t="shared" si="727"/>
        <v>6628.01</v>
      </c>
      <c r="I2654" s="22">
        <v>6850.2</v>
      </c>
      <c r="J2654" s="22"/>
      <c r="K2654" s="117">
        <f t="shared" si="729"/>
        <v>6850.2</v>
      </c>
      <c r="L2654" s="173">
        <v>3040</v>
      </c>
      <c r="M2654" s="173"/>
      <c r="N2654" s="103">
        <f t="shared" si="730"/>
        <v>3040</v>
      </c>
      <c r="O2654" s="173">
        <v>3040</v>
      </c>
      <c r="P2654" s="173"/>
      <c r="Q2654" s="103">
        <f t="shared" si="731"/>
        <v>3040</v>
      </c>
      <c r="R2654" s="173">
        <v>3040</v>
      </c>
      <c r="S2654" s="173"/>
      <c r="T2654" s="103">
        <f t="shared" si="732"/>
        <v>3040</v>
      </c>
    </row>
    <row r="2655" spans="1:20" ht="18.75">
      <c r="A2655" s="25">
        <v>7</v>
      </c>
      <c r="B2655" s="17" t="s">
        <v>1911</v>
      </c>
      <c r="C2655" s="20"/>
      <c r="D2655" s="20">
        <v>36.25</v>
      </c>
      <c r="E2655" s="88">
        <f t="shared" si="728"/>
        <v>36.25</v>
      </c>
      <c r="F2655" s="14">
        <v>0</v>
      </c>
      <c r="G2655" s="14">
        <v>18.45</v>
      </c>
      <c r="H2655" s="94">
        <f t="shared" si="727"/>
        <v>18.45</v>
      </c>
      <c r="I2655" s="22"/>
      <c r="J2655" s="22">
        <v>0.05</v>
      </c>
      <c r="K2655" s="117">
        <f t="shared" si="729"/>
        <v>0.05</v>
      </c>
      <c r="L2655" s="173"/>
      <c r="M2655" s="173">
        <v>0.05</v>
      </c>
      <c r="N2655" s="103">
        <f t="shared" si="730"/>
        <v>0.05</v>
      </c>
      <c r="O2655" s="173"/>
      <c r="P2655" s="173"/>
      <c r="Q2655" s="103">
        <f t="shared" si="731"/>
        <v>0</v>
      </c>
      <c r="R2655" s="173"/>
      <c r="S2655" s="173"/>
      <c r="T2655" s="103">
        <f t="shared" si="732"/>
        <v>0</v>
      </c>
    </row>
    <row r="2656" spans="1:20" ht="18.75">
      <c r="A2656" s="25"/>
      <c r="B2656" s="19" t="s">
        <v>215</v>
      </c>
      <c r="C2656" s="21">
        <f>SUM(C2649:C2655)</f>
        <v>13604.119999999999</v>
      </c>
      <c r="D2656" s="21">
        <f>SUM(D2649:D2655)</f>
        <v>2344.8300000000004</v>
      </c>
      <c r="E2656" s="88">
        <f t="shared" si="728"/>
        <v>15948.949999999999</v>
      </c>
      <c r="F2656" s="18">
        <v>12171.52</v>
      </c>
      <c r="G2656" s="18">
        <v>18.71</v>
      </c>
      <c r="H2656" s="94">
        <f t="shared" si="727"/>
        <v>12190.23</v>
      </c>
      <c r="I2656" s="36">
        <f>SUM(I2649:I2655)</f>
        <v>13125.380000000001</v>
      </c>
      <c r="J2656" s="36">
        <f>SUM(J2649:J2655)</f>
        <v>0.3</v>
      </c>
      <c r="K2656" s="117">
        <f t="shared" si="729"/>
        <v>13125.68</v>
      </c>
      <c r="L2656" s="91">
        <f>SUM(L2649:L2655)</f>
        <v>9387.66</v>
      </c>
      <c r="M2656" s="91">
        <f>SUM(M2649:M2655)</f>
        <v>0.2</v>
      </c>
      <c r="N2656" s="103">
        <f t="shared" si="730"/>
        <v>9387.86</v>
      </c>
      <c r="O2656" s="91">
        <f>SUM(O2649:O2655)</f>
        <v>10813.04</v>
      </c>
      <c r="P2656" s="91">
        <f>SUM(P2649:P2655)</f>
        <v>528</v>
      </c>
      <c r="Q2656" s="103">
        <f t="shared" si="731"/>
        <v>11341.04</v>
      </c>
      <c r="R2656" s="91">
        <f>SUM(R2649:R2655)</f>
        <v>11024.51</v>
      </c>
      <c r="S2656" s="91">
        <f>SUM(S2649:S2655)</f>
        <v>528</v>
      </c>
      <c r="T2656" s="103">
        <f t="shared" si="732"/>
        <v>11552.51</v>
      </c>
    </row>
    <row r="2657" spans="1:20" s="43" customFormat="1" ht="18.75">
      <c r="A2657" s="35">
        <v>4</v>
      </c>
      <c r="B2657" s="19" t="s">
        <v>255</v>
      </c>
      <c r="C2657" s="21"/>
      <c r="D2657" s="21"/>
      <c r="E2657" s="88"/>
      <c r="F2657" s="18"/>
      <c r="G2657" s="18"/>
      <c r="H2657" s="94"/>
      <c r="I2657" s="36"/>
      <c r="J2657" s="36"/>
      <c r="K2657" s="117"/>
      <c r="L2657" s="91"/>
      <c r="M2657" s="91"/>
      <c r="N2657" s="103"/>
      <c r="O2657" s="91"/>
      <c r="P2657" s="91"/>
      <c r="Q2657" s="103"/>
      <c r="R2657" s="91"/>
      <c r="S2657" s="91"/>
      <c r="T2657" s="103"/>
    </row>
    <row r="2658" spans="1:20" ht="18.75">
      <c r="A2658" s="25">
        <v>1</v>
      </c>
      <c r="B2658" s="17" t="s">
        <v>1912</v>
      </c>
      <c r="C2658" s="20">
        <v>100</v>
      </c>
      <c r="D2658" s="20"/>
      <c r="E2658" s="88">
        <f>SUM(C2658:D2658)</f>
        <v>100</v>
      </c>
      <c r="F2658" s="14">
        <v>25</v>
      </c>
      <c r="G2658" s="14">
        <v>0</v>
      </c>
      <c r="H2658" s="94">
        <f t="shared" si="727"/>
        <v>25</v>
      </c>
      <c r="I2658" s="22">
        <v>0.01</v>
      </c>
      <c r="J2658" s="22"/>
      <c r="K2658" s="117">
        <f>SUM(I2658:J2658)</f>
        <v>0.01</v>
      </c>
      <c r="L2658" s="173">
        <v>0.01</v>
      </c>
      <c r="M2658" s="173"/>
      <c r="N2658" s="103">
        <f>SUM(L2658:M2658)</f>
        <v>0.01</v>
      </c>
      <c r="O2658" s="173"/>
      <c r="P2658" s="173"/>
      <c r="Q2658" s="103">
        <f>SUM(O2658:P2658)</f>
        <v>0</v>
      </c>
      <c r="R2658" s="173"/>
      <c r="S2658" s="173"/>
      <c r="T2658" s="103">
        <f>SUM(R2658:S2658)</f>
        <v>0</v>
      </c>
    </row>
    <row r="2659" spans="1:20" s="43" customFormat="1" ht="18.75">
      <c r="A2659" s="25">
        <v>2</v>
      </c>
      <c r="B2659" s="17" t="s">
        <v>1913</v>
      </c>
      <c r="C2659" s="20">
        <v>15</v>
      </c>
      <c r="D2659" s="20"/>
      <c r="E2659" s="88">
        <f>SUM(C2659:D2659)</f>
        <v>15</v>
      </c>
      <c r="F2659" s="14">
        <v>15</v>
      </c>
      <c r="G2659" s="14">
        <v>0</v>
      </c>
      <c r="H2659" s="94">
        <f t="shared" si="727"/>
        <v>15</v>
      </c>
      <c r="I2659" s="22">
        <v>15</v>
      </c>
      <c r="J2659" s="36"/>
      <c r="K2659" s="117">
        <f>SUM(I2659:J2659)</f>
        <v>15</v>
      </c>
      <c r="L2659" s="173">
        <v>15</v>
      </c>
      <c r="M2659" s="91"/>
      <c r="N2659" s="103">
        <f>SUM(L2659:M2659)</f>
        <v>15</v>
      </c>
      <c r="O2659" s="173">
        <v>15</v>
      </c>
      <c r="P2659" s="91"/>
      <c r="Q2659" s="103">
        <f>SUM(O2659:P2659)</f>
        <v>15</v>
      </c>
      <c r="R2659" s="173">
        <v>15</v>
      </c>
      <c r="S2659" s="91"/>
      <c r="T2659" s="103">
        <f>SUM(R2659:S2659)</f>
        <v>15</v>
      </c>
    </row>
    <row r="2660" spans="1:20" s="43" customFormat="1" ht="18.75">
      <c r="A2660" s="25">
        <v>3</v>
      </c>
      <c r="B2660" s="17" t="s">
        <v>1914</v>
      </c>
      <c r="C2660" s="20">
        <v>0.01</v>
      </c>
      <c r="D2660" s="20"/>
      <c r="E2660" s="88">
        <f>SUM(C2660:D2660)</f>
        <v>0.01</v>
      </c>
      <c r="F2660" s="14">
        <v>0.01</v>
      </c>
      <c r="G2660" s="14">
        <v>0</v>
      </c>
      <c r="H2660" s="94">
        <f t="shared" si="727"/>
        <v>0.01</v>
      </c>
      <c r="I2660" s="22">
        <v>0.01</v>
      </c>
      <c r="J2660" s="36"/>
      <c r="K2660" s="117">
        <f>SUM(I2660:J2660)</f>
        <v>0.01</v>
      </c>
      <c r="L2660" s="91">
        <v>0.01</v>
      </c>
      <c r="M2660" s="91"/>
      <c r="N2660" s="103">
        <f>SUM(L2660:M2660)</f>
        <v>0.01</v>
      </c>
      <c r="O2660" s="91">
        <v>100</v>
      </c>
      <c r="P2660" s="91"/>
      <c r="Q2660" s="103">
        <f>SUM(O2660:P2660)</f>
        <v>100</v>
      </c>
      <c r="R2660" s="91">
        <v>100</v>
      </c>
      <c r="S2660" s="91"/>
      <c r="T2660" s="103">
        <f>SUM(R2660:S2660)</f>
        <v>100</v>
      </c>
    </row>
    <row r="2661" spans="1:20" ht="18.75">
      <c r="A2661" s="25">
        <v>4</v>
      </c>
      <c r="B2661" s="17" t="s">
        <v>1915</v>
      </c>
      <c r="C2661" s="20">
        <v>0.01</v>
      </c>
      <c r="D2661" s="20"/>
      <c r="E2661" s="88">
        <f>SUM(C2661:D2661)</f>
        <v>0.01</v>
      </c>
      <c r="F2661" s="14">
        <v>0.01</v>
      </c>
      <c r="G2661" s="14">
        <v>0</v>
      </c>
      <c r="H2661" s="94">
        <f t="shared" si="727"/>
        <v>0.01</v>
      </c>
      <c r="I2661" s="22">
        <v>0.01</v>
      </c>
      <c r="J2661" s="22"/>
      <c r="K2661" s="117">
        <f>SUM(I2661:J2661)</f>
        <v>0.01</v>
      </c>
      <c r="L2661" s="173">
        <v>0.01</v>
      </c>
      <c r="M2661" s="173"/>
      <c r="N2661" s="103">
        <f>SUM(L2661:M2661)</f>
        <v>0.01</v>
      </c>
      <c r="O2661" s="173">
        <v>0.01</v>
      </c>
      <c r="P2661" s="173"/>
      <c r="Q2661" s="103">
        <f>SUM(O2661:P2661)</f>
        <v>0.01</v>
      </c>
      <c r="R2661" s="173">
        <v>0.01</v>
      </c>
      <c r="S2661" s="173"/>
      <c r="T2661" s="103">
        <f>SUM(R2661:S2661)</f>
        <v>0.01</v>
      </c>
    </row>
    <row r="2662" spans="1:20" ht="18.75">
      <c r="A2662" s="25"/>
      <c r="B2662" s="19" t="s">
        <v>6</v>
      </c>
      <c r="C2662" s="21">
        <f>SUM(C2658:C2661)</f>
        <v>115.02000000000001</v>
      </c>
      <c r="D2662" s="20"/>
      <c r="E2662" s="88">
        <f>SUM(C2662:D2662)</f>
        <v>115.02000000000001</v>
      </c>
      <c r="F2662" s="18">
        <v>40.020000000000003</v>
      </c>
      <c r="G2662" s="18">
        <v>0</v>
      </c>
      <c r="H2662" s="94">
        <f t="shared" si="727"/>
        <v>40.020000000000003</v>
      </c>
      <c r="I2662" s="36">
        <f>SUM(I2658:I2661)</f>
        <v>15.03</v>
      </c>
      <c r="J2662" s="22"/>
      <c r="K2662" s="117">
        <f>SUM(I2662:J2662)</f>
        <v>15.03</v>
      </c>
      <c r="L2662" s="91">
        <f>SUM(L2658:L2661)</f>
        <v>15.03</v>
      </c>
      <c r="M2662" s="173"/>
      <c r="N2662" s="103">
        <f>SUM(L2662:M2662)</f>
        <v>15.03</v>
      </c>
      <c r="O2662" s="91">
        <f>SUM(O2658:O2661)</f>
        <v>115.01</v>
      </c>
      <c r="P2662" s="173"/>
      <c r="Q2662" s="103">
        <f>SUM(O2662:P2662)</f>
        <v>115.01</v>
      </c>
      <c r="R2662" s="91">
        <f>SUM(R2658:R2661)</f>
        <v>115.01</v>
      </c>
      <c r="S2662" s="173"/>
      <c r="T2662" s="103">
        <f>SUM(R2662:S2662)</f>
        <v>115.01</v>
      </c>
    </row>
    <row r="2663" spans="1:20" s="43" customFormat="1" ht="18.75">
      <c r="A2663" s="35">
        <v>5</v>
      </c>
      <c r="B2663" s="19" t="s">
        <v>1916</v>
      </c>
      <c r="C2663" s="21"/>
      <c r="D2663" s="21"/>
      <c r="E2663" s="88"/>
      <c r="F2663" s="18"/>
      <c r="G2663" s="18"/>
      <c r="H2663" s="94"/>
      <c r="I2663" s="36"/>
      <c r="J2663" s="36"/>
      <c r="K2663" s="117"/>
      <c r="L2663" s="91"/>
      <c r="M2663" s="91"/>
      <c r="N2663" s="103"/>
      <c r="O2663" s="91"/>
      <c r="P2663" s="91"/>
      <c r="Q2663" s="103"/>
      <c r="R2663" s="91"/>
      <c r="S2663" s="91"/>
      <c r="T2663" s="103"/>
    </row>
    <row r="2664" spans="1:20" ht="18.75">
      <c r="A2664" s="25">
        <v>1</v>
      </c>
      <c r="B2664" s="17" t="s">
        <v>1917</v>
      </c>
      <c r="C2664" s="20">
        <v>2307</v>
      </c>
      <c r="D2664" s="20"/>
      <c r="E2664" s="88">
        <f>SUM(C2664:D2664)</f>
        <v>2307</v>
      </c>
      <c r="F2664" s="14">
        <v>4211</v>
      </c>
      <c r="G2664" s="14">
        <v>0</v>
      </c>
      <c r="H2664" s="94">
        <f t="shared" si="727"/>
        <v>4211</v>
      </c>
      <c r="I2664" s="22">
        <v>7825.01</v>
      </c>
      <c r="J2664" s="22"/>
      <c r="K2664" s="117">
        <f>SUM(I2664:J2664)</f>
        <v>7825.01</v>
      </c>
      <c r="L2664" s="173">
        <v>6210.51</v>
      </c>
      <c r="M2664" s="173"/>
      <c r="N2664" s="103">
        <f>SUM(L2664:M2664)</f>
        <v>6210.51</v>
      </c>
      <c r="O2664" s="173">
        <v>644.91</v>
      </c>
      <c r="P2664" s="173"/>
      <c r="Q2664" s="103">
        <f>SUM(O2664:P2664)</f>
        <v>644.91</v>
      </c>
      <c r="R2664" s="173">
        <v>644.91</v>
      </c>
      <c r="S2664" s="173"/>
      <c r="T2664" s="103">
        <f>SUM(R2664:S2664)</f>
        <v>644.91</v>
      </c>
    </row>
    <row r="2665" spans="1:20" ht="18.75">
      <c r="A2665" s="25"/>
      <c r="B2665" s="19" t="s">
        <v>216</v>
      </c>
      <c r="C2665" s="21">
        <f>SUM(C2664)</f>
        <v>2307</v>
      </c>
      <c r="D2665" s="20"/>
      <c r="E2665" s="88">
        <f>SUM(C2665:D2665)</f>
        <v>2307</v>
      </c>
      <c r="F2665" s="18">
        <v>4211</v>
      </c>
      <c r="G2665" s="18">
        <v>0</v>
      </c>
      <c r="H2665" s="94">
        <f t="shared" si="727"/>
        <v>4211</v>
      </c>
      <c r="I2665" s="36">
        <f t="shared" ref="I2665:N2665" si="733">SUM(I2664:I2664)</f>
        <v>7825.01</v>
      </c>
      <c r="J2665" s="36">
        <f t="shared" si="733"/>
        <v>0</v>
      </c>
      <c r="K2665" s="117">
        <f t="shared" si="733"/>
        <v>7825.01</v>
      </c>
      <c r="L2665" s="91">
        <f t="shared" si="733"/>
        <v>6210.51</v>
      </c>
      <c r="M2665" s="173">
        <f t="shared" si="733"/>
        <v>0</v>
      </c>
      <c r="N2665" s="103">
        <f t="shared" si="733"/>
        <v>6210.51</v>
      </c>
      <c r="O2665" s="91">
        <f>SUM(O2664)</f>
        <v>644.91</v>
      </c>
      <c r="P2665" s="173"/>
      <c r="Q2665" s="103">
        <f t="shared" ref="Q2665" si="734">SUM(Q2664:Q2664)</f>
        <v>644.91</v>
      </c>
      <c r="R2665" s="91">
        <f>SUM(R2664)</f>
        <v>644.91</v>
      </c>
      <c r="S2665" s="173"/>
      <c r="T2665" s="103">
        <f t="shared" ref="T2665" si="735">SUM(T2664:T2664)</f>
        <v>644.91</v>
      </c>
    </row>
    <row r="2666" spans="1:20" s="43" customFormat="1" ht="18.75">
      <c r="A2666" s="35">
        <v>6</v>
      </c>
      <c r="B2666" s="19" t="s">
        <v>1918</v>
      </c>
      <c r="C2666" s="21"/>
      <c r="D2666" s="21"/>
      <c r="E2666" s="88"/>
      <c r="F2666" s="18"/>
      <c r="G2666" s="18"/>
      <c r="H2666" s="94"/>
      <c r="I2666" s="36"/>
      <c r="J2666" s="36"/>
      <c r="K2666" s="117"/>
      <c r="L2666" s="91"/>
      <c r="M2666" s="91"/>
      <c r="N2666" s="103"/>
      <c r="O2666" s="91"/>
      <c r="P2666" s="91"/>
      <c r="Q2666" s="103"/>
      <c r="R2666" s="91"/>
      <c r="S2666" s="91"/>
      <c r="T2666" s="103"/>
    </row>
    <row r="2667" spans="1:20" ht="18.75">
      <c r="A2667" s="25">
        <v>1</v>
      </c>
      <c r="B2667" s="17" t="s">
        <v>1919</v>
      </c>
      <c r="C2667" s="20">
        <v>20.9</v>
      </c>
      <c r="D2667" s="20"/>
      <c r="E2667" s="88">
        <f>SUM(C2667:D2667)</f>
        <v>20.9</v>
      </c>
      <c r="F2667" s="14">
        <v>0.04</v>
      </c>
      <c r="G2667" s="14">
        <v>0</v>
      </c>
      <c r="H2667" s="94">
        <f t="shared" si="727"/>
        <v>0.04</v>
      </c>
      <c r="I2667" s="22">
        <v>53.61</v>
      </c>
      <c r="J2667" s="22"/>
      <c r="K2667" s="117">
        <f>SUM(I2667:J2667)</f>
        <v>53.61</v>
      </c>
      <c r="L2667" s="173">
        <v>62.56</v>
      </c>
      <c r="M2667" s="173"/>
      <c r="N2667" s="103">
        <f>SUM(L2667:M2667)</f>
        <v>62.56</v>
      </c>
      <c r="O2667" s="173">
        <v>94.01</v>
      </c>
      <c r="P2667" s="173"/>
      <c r="Q2667" s="103">
        <f>SUM(O2667:P2667)</f>
        <v>94.01</v>
      </c>
      <c r="R2667" s="173">
        <v>94.01</v>
      </c>
      <c r="S2667" s="173"/>
      <c r="T2667" s="103">
        <f>SUM(R2667:S2667)</f>
        <v>94.01</v>
      </c>
    </row>
    <row r="2668" spans="1:20" ht="18.75">
      <c r="A2668" s="25">
        <v>2</v>
      </c>
      <c r="B2668" s="17" t="s">
        <v>1938</v>
      </c>
      <c r="C2668" s="20"/>
      <c r="D2668" s="20"/>
      <c r="E2668" s="88"/>
      <c r="F2668" s="14"/>
      <c r="G2668" s="14"/>
      <c r="H2668" s="94"/>
      <c r="I2668" s="22">
        <v>1000</v>
      </c>
      <c r="J2668" s="22"/>
      <c r="K2668" s="117">
        <f>SUM(I2668:J2668)</f>
        <v>1000</v>
      </c>
      <c r="L2668" s="173">
        <v>913</v>
      </c>
      <c r="M2668" s="173"/>
      <c r="N2668" s="103">
        <f>SUM(L2668:M2668)</f>
        <v>913</v>
      </c>
      <c r="O2668" s="173">
        <v>250</v>
      </c>
      <c r="P2668" s="173"/>
      <c r="Q2668" s="103">
        <f>SUM(O2668:P2668)</f>
        <v>250</v>
      </c>
      <c r="R2668" s="173">
        <v>250</v>
      </c>
      <c r="S2668" s="173"/>
      <c r="T2668" s="103">
        <f>SUM(R2668:S2668)</f>
        <v>250</v>
      </c>
    </row>
    <row r="2669" spans="1:20" ht="18.75">
      <c r="A2669" s="25"/>
      <c r="B2669" s="19" t="s">
        <v>217</v>
      </c>
      <c r="C2669" s="21">
        <f>SUM(C2667)</f>
        <v>20.9</v>
      </c>
      <c r="D2669" s="20"/>
      <c r="E2669" s="88">
        <f>SUM(C2669:D2669)</f>
        <v>20.9</v>
      </c>
      <c r="F2669" s="18">
        <v>0.04</v>
      </c>
      <c r="G2669" s="18">
        <v>0</v>
      </c>
      <c r="H2669" s="94">
        <f t="shared" si="727"/>
        <v>0.04</v>
      </c>
      <c r="I2669" s="36">
        <f>SUM(I2667:I2668)</f>
        <v>1053.6099999999999</v>
      </c>
      <c r="J2669" s="22"/>
      <c r="K2669" s="117">
        <f>SUM(I2669:J2669)</f>
        <v>1053.6099999999999</v>
      </c>
      <c r="L2669" s="91">
        <f>SUM(L2667:L2668)</f>
        <v>975.56</v>
      </c>
      <c r="M2669" s="173"/>
      <c r="N2669" s="103">
        <f>SUM(L2669:M2669)</f>
        <v>975.56</v>
      </c>
      <c r="O2669" s="91">
        <f>SUM(O2667:O2668)</f>
        <v>344.01</v>
      </c>
      <c r="P2669" s="173"/>
      <c r="Q2669" s="103">
        <f>SUM(O2669:P2669)</f>
        <v>344.01</v>
      </c>
      <c r="R2669" s="91">
        <f>SUM(R2667:R2668)</f>
        <v>344.01</v>
      </c>
      <c r="S2669" s="173"/>
      <c r="T2669" s="103">
        <f>SUM(R2669:S2669)</f>
        <v>344.01</v>
      </c>
    </row>
    <row r="2670" spans="1:20" s="43" customFormat="1" ht="18.75">
      <c r="A2670" s="35">
        <v>7</v>
      </c>
      <c r="B2670" s="19" t="s">
        <v>1768</v>
      </c>
      <c r="C2670" s="21"/>
      <c r="D2670" s="21"/>
      <c r="E2670" s="88"/>
      <c r="F2670" s="18"/>
      <c r="G2670" s="18"/>
      <c r="H2670" s="94"/>
      <c r="I2670" s="36"/>
      <c r="J2670" s="36"/>
      <c r="K2670" s="117"/>
      <c r="L2670" s="91"/>
      <c r="M2670" s="91"/>
      <c r="N2670" s="103"/>
      <c r="O2670" s="91"/>
      <c r="P2670" s="91"/>
      <c r="Q2670" s="103"/>
      <c r="R2670" s="91"/>
      <c r="S2670" s="91"/>
      <c r="T2670" s="103"/>
    </row>
    <row r="2671" spans="1:20" ht="18.75">
      <c r="A2671" s="25">
        <v>1</v>
      </c>
      <c r="B2671" s="17" t="s">
        <v>1920</v>
      </c>
      <c r="C2671" s="20">
        <v>160</v>
      </c>
      <c r="D2671" s="20"/>
      <c r="E2671" s="88">
        <f>SUM(C2671:D2671)</f>
        <v>160</v>
      </c>
      <c r="F2671" s="14">
        <v>20.010000000000002</v>
      </c>
      <c r="G2671" s="14">
        <v>0</v>
      </c>
      <c r="H2671" s="94">
        <f t="shared" si="727"/>
        <v>20.010000000000002</v>
      </c>
      <c r="I2671" s="22">
        <v>30.01</v>
      </c>
      <c r="J2671" s="22"/>
      <c r="K2671" s="117">
        <f>SUM(I2671:J2671)</f>
        <v>30.01</v>
      </c>
      <c r="L2671" s="173">
        <v>100</v>
      </c>
      <c r="M2671" s="173"/>
      <c r="N2671" s="103">
        <f>SUM(L2671:M2671)</f>
        <v>100</v>
      </c>
      <c r="O2671" s="173">
        <v>50</v>
      </c>
      <c r="P2671" s="173"/>
      <c r="Q2671" s="103">
        <f>SUM(O2671:P2671)</f>
        <v>50</v>
      </c>
      <c r="R2671" s="173">
        <v>50</v>
      </c>
      <c r="S2671" s="173"/>
      <c r="T2671" s="103">
        <f>SUM(R2671:S2671)</f>
        <v>50</v>
      </c>
    </row>
    <row r="2672" spans="1:20" ht="18.75">
      <c r="A2672" s="25">
        <v>2</v>
      </c>
      <c r="B2672" s="17" t="s">
        <v>1921</v>
      </c>
      <c r="C2672" s="20">
        <v>461.11</v>
      </c>
      <c r="D2672" s="20"/>
      <c r="E2672" s="88">
        <f>SUM(C2672:D2672)</f>
        <v>461.11</v>
      </c>
      <c r="F2672" s="14">
        <v>427</v>
      </c>
      <c r="G2672" s="14">
        <v>0</v>
      </c>
      <c r="H2672" s="94">
        <f t="shared" si="727"/>
        <v>427</v>
      </c>
      <c r="I2672" s="22">
        <v>223.35</v>
      </c>
      <c r="J2672" s="22"/>
      <c r="K2672" s="117">
        <f>SUM(I2672:J2672)</f>
        <v>223.35</v>
      </c>
      <c r="L2672" s="173">
        <v>236.87</v>
      </c>
      <c r="M2672" s="173"/>
      <c r="N2672" s="103">
        <f>SUM(L2672:M2672)</f>
        <v>236.87</v>
      </c>
      <c r="O2672" s="173">
        <v>2120</v>
      </c>
      <c r="P2672" s="173"/>
      <c r="Q2672" s="103">
        <f>SUM(O2672:P2672)</f>
        <v>2120</v>
      </c>
      <c r="R2672" s="173">
        <v>2120</v>
      </c>
      <c r="S2672" s="173"/>
      <c r="T2672" s="103">
        <f>SUM(R2672:S2672)</f>
        <v>2120</v>
      </c>
    </row>
    <row r="2673" spans="1:20" ht="18.75">
      <c r="A2673" s="25"/>
      <c r="B2673" s="19" t="s">
        <v>195</v>
      </c>
      <c r="C2673" s="21">
        <f>SUM(C2671:C2672)</f>
        <v>621.11</v>
      </c>
      <c r="D2673" s="20"/>
      <c r="E2673" s="88">
        <f>SUM(C2673:D2673)</f>
        <v>621.11</v>
      </c>
      <c r="F2673" s="18">
        <v>447.01</v>
      </c>
      <c r="G2673" s="18">
        <v>0</v>
      </c>
      <c r="H2673" s="94">
        <f t="shared" si="727"/>
        <v>447.01</v>
      </c>
      <c r="I2673" s="36">
        <f>SUM(I2671:I2672)</f>
        <v>253.35999999999999</v>
      </c>
      <c r="J2673" s="22"/>
      <c r="K2673" s="117">
        <f>SUM(I2673:J2673)</f>
        <v>253.35999999999999</v>
      </c>
      <c r="L2673" s="91">
        <f>SUM(L2671:L2672)</f>
        <v>336.87</v>
      </c>
      <c r="M2673" s="173"/>
      <c r="N2673" s="103">
        <f>SUM(L2673:M2673)</f>
        <v>336.87</v>
      </c>
      <c r="O2673" s="91">
        <f>SUM(O2671:O2672)</f>
        <v>2170</v>
      </c>
      <c r="P2673" s="173"/>
      <c r="Q2673" s="103">
        <f>SUM(O2673:P2673)</f>
        <v>2170</v>
      </c>
      <c r="R2673" s="91">
        <f>SUM(R2671:R2672)</f>
        <v>2170</v>
      </c>
      <c r="S2673" s="173"/>
      <c r="T2673" s="103">
        <f>SUM(R2673:S2673)</f>
        <v>2170</v>
      </c>
    </row>
    <row r="2674" spans="1:20" s="43" customFormat="1" ht="18.75">
      <c r="A2674" s="35">
        <v>8</v>
      </c>
      <c r="B2674" s="19" t="s">
        <v>1922</v>
      </c>
      <c r="C2674" s="21"/>
      <c r="D2674" s="21"/>
      <c r="E2674" s="88"/>
      <c r="F2674" s="18"/>
      <c r="G2674" s="18"/>
      <c r="H2674" s="94"/>
      <c r="I2674" s="36"/>
      <c r="J2674" s="36"/>
      <c r="K2674" s="117"/>
      <c r="L2674" s="91"/>
      <c r="M2674" s="91"/>
      <c r="N2674" s="103"/>
      <c r="O2674" s="91"/>
      <c r="P2674" s="91"/>
      <c r="Q2674" s="103"/>
      <c r="R2674" s="91"/>
      <c r="S2674" s="91"/>
      <c r="T2674" s="103"/>
    </row>
    <row r="2675" spans="1:20" ht="18.75">
      <c r="A2675" s="25">
        <v>1</v>
      </c>
      <c r="B2675" s="17" t="s">
        <v>1923</v>
      </c>
      <c r="C2675" s="20">
        <v>600</v>
      </c>
      <c r="D2675" s="20"/>
      <c r="E2675" s="107">
        <f>SUM(C2675:D2675)</f>
        <v>600</v>
      </c>
      <c r="F2675" s="14">
        <v>364.36</v>
      </c>
      <c r="G2675" s="14">
        <v>0</v>
      </c>
      <c r="H2675" s="94">
        <f t="shared" si="727"/>
        <v>364.36</v>
      </c>
      <c r="I2675" s="22">
        <v>110.66</v>
      </c>
      <c r="J2675" s="22"/>
      <c r="K2675" s="117">
        <f>SUM(I2675:J2675)</f>
        <v>110.66</v>
      </c>
      <c r="L2675" s="173">
        <v>2419.0500000000002</v>
      </c>
      <c r="M2675" s="173"/>
      <c r="N2675" s="103">
        <f>SUM(L2675:M2675)</f>
        <v>2419.0500000000002</v>
      </c>
      <c r="O2675" s="173">
        <v>451.94</v>
      </c>
      <c r="P2675" s="173"/>
      <c r="Q2675" s="103">
        <f>SUM(O2675:P2675)</f>
        <v>451.94</v>
      </c>
      <c r="R2675" s="173">
        <v>708.51</v>
      </c>
      <c r="S2675" s="173"/>
      <c r="T2675" s="103">
        <f>SUM(R2675:S2675)</f>
        <v>708.51</v>
      </c>
    </row>
    <row r="2676" spans="1:20" ht="18.75">
      <c r="A2676" s="25">
        <v>2</v>
      </c>
      <c r="B2676" s="17" t="s">
        <v>1924</v>
      </c>
      <c r="C2676" s="20">
        <v>0.01</v>
      </c>
      <c r="D2676" s="20"/>
      <c r="E2676" s="88">
        <f>SUM(C2676:D2676)</f>
        <v>0.01</v>
      </c>
      <c r="F2676" s="14">
        <v>0.01</v>
      </c>
      <c r="G2676" s="14">
        <v>0</v>
      </c>
      <c r="H2676" s="94">
        <f t="shared" si="727"/>
        <v>0.01</v>
      </c>
      <c r="I2676" s="22">
        <v>66.63</v>
      </c>
      <c r="J2676" s="22"/>
      <c r="K2676" s="117">
        <f>SUM(I2676:J2676)</f>
        <v>66.63</v>
      </c>
      <c r="L2676" s="173">
        <v>0.01</v>
      </c>
      <c r="M2676" s="173"/>
      <c r="N2676" s="103">
        <f>SUM(L2676:M2676)</f>
        <v>0.01</v>
      </c>
      <c r="O2676" s="173">
        <v>0.01</v>
      </c>
      <c r="P2676" s="173"/>
      <c r="Q2676" s="103">
        <f>SUM(O2676:P2676)</f>
        <v>0.01</v>
      </c>
      <c r="R2676" s="173">
        <v>0</v>
      </c>
      <c r="S2676" s="173"/>
      <c r="T2676" s="103">
        <f>SUM(R2676:S2676)</f>
        <v>0</v>
      </c>
    </row>
    <row r="2677" spans="1:20" ht="18.75">
      <c r="A2677" s="25"/>
      <c r="B2677" s="19" t="s">
        <v>218</v>
      </c>
      <c r="C2677" s="21">
        <f>SUM(C2675:C2676)</f>
        <v>600.01</v>
      </c>
      <c r="D2677" s="20"/>
      <c r="E2677" s="88">
        <f>SUM(C2677:D2677)</f>
        <v>600.01</v>
      </c>
      <c r="F2677" s="18">
        <v>364.37</v>
      </c>
      <c r="G2677" s="18">
        <v>0</v>
      </c>
      <c r="H2677" s="94">
        <f t="shared" si="727"/>
        <v>364.37</v>
      </c>
      <c r="I2677" s="36">
        <f>SUM(I2675:I2676)</f>
        <v>177.29</v>
      </c>
      <c r="J2677" s="22"/>
      <c r="K2677" s="117">
        <f>SUM(I2677:J2677)</f>
        <v>177.29</v>
      </c>
      <c r="L2677" s="91">
        <f>SUM(L2675:L2676)</f>
        <v>2419.0600000000004</v>
      </c>
      <c r="M2677" s="173"/>
      <c r="N2677" s="103">
        <f>SUM(L2677:M2677)</f>
        <v>2419.0600000000004</v>
      </c>
      <c r="O2677" s="91">
        <f>SUM(O2675:O2676)</f>
        <v>451.95</v>
      </c>
      <c r="P2677" s="173"/>
      <c r="Q2677" s="103">
        <f>SUM(O2677:P2677)</f>
        <v>451.95</v>
      </c>
      <c r="R2677" s="91">
        <f>SUM(R2675:R2676)</f>
        <v>708.51</v>
      </c>
      <c r="S2677" s="173"/>
      <c r="T2677" s="103">
        <f>SUM(R2677:S2677)</f>
        <v>708.51</v>
      </c>
    </row>
    <row r="2678" spans="1:20" s="43" customFormat="1" ht="18.75">
      <c r="A2678" s="35">
        <v>9</v>
      </c>
      <c r="B2678" s="19" t="s">
        <v>1228</v>
      </c>
      <c r="C2678" s="21"/>
      <c r="D2678" s="21"/>
      <c r="E2678" s="88"/>
      <c r="F2678" s="18"/>
      <c r="G2678" s="18"/>
      <c r="H2678" s="94"/>
      <c r="I2678" s="36"/>
      <c r="J2678" s="36"/>
      <c r="K2678" s="117"/>
      <c r="L2678" s="91"/>
      <c r="M2678" s="91"/>
      <c r="N2678" s="103"/>
      <c r="O2678" s="91"/>
      <c r="P2678" s="91"/>
      <c r="Q2678" s="103"/>
      <c r="R2678" s="91"/>
      <c r="S2678" s="91"/>
      <c r="T2678" s="103"/>
    </row>
    <row r="2679" spans="1:20" ht="18.75">
      <c r="A2679" s="25">
        <v>1</v>
      </c>
      <c r="B2679" s="17" t="s">
        <v>1925</v>
      </c>
      <c r="C2679" s="20">
        <v>1584.33</v>
      </c>
      <c r="D2679" s="20"/>
      <c r="E2679" s="88">
        <f>SUM(C2679:D2679)</f>
        <v>1584.33</v>
      </c>
      <c r="F2679" s="14">
        <v>1289.6500000000001</v>
      </c>
      <c r="G2679" s="14">
        <v>0</v>
      </c>
      <c r="H2679" s="94">
        <f t="shared" si="727"/>
        <v>1289.6500000000001</v>
      </c>
      <c r="I2679" s="22">
        <v>3517</v>
      </c>
      <c r="J2679" s="22"/>
      <c r="K2679" s="117">
        <f>SUM(I2679:J2679)</f>
        <v>3517</v>
      </c>
      <c r="L2679" s="173">
        <v>7302.91</v>
      </c>
      <c r="M2679" s="173"/>
      <c r="N2679" s="103">
        <f>SUM(L2679:M2679)</f>
        <v>7302.91</v>
      </c>
      <c r="O2679" s="173">
        <v>3730.94</v>
      </c>
      <c r="P2679" s="173"/>
      <c r="Q2679" s="103">
        <f>SUM(O2679:P2679)</f>
        <v>3730.94</v>
      </c>
      <c r="R2679" s="173">
        <v>3753.94</v>
      </c>
      <c r="S2679" s="173"/>
      <c r="T2679" s="103">
        <f>SUM(R2679:S2679)</f>
        <v>3753.94</v>
      </c>
    </row>
    <row r="2680" spans="1:20" ht="18.75">
      <c r="A2680" s="25"/>
      <c r="B2680" s="19" t="s">
        <v>150</v>
      </c>
      <c r="C2680" s="21">
        <f>SUM(C2679)</f>
        <v>1584.33</v>
      </c>
      <c r="D2680" s="20"/>
      <c r="E2680" s="88">
        <f>SUM(C2680:D2680)</f>
        <v>1584.33</v>
      </c>
      <c r="F2680" s="18">
        <v>1289.6500000000001</v>
      </c>
      <c r="G2680" s="18">
        <v>0</v>
      </c>
      <c r="H2680" s="94">
        <f t="shared" si="727"/>
        <v>1289.6500000000001</v>
      </c>
      <c r="I2680" s="36">
        <f>SUM(I2679)</f>
        <v>3517</v>
      </c>
      <c r="J2680" s="22"/>
      <c r="K2680" s="117">
        <f>SUM(I2680:J2680)</f>
        <v>3517</v>
      </c>
      <c r="L2680" s="173">
        <f>SUM(L2679)</f>
        <v>7302.91</v>
      </c>
      <c r="M2680" s="173"/>
      <c r="N2680" s="103">
        <f>SUM(L2680:M2680)</f>
        <v>7302.91</v>
      </c>
      <c r="O2680" s="173">
        <f>SUM(O2679)</f>
        <v>3730.94</v>
      </c>
      <c r="P2680" s="173"/>
      <c r="Q2680" s="103">
        <f>SUM(O2680:P2680)</f>
        <v>3730.94</v>
      </c>
      <c r="R2680" s="173">
        <f>SUM(R2679)</f>
        <v>3753.94</v>
      </c>
      <c r="S2680" s="173"/>
      <c r="T2680" s="103">
        <f>SUM(R2680:S2680)</f>
        <v>3753.94</v>
      </c>
    </row>
    <row r="2681" spans="1:20" s="43" customFormat="1" ht="18.75">
      <c r="A2681" s="35">
        <v>1</v>
      </c>
      <c r="B2681" s="19" t="s">
        <v>1926</v>
      </c>
      <c r="C2681" s="21"/>
      <c r="D2681" s="21"/>
      <c r="E2681" s="88"/>
      <c r="F2681" s="18"/>
      <c r="G2681" s="18"/>
      <c r="H2681" s="94" t="s">
        <v>1937</v>
      </c>
      <c r="I2681" s="36"/>
      <c r="J2681" s="36"/>
      <c r="K2681" s="117"/>
      <c r="L2681" s="91"/>
      <c r="M2681" s="91"/>
      <c r="N2681" s="103"/>
      <c r="O2681" s="91"/>
      <c r="P2681" s="91"/>
      <c r="Q2681" s="103"/>
      <c r="R2681" s="91"/>
      <c r="S2681" s="91"/>
      <c r="T2681" s="103"/>
    </row>
    <row r="2682" spans="1:20" ht="18.75">
      <c r="A2682" s="25">
        <v>1</v>
      </c>
      <c r="B2682" s="17" t="s">
        <v>1927</v>
      </c>
      <c r="C2682" s="20">
        <v>56</v>
      </c>
      <c r="D2682" s="20"/>
      <c r="E2682" s="88">
        <f t="shared" ref="E2682:E2692" si="736">SUM(C2682:D2682)</f>
        <v>56</v>
      </c>
      <c r="F2682" s="14">
        <v>52.5</v>
      </c>
      <c r="G2682" s="14">
        <v>0</v>
      </c>
      <c r="H2682" s="94">
        <f t="shared" si="727"/>
        <v>52.5</v>
      </c>
      <c r="I2682" s="22">
        <v>57.5</v>
      </c>
      <c r="J2682" s="22"/>
      <c r="K2682" s="117">
        <f t="shared" ref="K2682:K2692" si="737">SUM(I2682:J2682)</f>
        <v>57.5</v>
      </c>
      <c r="L2682" s="173">
        <v>57.5</v>
      </c>
      <c r="M2682" s="173"/>
      <c r="N2682" s="103">
        <f t="shared" ref="N2682:N2692" si="738">SUM(L2682:M2682)</f>
        <v>57.5</v>
      </c>
      <c r="O2682" s="173">
        <v>57.5</v>
      </c>
      <c r="P2682" s="173"/>
      <c r="Q2682" s="103">
        <f t="shared" ref="Q2682:Q2692" si="739">SUM(O2682:P2682)</f>
        <v>57.5</v>
      </c>
      <c r="R2682" s="173">
        <v>57.5</v>
      </c>
      <c r="S2682" s="173"/>
      <c r="T2682" s="103">
        <f t="shared" ref="T2682:T2692" si="740">SUM(R2682:S2682)</f>
        <v>57.5</v>
      </c>
    </row>
    <row r="2683" spans="1:20" ht="18.75">
      <c r="A2683" s="25">
        <v>2</v>
      </c>
      <c r="B2683" s="17" t="s">
        <v>1928</v>
      </c>
      <c r="C2683" s="20">
        <v>31.2</v>
      </c>
      <c r="D2683" s="20"/>
      <c r="E2683" s="88">
        <f t="shared" si="736"/>
        <v>31.2</v>
      </c>
      <c r="F2683" s="14">
        <v>56.02</v>
      </c>
      <c r="G2683" s="14">
        <v>0</v>
      </c>
      <c r="H2683" s="94">
        <f t="shared" si="727"/>
        <v>56.02</v>
      </c>
      <c r="I2683" s="22">
        <v>47.02</v>
      </c>
      <c r="J2683" s="22"/>
      <c r="K2683" s="117">
        <f t="shared" si="737"/>
        <v>47.02</v>
      </c>
      <c r="L2683" s="173">
        <v>51.02</v>
      </c>
      <c r="M2683" s="173"/>
      <c r="N2683" s="103">
        <f t="shared" si="738"/>
        <v>51.02</v>
      </c>
      <c r="O2683" s="173">
        <v>36.020000000000003</v>
      </c>
      <c r="P2683" s="173"/>
      <c r="Q2683" s="103">
        <f t="shared" si="739"/>
        <v>36.020000000000003</v>
      </c>
      <c r="R2683" s="173">
        <v>36.020000000000003</v>
      </c>
      <c r="S2683" s="173"/>
      <c r="T2683" s="103">
        <f t="shared" si="740"/>
        <v>36.020000000000003</v>
      </c>
    </row>
    <row r="2684" spans="1:20" s="43" customFormat="1" ht="18.75">
      <c r="A2684" s="25">
        <v>3</v>
      </c>
      <c r="B2684" s="17" t="s">
        <v>1929</v>
      </c>
      <c r="C2684" s="20">
        <v>40.299999999999997</v>
      </c>
      <c r="D2684" s="20"/>
      <c r="E2684" s="88">
        <f t="shared" si="736"/>
        <v>40.299999999999997</v>
      </c>
      <c r="F2684" s="14">
        <v>42.33</v>
      </c>
      <c r="G2684" s="14">
        <v>0</v>
      </c>
      <c r="H2684" s="94">
        <f t="shared" si="727"/>
        <v>42.33</v>
      </c>
      <c r="I2684" s="22">
        <v>38.33</v>
      </c>
      <c r="J2684" s="22"/>
      <c r="K2684" s="117">
        <f t="shared" si="737"/>
        <v>38.33</v>
      </c>
      <c r="L2684" s="173">
        <v>38.33</v>
      </c>
      <c r="M2684" s="91"/>
      <c r="N2684" s="103">
        <f t="shared" si="738"/>
        <v>38.33</v>
      </c>
      <c r="O2684" s="173">
        <v>27.5</v>
      </c>
      <c r="P2684" s="91"/>
      <c r="Q2684" s="103">
        <f t="shared" si="739"/>
        <v>27.5</v>
      </c>
      <c r="R2684" s="173">
        <v>27.5</v>
      </c>
      <c r="S2684" s="91"/>
      <c r="T2684" s="103">
        <f t="shared" si="740"/>
        <v>27.5</v>
      </c>
    </row>
    <row r="2685" spans="1:20" ht="18.75">
      <c r="A2685" s="25">
        <v>4</v>
      </c>
      <c r="B2685" s="17" t="s">
        <v>1930</v>
      </c>
      <c r="C2685" s="20">
        <v>23</v>
      </c>
      <c r="D2685" s="20"/>
      <c r="E2685" s="88">
        <f t="shared" si="736"/>
        <v>23</v>
      </c>
      <c r="F2685" s="14">
        <v>21.84</v>
      </c>
      <c r="G2685" s="14">
        <v>0</v>
      </c>
      <c r="H2685" s="94">
        <f t="shared" si="727"/>
        <v>21.84</v>
      </c>
      <c r="I2685" s="22">
        <v>22</v>
      </c>
      <c r="J2685" s="22"/>
      <c r="K2685" s="117">
        <f t="shared" si="737"/>
        <v>22</v>
      </c>
      <c r="L2685" s="173">
        <v>22</v>
      </c>
      <c r="M2685" s="173"/>
      <c r="N2685" s="103">
        <f t="shared" si="738"/>
        <v>22</v>
      </c>
      <c r="O2685" s="173">
        <v>22</v>
      </c>
      <c r="P2685" s="173"/>
      <c r="Q2685" s="103">
        <f t="shared" si="739"/>
        <v>22</v>
      </c>
      <c r="R2685" s="173">
        <v>22</v>
      </c>
      <c r="S2685" s="173"/>
      <c r="T2685" s="103">
        <f t="shared" si="740"/>
        <v>22</v>
      </c>
    </row>
    <row r="2686" spans="1:20" ht="18.75">
      <c r="A2686" s="25">
        <v>5</v>
      </c>
      <c r="B2686" s="17" t="s">
        <v>1931</v>
      </c>
      <c r="C2686" s="20">
        <v>4.6100000000000003</v>
      </c>
      <c r="D2686" s="20"/>
      <c r="E2686" s="88">
        <f t="shared" si="736"/>
        <v>4.6100000000000003</v>
      </c>
      <c r="F2686" s="14">
        <v>2.02</v>
      </c>
      <c r="G2686" s="14">
        <v>0</v>
      </c>
      <c r="H2686" s="94">
        <f t="shared" si="727"/>
        <v>2.02</v>
      </c>
      <c r="I2686" s="22">
        <v>1.52</v>
      </c>
      <c r="J2686" s="22"/>
      <c r="K2686" s="117">
        <f t="shared" si="737"/>
        <v>1.52</v>
      </c>
      <c r="L2686" s="173">
        <v>1.52</v>
      </c>
      <c r="M2686" s="173"/>
      <c r="N2686" s="103">
        <f t="shared" si="738"/>
        <v>1.52</v>
      </c>
      <c r="O2686" s="173">
        <v>4.0199999999999996</v>
      </c>
      <c r="P2686" s="173"/>
      <c r="Q2686" s="103">
        <f t="shared" si="739"/>
        <v>4.0199999999999996</v>
      </c>
      <c r="R2686" s="173">
        <v>4.0199999999999996</v>
      </c>
      <c r="S2686" s="173"/>
      <c r="T2686" s="103">
        <f t="shared" si="740"/>
        <v>4.0199999999999996</v>
      </c>
    </row>
    <row r="2687" spans="1:20" s="43" customFormat="1" ht="18.75">
      <c r="A2687" s="25">
        <v>6</v>
      </c>
      <c r="B2687" s="17" t="s">
        <v>1932</v>
      </c>
      <c r="C2687" s="20">
        <v>42</v>
      </c>
      <c r="D2687" s="20"/>
      <c r="E2687" s="88">
        <f t="shared" si="736"/>
        <v>42</v>
      </c>
      <c r="F2687" s="14">
        <v>41</v>
      </c>
      <c r="G2687" s="14">
        <v>0</v>
      </c>
      <c r="H2687" s="94">
        <f t="shared" si="727"/>
        <v>41</v>
      </c>
      <c r="I2687" s="22">
        <v>21</v>
      </c>
      <c r="J2687" s="22"/>
      <c r="K2687" s="117">
        <f t="shared" si="737"/>
        <v>21</v>
      </c>
      <c r="L2687" s="173">
        <v>18</v>
      </c>
      <c r="M2687" s="91"/>
      <c r="N2687" s="103">
        <f t="shared" si="738"/>
        <v>18</v>
      </c>
      <c r="O2687" s="173">
        <v>11</v>
      </c>
      <c r="P2687" s="91"/>
      <c r="Q2687" s="103">
        <f t="shared" si="739"/>
        <v>11</v>
      </c>
      <c r="R2687" s="173">
        <v>11</v>
      </c>
      <c r="S2687" s="91"/>
      <c r="T2687" s="103">
        <f t="shared" si="740"/>
        <v>11</v>
      </c>
    </row>
    <row r="2688" spans="1:20" ht="18.75">
      <c r="A2688" s="25">
        <v>7</v>
      </c>
      <c r="B2688" s="17" t="s">
        <v>2219</v>
      </c>
      <c r="C2688" s="20">
        <v>147.03</v>
      </c>
      <c r="D2688" s="20">
        <v>204.52</v>
      </c>
      <c r="E2688" s="88">
        <f t="shared" si="736"/>
        <v>351.55</v>
      </c>
      <c r="F2688" s="14">
        <v>157.13</v>
      </c>
      <c r="G2688" s="14">
        <v>203.52</v>
      </c>
      <c r="H2688" s="94">
        <f t="shared" si="727"/>
        <v>360.65</v>
      </c>
      <c r="I2688" s="22">
        <v>182.21</v>
      </c>
      <c r="J2688" s="22">
        <v>201.53</v>
      </c>
      <c r="K2688" s="117">
        <f t="shared" si="737"/>
        <v>383.74</v>
      </c>
      <c r="L2688" s="173">
        <v>305.48</v>
      </c>
      <c r="M2688" s="173">
        <v>193.03</v>
      </c>
      <c r="N2688" s="103">
        <f t="shared" si="738"/>
        <v>498.51</v>
      </c>
      <c r="O2688" s="173">
        <v>281.54000000000002</v>
      </c>
      <c r="P2688" s="173">
        <v>143.53</v>
      </c>
      <c r="Q2688" s="103">
        <f t="shared" si="739"/>
        <v>425.07000000000005</v>
      </c>
      <c r="R2688" s="173">
        <v>281.54000000000002</v>
      </c>
      <c r="S2688" s="173">
        <v>143.53</v>
      </c>
      <c r="T2688" s="103">
        <f t="shared" si="740"/>
        <v>425.07000000000005</v>
      </c>
    </row>
    <row r="2689" spans="1:20" ht="18.75">
      <c r="A2689" s="25">
        <v>8</v>
      </c>
      <c r="B2689" s="17" t="s">
        <v>1933</v>
      </c>
      <c r="C2689" s="20">
        <v>180</v>
      </c>
      <c r="D2689" s="20"/>
      <c r="E2689" s="88">
        <f t="shared" si="736"/>
        <v>180</v>
      </c>
      <c r="F2689" s="14">
        <v>158.01</v>
      </c>
      <c r="G2689" s="14">
        <v>0</v>
      </c>
      <c r="H2689" s="94">
        <f t="shared" si="727"/>
        <v>158.01</v>
      </c>
      <c r="I2689" s="22">
        <v>1083.01</v>
      </c>
      <c r="J2689" s="22"/>
      <c r="K2689" s="117">
        <f t="shared" si="737"/>
        <v>1083.01</v>
      </c>
      <c r="L2689" s="173">
        <v>608.01</v>
      </c>
      <c r="M2689" s="173"/>
      <c r="N2689" s="103">
        <f t="shared" si="738"/>
        <v>608.01</v>
      </c>
      <c r="O2689" s="173">
        <v>618.01</v>
      </c>
      <c r="P2689" s="173"/>
      <c r="Q2689" s="103">
        <f t="shared" si="739"/>
        <v>618.01</v>
      </c>
      <c r="R2689" s="173">
        <v>1716.4</v>
      </c>
      <c r="S2689" s="173"/>
      <c r="T2689" s="103">
        <f t="shared" si="740"/>
        <v>1716.4</v>
      </c>
    </row>
    <row r="2690" spans="1:20" s="43" customFormat="1" ht="18.75">
      <c r="A2690" s="25">
        <v>9</v>
      </c>
      <c r="B2690" s="17" t="s">
        <v>1934</v>
      </c>
      <c r="C2690" s="20">
        <v>12.02</v>
      </c>
      <c r="D2690" s="20"/>
      <c r="E2690" s="88">
        <f t="shared" si="736"/>
        <v>12.02</v>
      </c>
      <c r="F2690" s="14">
        <v>27.01</v>
      </c>
      <c r="G2690" s="14">
        <v>0</v>
      </c>
      <c r="H2690" s="94">
        <f t="shared" si="727"/>
        <v>27.01</v>
      </c>
      <c r="I2690" s="22">
        <v>37.51</v>
      </c>
      <c r="J2690" s="22"/>
      <c r="K2690" s="117">
        <f t="shared" si="737"/>
        <v>37.51</v>
      </c>
      <c r="L2690" s="173">
        <v>90.52</v>
      </c>
      <c r="M2690" s="91"/>
      <c r="N2690" s="103">
        <f t="shared" si="738"/>
        <v>90.52</v>
      </c>
      <c r="O2690" s="173">
        <v>40.520000000000003</v>
      </c>
      <c r="P2690" s="91"/>
      <c r="Q2690" s="103">
        <f t="shared" si="739"/>
        <v>40.520000000000003</v>
      </c>
      <c r="R2690" s="173">
        <v>40.520000000000003</v>
      </c>
      <c r="S2690" s="91"/>
      <c r="T2690" s="103">
        <f t="shared" si="740"/>
        <v>40.520000000000003</v>
      </c>
    </row>
    <row r="2691" spans="1:20" ht="18.75">
      <c r="A2691" s="25">
        <v>10</v>
      </c>
      <c r="B2691" s="17" t="s">
        <v>1935</v>
      </c>
      <c r="C2691" s="20">
        <v>276.08999999999997</v>
      </c>
      <c r="D2691" s="20"/>
      <c r="E2691" s="88">
        <f t="shared" si="736"/>
        <v>276.08999999999997</v>
      </c>
      <c r="F2691" s="14">
        <v>278.81</v>
      </c>
      <c r="G2691" s="14">
        <v>0</v>
      </c>
      <c r="H2691" s="94">
        <f t="shared" si="727"/>
        <v>278.81</v>
      </c>
      <c r="I2691" s="22">
        <v>277.86</v>
      </c>
      <c r="J2691" s="22"/>
      <c r="K2691" s="117">
        <f t="shared" si="737"/>
        <v>277.86</v>
      </c>
      <c r="L2691" s="173">
        <v>853.76</v>
      </c>
      <c r="M2691" s="173"/>
      <c r="N2691" s="103">
        <f t="shared" si="738"/>
        <v>853.76</v>
      </c>
      <c r="O2691" s="173">
        <v>287.92</v>
      </c>
      <c r="P2691" s="173"/>
      <c r="Q2691" s="103">
        <f t="shared" si="739"/>
        <v>287.92</v>
      </c>
      <c r="R2691" s="173">
        <v>307.92</v>
      </c>
      <c r="S2691" s="173"/>
      <c r="T2691" s="103">
        <f t="shared" si="740"/>
        <v>307.92</v>
      </c>
    </row>
    <row r="2692" spans="1:20" s="43" customFormat="1" ht="18.75">
      <c r="A2692" s="35"/>
      <c r="B2692" s="19" t="s">
        <v>219</v>
      </c>
      <c r="C2692" s="21">
        <f>SUM(C2682:C2691)</f>
        <v>812.25</v>
      </c>
      <c r="D2692" s="21">
        <f>SUM(D2682:D2691)</f>
        <v>204.52</v>
      </c>
      <c r="E2692" s="88">
        <f t="shared" si="736"/>
        <v>1016.77</v>
      </c>
      <c r="F2692" s="18">
        <v>836.67</v>
      </c>
      <c r="G2692" s="18">
        <v>203.52</v>
      </c>
      <c r="H2692" s="94">
        <f t="shared" si="727"/>
        <v>1040.19</v>
      </c>
      <c r="I2692" s="36">
        <f>SUM(I2682:I2691)</f>
        <v>1767.96</v>
      </c>
      <c r="J2692" s="36">
        <f>SUM(J2682:J2691)</f>
        <v>201.53</v>
      </c>
      <c r="K2692" s="117">
        <f t="shared" si="737"/>
        <v>1969.49</v>
      </c>
      <c r="L2692" s="91">
        <f>SUM(L2682:L2691)</f>
        <v>2046.14</v>
      </c>
      <c r="M2692" s="91">
        <f>SUM(M2682:M2691)</f>
        <v>193.03</v>
      </c>
      <c r="N2692" s="103">
        <f t="shared" si="738"/>
        <v>2239.17</v>
      </c>
      <c r="O2692" s="91">
        <f>SUM(O2682:O2691)</f>
        <v>1386.0300000000002</v>
      </c>
      <c r="P2692" s="91">
        <f>SUM(P2682:P2691)</f>
        <v>143.53</v>
      </c>
      <c r="Q2692" s="103">
        <f t="shared" si="739"/>
        <v>1529.5600000000002</v>
      </c>
      <c r="R2692" s="91">
        <f>SUM(R2682:R2691)</f>
        <v>2504.42</v>
      </c>
      <c r="S2692" s="91">
        <f>SUM(S2682:S2691)</f>
        <v>143.53</v>
      </c>
      <c r="T2692" s="103">
        <f t="shared" si="740"/>
        <v>2647.9500000000003</v>
      </c>
    </row>
    <row r="2693" spans="1:20" s="43" customFormat="1" ht="18.75">
      <c r="A2693" s="35">
        <v>11</v>
      </c>
      <c r="B2693" s="19" t="s">
        <v>1936</v>
      </c>
      <c r="C2693" s="21"/>
      <c r="D2693" s="21"/>
      <c r="E2693" s="88"/>
      <c r="F2693" s="18"/>
      <c r="G2693" s="18"/>
      <c r="H2693" s="94"/>
      <c r="I2693" s="36"/>
      <c r="J2693" s="36"/>
      <c r="K2693" s="117"/>
      <c r="L2693" s="91"/>
      <c r="M2693" s="91"/>
      <c r="N2693" s="103"/>
      <c r="O2693" s="91"/>
      <c r="P2693" s="91"/>
      <c r="Q2693" s="103"/>
      <c r="R2693" s="91"/>
      <c r="S2693" s="91"/>
      <c r="T2693" s="103"/>
    </row>
    <row r="2694" spans="1:20" s="43" customFormat="1" ht="18.75">
      <c r="A2694" s="35">
        <v>1</v>
      </c>
      <c r="B2694" s="17" t="s">
        <v>2384</v>
      </c>
      <c r="C2694" s="20">
        <v>940</v>
      </c>
      <c r="D2694" s="20"/>
      <c r="E2694" s="88">
        <f>SUM(C2694:D2694)</f>
        <v>940</v>
      </c>
      <c r="F2694" s="14">
        <v>1250</v>
      </c>
      <c r="G2694" s="14">
        <v>0</v>
      </c>
      <c r="H2694" s="94">
        <f>SUM(F2694:G2694)</f>
        <v>1250</v>
      </c>
      <c r="I2694" s="22">
        <v>1300</v>
      </c>
      <c r="J2694" s="36"/>
      <c r="K2694" s="117">
        <f>SUM(I2694:J2694)</f>
        <v>1300</v>
      </c>
      <c r="L2694" s="173">
        <v>1650</v>
      </c>
      <c r="M2694" s="91"/>
      <c r="N2694" s="103">
        <f>SUM(L2694:M2694)</f>
        <v>1650</v>
      </c>
      <c r="O2694" s="173">
        <v>1650</v>
      </c>
      <c r="P2694" s="91"/>
      <c r="Q2694" s="103">
        <f>SUM(O2694:P2694)</f>
        <v>1650</v>
      </c>
      <c r="R2694" s="173">
        <v>4150</v>
      </c>
      <c r="S2694" s="91"/>
      <c r="T2694" s="103">
        <f>SUM(R2694:S2694)</f>
        <v>4150</v>
      </c>
    </row>
    <row r="2695" spans="1:20" ht="18.75">
      <c r="A2695" s="25"/>
      <c r="B2695" s="19" t="s">
        <v>220</v>
      </c>
      <c r="C2695" s="21">
        <f>SUM(C2694)</f>
        <v>940</v>
      </c>
      <c r="D2695" s="20"/>
      <c r="E2695" s="88">
        <f>SUM(C2695:D2695)</f>
        <v>940</v>
      </c>
      <c r="F2695" s="18">
        <f>SUM(F2694)</f>
        <v>1250</v>
      </c>
      <c r="G2695" s="18">
        <f>SUM(G2694)</f>
        <v>0</v>
      </c>
      <c r="H2695" s="94">
        <f>SUM(F2695:G2695)</f>
        <v>1250</v>
      </c>
      <c r="I2695" s="36">
        <f>SUM(I2694)</f>
        <v>1300</v>
      </c>
      <c r="J2695" s="22"/>
      <c r="K2695" s="117">
        <f>SUM(I2695:J2695)</f>
        <v>1300</v>
      </c>
      <c r="L2695" s="91">
        <f>SUM(L2694)</f>
        <v>1650</v>
      </c>
      <c r="M2695" s="173"/>
      <c r="N2695" s="103">
        <f>SUM(L2695:M2695)</f>
        <v>1650</v>
      </c>
      <c r="O2695" s="91">
        <f>SUM(O2694)</f>
        <v>1650</v>
      </c>
      <c r="P2695" s="173"/>
      <c r="Q2695" s="103">
        <f>SUM(O2695:P2695)</f>
        <v>1650</v>
      </c>
      <c r="R2695" s="91">
        <f>SUM(R2694)</f>
        <v>4150</v>
      </c>
      <c r="S2695" s="173"/>
      <c r="T2695" s="103">
        <f>SUM(R2695:S2695)</f>
        <v>4150</v>
      </c>
    </row>
    <row r="2696" spans="1:20" s="190" customFormat="1" ht="37.5">
      <c r="B2696" s="191" t="s">
        <v>221</v>
      </c>
      <c r="C2696" s="192">
        <f t="shared" ref="C2696:K2696" si="741">C2695+C2692+C2680+C2677+C2673+C2669+C2665+C2662+C2656+C2647+C2644</f>
        <v>21376.589999999997</v>
      </c>
      <c r="D2696" s="192">
        <f t="shared" si="741"/>
        <v>2549.3500000000004</v>
      </c>
      <c r="E2696" s="192">
        <f t="shared" si="741"/>
        <v>23925.939999999995</v>
      </c>
      <c r="F2696" s="192">
        <f t="shared" si="741"/>
        <v>20876.28</v>
      </c>
      <c r="G2696" s="192">
        <f t="shared" si="741"/>
        <v>222.23000000000002</v>
      </c>
      <c r="H2696" s="193">
        <f t="shared" si="741"/>
        <v>21098.510000000002</v>
      </c>
      <c r="I2696" s="193">
        <f t="shared" si="741"/>
        <v>32384.65</v>
      </c>
      <c r="J2696" s="193">
        <f t="shared" si="741"/>
        <v>201.83</v>
      </c>
      <c r="K2696" s="193">
        <f t="shared" si="741"/>
        <v>32586.480000000003</v>
      </c>
      <c r="L2696" s="194">
        <f>L2695+L2692+L2680+L2677+L2673+L2669+L2665+L2662+L2656+L2647+L2644</f>
        <v>35068.959999999999</v>
      </c>
      <c r="M2696" s="194">
        <f t="shared" ref="M2696:P2696" si="742">M2695+M2692+M2680+M2677+M2673+M2669+M2665+M2662+M2656+M2647+M2644</f>
        <v>193.23</v>
      </c>
      <c r="N2696" s="194">
        <f t="shared" si="742"/>
        <v>35262.19</v>
      </c>
      <c r="O2696" s="194">
        <f t="shared" si="742"/>
        <v>21596.11</v>
      </c>
      <c r="P2696" s="194">
        <f t="shared" si="742"/>
        <v>671.53</v>
      </c>
      <c r="Q2696" s="194">
        <f t="shared" ref="Q2696:S2696" si="743">Q2695+Q2692+Q2680+Q2677+Q2673+Q2669+Q2665+Q2662+Q2656+Q2647+Q2644</f>
        <v>22267.640000000003</v>
      </c>
      <c r="R2696" s="194">
        <f t="shared" si="743"/>
        <v>25659.43</v>
      </c>
      <c r="S2696" s="194">
        <f t="shared" si="743"/>
        <v>671.53</v>
      </c>
      <c r="T2696" s="194">
        <f t="shared" ref="T2696" si="744">T2695+T2692+T2680+T2677+T2673+T2669+T2665+T2662+T2656+T2647+T2644</f>
        <v>26330.960000000003</v>
      </c>
    </row>
    <row r="2697" spans="1:20" s="68" customFormat="1" ht="18.75">
      <c r="B2697" s="130" t="s">
        <v>222</v>
      </c>
      <c r="C2697" s="131">
        <v>15852.61</v>
      </c>
      <c r="D2697" s="131">
        <v>5751.25</v>
      </c>
      <c r="E2697" s="131">
        <f>SUM(C2697:D2697)</f>
        <v>21603.86</v>
      </c>
      <c r="F2697" s="131">
        <v>111023.64</v>
      </c>
      <c r="G2697" s="131">
        <v>7144.06</v>
      </c>
      <c r="H2697" s="132">
        <f>SUM(F2697:G2697)</f>
        <v>118167.7</v>
      </c>
      <c r="I2697" s="138">
        <v>299820.03000000003</v>
      </c>
      <c r="J2697" s="138">
        <v>11132.01</v>
      </c>
      <c r="K2697" s="139">
        <f>SUM(I2697:J2697)</f>
        <v>310952.04000000004</v>
      </c>
      <c r="L2697" s="195">
        <v>226903.56</v>
      </c>
      <c r="M2697" s="195">
        <v>5781.25</v>
      </c>
      <c r="N2697" s="157">
        <f>SUM(L2697:M2697)</f>
        <v>232684.81</v>
      </c>
      <c r="O2697" s="195">
        <v>251215.42</v>
      </c>
      <c r="P2697" s="195">
        <v>9700.56</v>
      </c>
      <c r="Q2697" s="157">
        <f>SUM(O2697:P2697)</f>
        <v>260915.98</v>
      </c>
      <c r="R2697" s="195">
        <v>255207.06</v>
      </c>
      <c r="S2697" s="195">
        <v>9992.75</v>
      </c>
      <c r="T2697" s="157">
        <f>SUM(R2697:S2697)</f>
        <v>265199.81</v>
      </c>
    </row>
    <row r="2698" spans="1:20" s="213" customFormat="1" ht="18.75">
      <c r="B2698" s="214" t="s">
        <v>3</v>
      </c>
      <c r="C2698" s="215">
        <f t="shared" ref="C2698:T2698" si="745">C2696+C2639+C2342+C2280+C2274+C2258+C2239+C2075+C1822+C1681+C1528+C1483+C1055+C979+C595+C290+C92+C2697</f>
        <v>8854779.2400000021</v>
      </c>
      <c r="D2698" s="215">
        <f t="shared" si="745"/>
        <v>2161794.91</v>
      </c>
      <c r="E2698" s="215">
        <f t="shared" si="745"/>
        <v>10972073.85</v>
      </c>
      <c r="F2698" s="215">
        <f t="shared" si="745"/>
        <v>10660386.339999996</v>
      </c>
      <c r="G2698" s="215">
        <f t="shared" si="745"/>
        <v>2564749.12</v>
      </c>
      <c r="H2698" s="215">
        <f t="shared" si="745"/>
        <v>13225135.459999995</v>
      </c>
      <c r="I2698" s="215">
        <f t="shared" si="745"/>
        <v>13771794.029999999</v>
      </c>
      <c r="J2698" s="215">
        <f t="shared" si="745"/>
        <v>3193761.2800000003</v>
      </c>
      <c r="K2698" s="215">
        <f t="shared" si="745"/>
        <v>16965555.300000001</v>
      </c>
      <c r="L2698" s="216">
        <f t="shared" si="745"/>
        <v>15193332.790000003</v>
      </c>
      <c r="M2698" s="216">
        <f t="shared" si="745"/>
        <v>3161973.82</v>
      </c>
      <c r="N2698" s="216">
        <f t="shared" si="745"/>
        <v>18355306.559999999</v>
      </c>
      <c r="O2698" s="216">
        <f t="shared" si="745"/>
        <v>16890411.359999999</v>
      </c>
      <c r="P2698" s="216">
        <f t="shared" si="745"/>
        <v>3468395.98</v>
      </c>
      <c r="Q2698" s="216">
        <f t="shared" si="745"/>
        <v>20358807.340000004</v>
      </c>
      <c r="R2698" s="216">
        <f t="shared" si="745"/>
        <v>17263356.800000001</v>
      </c>
      <c r="S2698" s="216">
        <f t="shared" si="745"/>
        <v>3700042.21</v>
      </c>
      <c r="T2698" s="216">
        <f t="shared" si="745"/>
        <v>20963399.010000002</v>
      </c>
    </row>
    <row r="2699" spans="1:20">
      <c r="B2699" s="74"/>
      <c r="C2699" s="75"/>
      <c r="D2699" s="75"/>
      <c r="E2699" s="88"/>
      <c r="F2699" s="76"/>
    </row>
    <row r="2700" spans="1:20">
      <c r="B2700" s="74"/>
    </row>
    <row r="2701" spans="1:20" s="43" customFormat="1">
      <c r="B2701" s="74"/>
      <c r="C2701" s="76"/>
      <c r="D2701" s="76"/>
      <c r="E2701" s="107"/>
      <c r="F2701" s="77"/>
      <c r="G2701" s="77"/>
      <c r="H2701" s="96"/>
      <c r="I2701" s="79"/>
      <c r="J2701" s="79"/>
      <c r="K2701" s="117"/>
      <c r="L2701" s="120"/>
      <c r="M2701" s="120"/>
      <c r="N2701" s="103"/>
      <c r="O2701" s="120"/>
      <c r="P2701" s="120"/>
      <c r="Q2701" s="103"/>
      <c r="R2701" s="120"/>
      <c r="S2701" s="120"/>
      <c r="T2701" s="103"/>
    </row>
    <row r="2702" spans="1:20">
      <c r="B2702" s="74"/>
    </row>
    <row r="2703" spans="1:20">
      <c r="B2703" s="74"/>
    </row>
    <row r="2704" spans="1:20">
      <c r="B2704" s="74"/>
    </row>
    <row r="2705" spans="2:20">
      <c r="B2705" s="74"/>
    </row>
    <row r="2706" spans="2:20">
      <c r="B2706" s="74"/>
    </row>
    <row r="2707" spans="2:20">
      <c r="B2707" s="74"/>
    </row>
    <row r="2708" spans="2:20">
      <c r="B2708" s="74"/>
    </row>
    <row r="2709" spans="2:20">
      <c r="B2709" s="74"/>
    </row>
    <row r="2710" spans="2:20">
      <c r="B2710" s="74"/>
    </row>
    <row r="2711" spans="2:20">
      <c r="B2711" s="74"/>
    </row>
    <row r="2712" spans="2:20">
      <c r="B2712" s="74"/>
    </row>
    <row r="2713" spans="2:20">
      <c r="B2713" s="74"/>
    </row>
    <row r="2714" spans="2:20" s="43" customFormat="1">
      <c r="B2714" s="74"/>
      <c r="C2714" s="76"/>
      <c r="D2714" s="76"/>
      <c r="E2714" s="107"/>
      <c r="F2714" s="77"/>
      <c r="G2714" s="77"/>
      <c r="H2714" s="96"/>
      <c r="I2714" s="79"/>
      <c r="J2714" s="79"/>
      <c r="K2714" s="117"/>
      <c r="L2714" s="120"/>
      <c r="M2714" s="120"/>
      <c r="N2714" s="103"/>
      <c r="O2714" s="120"/>
      <c r="P2714" s="120"/>
      <c r="Q2714" s="103"/>
      <c r="R2714" s="120"/>
      <c r="S2714" s="120"/>
      <c r="T2714" s="103"/>
    </row>
    <row r="2715" spans="2:20">
      <c r="B2715" s="74"/>
    </row>
    <row r="2716" spans="2:20" s="43" customFormat="1">
      <c r="B2716" s="74"/>
      <c r="C2716" s="76"/>
      <c r="D2716" s="76"/>
      <c r="E2716" s="107"/>
      <c r="F2716" s="77"/>
      <c r="G2716" s="77"/>
      <c r="H2716" s="96"/>
      <c r="I2716" s="79"/>
      <c r="J2716" s="79"/>
      <c r="K2716" s="117"/>
      <c r="L2716" s="120"/>
      <c r="M2716" s="120"/>
      <c r="N2716" s="103"/>
      <c r="O2716" s="120"/>
      <c r="P2716" s="120"/>
      <c r="Q2716" s="103"/>
      <c r="R2716" s="120"/>
      <c r="S2716" s="120"/>
      <c r="T2716" s="103"/>
    </row>
    <row r="2717" spans="2:20" s="43" customFormat="1">
      <c r="B2717" s="74"/>
      <c r="C2717" s="76"/>
      <c r="D2717" s="76"/>
      <c r="E2717" s="107"/>
      <c r="F2717" s="77"/>
      <c r="G2717" s="77"/>
      <c r="H2717" s="96"/>
      <c r="I2717" s="79"/>
      <c r="J2717" s="79"/>
      <c r="K2717" s="117"/>
      <c r="L2717" s="120"/>
      <c r="M2717" s="120"/>
      <c r="N2717" s="103"/>
      <c r="O2717" s="120"/>
      <c r="P2717" s="120"/>
      <c r="Q2717" s="103"/>
      <c r="R2717" s="120"/>
      <c r="S2717" s="120"/>
      <c r="T2717" s="103"/>
    </row>
  </sheetData>
  <mergeCells count="7">
    <mergeCell ref="O3:Q3"/>
    <mergeCell ref="R3:T3"/>
    <mergeCell ref="L3:N3"/>
    <mergeCell ref="B2:H2"/>
    <mergeCell ref="C3:E3"/>
    <mergeCell ref="F3:H3"/>
    <mergeCell ref="I3:K3"/>
  </mergeCells>
  <hyperlinks>
    <hyperlink ref="B122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 Budget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2024-08-23T07:55:46Z</dcterms:modified>
</cp:coreProperties>
</file>