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1505"/>
  </bookViews>
  <sheets>
    <sheet name="Schemes Details Budget" sheetId="2" r:id="rId1"/>
    <sheet name="Summery" sheetId="1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5" i="2" l="1"/>
  <c r="W305" i="2"/>
  <c r="X305" i="2"/>
  <c r="Y305" i="2"/>
  <c r="Z305" i="2"/>
  <c r="AA305" i="2"/>
  <c r="AB305" i="2"/>
  <c r="AC305" i="2"/>
  <c r="AD305" i="2"/>
  <c r="AE305" i="2"/>
  <c r="AF305" i="2"/>
  <c r="AG305" i="2"/>
  <c r="AH305" i="2"/>
  <c r="AI305" i="2"/>
  <c r="AJ305" i="2"/>
  <c r="AK305" i="2"/>
  <c r="AL305" i="2"/>
  <c r="AM305" i="2"/>
  <c r="AN305" i="2"/>
  <c r="AO305" i="2"/>
  <c r="AP305" i="2"/>
  <c r="AQ305" i="2"/>
  <c r="AR305" i="2"/>
  <c r="AF304" i="2"/>
  <c r="AF303" i="2"/>
  <c r="AF302" i="2"/>
  <c r="AF301" i="2"/>
  <c r="AR300" i="2"/>
  <c r="AR299" i="2"/>
  <c r="AR298" i="2"/>
  <c r="AO300" i="2"/>
  <c r="AO299" i="2"/>
  <c r="AO298" i="2"/>
  <c r="AF299" i="2"/>
  <c r="AF300" i="2"/>
  <c r="AF298" i="2"/>
  <c r="W302" i="2"/>
  <c r="W303" i="2"/>
  <c r="W304" i="2"/>
  <c r="W301" i="2"/>
  <c r="W299" i="2"/>
  <c r="W300" i="2"/>
  <c r="Z299" i="2"/>
  <c r="Z300" i="2"/>
  <c r="AL299" i="2"/>
  <c r="AL300" i="2"/>
  <c r="AC299" i="2"/>
  <c r="AC300" i="2"/>
  <c r="AL298" i="2"/>
  <c r="AC298" i="2"/>
  <c r="Z298" i="2"/>
  <c r="W298" i="2"/>
  <c r="AC302" i="2"/>
  <c r="AC303" i="2"/>
  <c r="AC304" i="2"/>
  <c r="AC301" i="2"/>
  <c r="Z302" i="2"/>
  <c r="Z303" i="2"/>
  <c r="Z304" i="2"/>
  <c r="Z301" i="2"/>
  <c r="AR302" i="2"/>
  <c r="AR303" i="2"/>
  <c r="AR304" i="2"/>
  <c r="AR301" i="2"/>
  <c r="AO302" i="2"/>
  <c r="AO303" i="2"/>
  <c r="AO304" i="2"/>
  <c r="AO301" i="2"/>
  <c r="AL302" i="2"/>
  <c r="AL303" i="2"/>
  <c r="AL304" i="2"/>
  <c r="AL301" i="2"/>
  <c r="U305" i="2"/>
  <c r="S305" i="2"/>
  <c r="R305" i="2"/>
  <c r="T305" i="2" s="1"/>
  <c r="Q305" i="2"/>
  <c r="P305" i="2"/>
  <c r="O305" i="2"/>
  <c r="M305" i="2"/>
  <c r="L305" i="2"/>
  <c r="K305" i="2"/>
  <c r="J305" i="2"/>
  <c r="I305" i="2"/>
  <c r="H305" i="2"/>
  <c r="G305" i="2"/>
  <c r="F305" i="2"/>
  <c r="E305" i="2"/>
  <c r="D305" i="2"/>
  <c r="C305" i="2"/>
  <c r="N305" i="2" l="1"/>
  <c r="V323" i="2"/>
  <c r="X323" i="2"/>
  <c r="Y323" i="2"/>
  <c r="AA323" i="2"/>
  <c r="AB323" i="2"/>
  <c r="AD323" i="2"/>
  <c r="AE323" i="2"/>
  <c r="AF323" i="2"/>
  <c r="AG323" i="2"/>
  <c r="AH323" i="2"/>
  <c r="AI323" i="2"/>
  <c r="AJ323" i="2"/>
  <c r="AK323" i="2"/>
  <c r="AM323" i="2"/>
  <c r="AN323" i="2"/>
  <c r="AO323" i="2"/>
  <c r="AP323" i="2"/>
  <c r="AQ323" i="2"/>
  <c r="AR323" i="2"/>
  <c r="U323" i="2"/>
  <c r="AR272" i="2" l="1"/>
  <c r="AO272" i="2"/>
  <c r="AL272" i="2"/>
  <c r="AF272" i="2"/>
  <c r="AR271" i="2"/>
  <c r="AO271" i="2"/>
  <c r="AL271" i="2"/>
  <c r="AF271" i="2"/>
  <c r="AL273" i="2"/>
  <c r="AF273" i="2"/>
  <c r="AD273" i="2"/>
  <c r="AE273" i="2"/>
  <c r="AG273" i="2"/>
  <c r="AH273" i="2"/>
  <c r="AI273" i="2"/>
  <c r="AJ273" i="2"/>
  <c r="AK273" i="2"/>
  <c r="AM273" i="2"/>
  <c r="AN273" i="2"/>
  <c r="AO273" i="2"/>
  <c r="AP273" i="2"/>
  <c r="AQ273" i="2"/>
  <c r="AR273" i="2"/>
  <c r="V273" i="2"/>
  <c r="X273" i="2"/>
  <c r="Y273" i="2"/>
  <c r="AA273" i="2"/>
  <c r="AB273" i="2"/>
  <c r="AC272" i="2"/>
  <c r="Z272" i="2"/>
  <c r="W272" i="2"/>
  <c r="AC271" i="2"/>
  <c r="Z271" i="2"/>
  <c r="Z273" i="2" s="1"/>
  <c r="W271" i="2"/>
  <c r="W273" i="2" l="1"/>
  <c r="AC273" i="2"/>
  <c r="X335" i="2"/>
  <c r="Y335" i="2"/>
  <c r="AA335" i="2"/>
  <c r="AB335" i="2"/>
  <c r="AC334" i="2"/>
  <c r="AC333" i="2"/>
  <c r="AC332" i="2"/>
  <c r="AC335" i="2" s="1"/>
  <c r="Z334" i="2"/>
  <c r="Z333" i="2"/>
  <c r="Z332" i="2"/>
  <c r="V335" i="2"/>
  <c r="U335" i="2"/>
  <c r="W333" i="2"/>
  <c r="W334" i="2"/>
  <c r="W332" i="2"/>
  <c r="W335" i="2" s="1"/>
  <c r="V331" i="2"/>
  <c r="U331" i="2"/>
  <c r="U336" i="2" s="1"/>
  <c r="W329" i="2"/>
  <c r="W330" i="2"/>
  <c r="W328" i="2"/>
  <c r="V327" i="2"/>
  <c r="U327" i="2"/>
  <c r="W325" i="2"/>
  <c r="W326" i="2"/>
  <c r="W324" i="2"/>
  <c r="W327" i="2" s="1"/>
  <c r="W322" i="2"/>
  <c r="W323" i="2" s="1"/>
  <c r="W314" i="2"/>
  <c r="V313" i="2"/>
  <c r="U313" i="2"/>
  <c r="W311" i="2"/>
  <c r="W312" i="2"/>
  <c r="W310" i="2"/>
  <c r="W309" i="2"/>
  <c r="W307" i="2"/>
  <c r="W308" i="2"/>
  <c r="W306" i="2"/>
  <c r="V297" i="2"/>
  <c r="W295" i="2"/>
  <c r="W296" i="2"/>
  <c r="W294" i="2"/>
  <c r="W291" i="2"/>
  <c r="V292" i="2"/>
  <c r="W292" i="2"/>
  <c r="U292" i="2"/>
  <c r="V290" i="2"/>
  <c r="V293" i="2" s="1"/>
  <c r="U290" i="2"/>
  <c r="U293" i="2" s="1"/>
  <c r="W286" i="2"/>
  <c r="W287" i="2"/>
  <c r="W288" i="2"/>
  <c r="W289" i="2"/>
  <c r="W285" i="2"/>
  <c r="V226" i="2"/>
  <c r="U226" i="2"/>
  <c r="W225" i="2"/>
  <c r="W224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88" i="2"/>
  <c r="W189" i="2"/>
  <c r="W190" i="2"/>
  <c r="W191" i="2"/>
  <c r="W192" i="2"/>
  <c r="W187" i="2"/>
  <c r="V180" i="2"/>
  <c r="U180" i="2"/>
  <c r="W173" i="2"/>
  <c r="W174" i="2"/>
  <c r="W175" i="2"/>
  <c r="W176" i="2"/>
  <c r="W177" i="2"/>
  <c r="W178" i="2"/>
  <c r="W179" i="2"/>
  <c r="W172" i="2"/>
  <c r="V171" i="2"/>
  <c r="U171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53" i="2"/>
  <c r="V152" i="2"/>
  <c r="U152" i="2"/>
  <c r="W144" i="2"/>
  <c r="W145" i="2"/>
  <c r="W146" i="2"/>
  <c r="W147" i="2"/>
  <c r="W148" i="2"/>
  <c r="W149" i="2"/>
  <c r="W150" i="2"/>
  <c r="W151" i="2"/>
  <c r="W143" i="2"/>
  <c r="W152" i="2" s="1"/>
  <c r="V133" i="2"/>
  <c r="U133" i="2"/>
  <c r="W128" i="2"/>
  <c r="W129" i="2"/>
  <c r="W130" i="2"/>
  <c r="W131" i="2"/>
  <c r="W132" i="2"/>
  <c r="W127" i="2"/>
  <c r="V126" i="2"/>
  <c r="U126" i="2"/>
  <c r="W121" i="2"/>
  <c r="W122" i="2"/>
  <c r="W123" i="2"/>
  <c r="W124" i="2"/>
  <c r="W125" i="2"/>
  <c r="W120" i="2"/>
  <c r="V141" i="2"/>
  <c r="U141" i="2"/>
  <c r="W139" i="2"/>
  <c r="W140" i="2"/>
  <c r="W138" i="2"/>
  <c r="V137" i="2"/>
  <c r="U137" i="2"/>
  <c r="W136" i="2"/>
  <c r="W135" i="2"/>
  <c r="W134" i="2"/>
  <c r="W137" i="2" s="1"/>
  <c r="V119" i="2"/>
  <c r="U119" i="2"/>
  <c r="U142" i="2" s="1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01" i="2"/>
  <c r="W119" i="2" s="1"/>
  <c r="W313" i="2" l="1"/>
  <c r="W331" i="2"/>
  <c r="W336" i="2" s="1"/>
  <c r="V336" i="2"/>
  <c r="Z335" i="2"/>
  <c r="W290" i="2"/>
  <c r="W293" i="2" s="1"/>
  <c r="W297" i="2"/>
  <c r="W126" i="2"/>
  <c r="W171" i="2"/>
  <c r="V142" i="2"/>
  <c r="W141" i="2"/>
  <c r="W133" i="2"/>
  <c r="W180" i="2"/>
  <c r="W226" i="2"/>
  <c r="V321" i="2"/>
  <c r="U321" i="2"/>
  <c r="W317" i="2"/>
  <c r="W318" i="2"/>
  <c r="W319" i="2"/>
  <c r="W320" i="2"/>
  <c r="W316" i="2"/>
  <c r="W282" i="2"/>
  <c r="V281" i="2"/>
  <c r="W279" i="2"/>
  <c r="W280" i="2"/>
  <c r="W278" i="2"/>
  <c r="V277" i="2"/>
  <c r="W275" i="2"/>
  <c r="W276" i="2"/>
  <c r="W274" i="2"/>
  <c r="V269" i="2"/>
  <c r="W267" i="2"/>
  <c r="W268" i="2"/>
  <c r="W266" i="2"/>
  <c r="V264" i="2"/>
  <c r="V262" i="2"/>
  <c r="V260" i="2"/>
  <c r="V258" i="2"/>
  <c r="V256" i="2"/>
  <c r="W263" i="2"/>
  <c r="W264" i="2" s="1"/>
  <c r="W261" i="2"/>
  <c r="W262" i="2" s="1"/>
  <c r="W259" i="2"/>
  <c r="W260" i="2" s="1"/>
  <c r="W257" i="2"/>
  <c r="W258" i="2" s="1"/>
  <c r="W255" i="2"/>
  <c r="W256" i="2" s="1"/>
  <c r="V254" i="2"/>
  <c r="W253" i="2"/>
  <c r="W252" i="2"/>
  <c r="W244" i="2"/>
  <c r="W245" i="2"/>
  <c r="W246" i="2"/>
  <c r="W243" i="2"/>
  <c r="V247" i="2"/>
  <c r="W239" i="2"/>
  <c r="W240" i="2"/>
  <c r="W241" i="2"/>
  <c r="V242" i="2"/>
  <c r="U242" i="2"/>
  <c r="W238" i="2"/>
  <c r="W234" i="2"/>
  <c r="W235" i="2"/>
  <c r="W236" i="2"/>
  <c r="W233" i="2"/>
  <c r="V237" i="2"/>
  <c r="X237" i="2"/>
  <c r="V186" i="2"/>
  <c r="U186" i="2"/>
  <c r="W184" i="2"/>
  <c r="W183" i="2"/>
  <c r="W185" i="2" s="1"/>
  <c r="W231" i="2"/>
  <c r="W229" i="2"/>
  <c r="W227" i="2"/>
  <c r="W97" i="2"/>
  <c r="W98" i="2"/>
  <c r="W96" i="2"/>
  <c r="V95" i="2"/>
  <c r="U95" i="2"/>
  <c r="W93" i="2"/>
  <c r="W94" i="2"/>
  <c r="W92" i="2"/>
  <c r="W86" i="2"/>
  <c r="W87" i="2"/>
  <c r="W88" i="2"/>
  <c r="W89" i="2"/>
  <c r="W90" i="2"/>
  <c r="W85" i="2"/>
  <c r="V83" i="2"/>
  <c r="U83" i="2"/>
  <c r="W82" i="2"/>
  <c r="W81" i="2"/>
  <c r="W80" i="2"/>
  <c r="W78" i="2"/>
  <c r="W79" i="2"/>
  <c r="W77" i="2"/>
  <c r="V76" i="2"/>
  <c r="V84" i="2" s="1"/>
  <c r="U76" i="2"/>
  <c r="W74" i="2"/>
  <c r="W75" i="2"/>
  <c r="W73" i="2"/>
  <c r="W70" i="2"/>
  <c r="W67" i="2"/>
  <c r="W69" i="2"/>
  <c r="W66" i="2"/>
  <c r="W64" i="2"/>
  <c r="W63" i="2"/>
  <c r="V61" i="2"/>
  <c r="U61" i="2"/>
  <c r="V44" i="2"/>
  <c r="U44" i="2"/>
  <c r="U62" i="2" s="1"/>
  <c r="W60" i="2"/>
  <c r="W59" i="2"/>
  <c r="W58" i="2"/>
  <c r="W57" i="2"/>
  <c r="W56" i="2"/>
  <c r="W55" i="2"/>
  <c r="W46" i="2"/>
  <c r="W47" i="2"/>
  <c r="W48" i="2"/>
  <c r="W49" i="2"/>
  <c r="W50" i="2"/>
  <c r="W51" i="2"/>
  <c r="W52" i="2"/>
  <c r="W53" i="2"/>
  <c r="W54" i="2"/>
  <c r="W45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23" i="2"/>
  <c r="V21" i="2"/>
  <c r="W18" i="2"/>
  <c r="W19" i="2"/>
  <c r="W20" i="2"/>
  <c r="W17" i="2"/>
  <c r="U21" i="2"/>
  <c r="V16" i="2"/>
  <c r="V22" i="2" s="1"/>
  <c r="U16" i="2"/>
  <c r="U22" i="2" s="1"/>
  <c r="W7" i="2"/>
  <c r="W8" i="2"/>
  <c r="W9" i="2"/>
  <c r="W10" i="2"/>
  <c r="W11" i="2"/>
  <c r="W12" i="2"/>
  <c r="W13" i="2"/>
  <c r="W14" i="2"/>
  <c r="W15" i="2"/>
  <c r="W6" i="2"/>
  <c r="W4" i="2"/>
  <c r="W242" i="2" l="1"/>
  <c r="W142" i="2"/>
  <c r="W277" i="2"/>
  <c r="W247" i="2"/>
  <c r="W254" i="2"/>
  <c r="W269" i="2"/>
  <c r="W281" i="2"/>
  <c r="W321" i="2"/>
  <c r="W186" i="2"/>
  <c r="W237" i="2"/>
  <c r="W21" i="2"/>
  <c r="W61" i="2"/>
  <c r="W76" i="2"/>
  <c r="W95" i="2"/>
  <c r="U84" i="2"/>
  <c r="W16" i="2"/>
  <c r="W83" i="2"/>
  <c r="W84" i="2" s="1"/>
  <c r="W44" i="2"/>
  <c r="V62" i="2"/>
  <c r="W62" i="2"/>
  <c r="AR190" i="2"/>
  <c r="AR191" i="2"/>
  <c r="AR192" i="2"/>
  <c r="AR193" i="2"/>
  <c r="AR194" i="2"/>
  <c r="AR195" i="2"/>
  <c r="AR196" i="2"/>
  <c r="AR197" i="2"/>
  <c r="AR198" i="2"/>
  <c r="AR199" i="2"/>
  <c r="AR200" i="2"/>
  <c r="AR201" i="2"/>
  <c r="AR202" i="2"/>
  <c r="AR203" i="2"/>
  <c r="AR204" i="2"/>
  <c r="AR205" i="2"/>
  <c r="AR206" i="2"/>
  <c r="AR207" i="2"/>
  <c r="AR208" i="2"/>
  <c r="AR209" i="2"/>
  <c r="AR210" i="2"/>
  <c r="AR211" i="2"/>
  <c r="AR212" i="2"/>
  <c r="AR213" i="2"/>
  <c r="AR214" i="2"/>
  <c r="AR215" i="2"/>
  <c r="AR216" i="2"/>
  <c r="AR217" i="2"/>
  <c r="AR218" i="2"/>
  <c r="AR219" i="2"/>
  <c r="AR220" i="2"/>
  <c r="AR221" i="2"/>
  <c r="AR222" i="2"/>
  <c r="AR223" i="2"/>
  <c r="AR224" i="2"/>
  <c r="AR225" i="2"/>
  <c r="AO190" i="2"/>
  <c r="AO191" i="2"/>
  <c r="AO192" i="2"/>
  <c r="AO193" i="2"/>
  <c r="AO194" i="2"/>
  <c r="AO195" i="2"/>
  <c r="AO196" i="2"/>
  <c r="AO197" i="2"/>
  <c r="AO198" i="2"/>
  <c r="AO199" i="2"/>
  <c r="AO200" i="2"/>
  <c r="AO201" i="2"/>
  <c r="AO202" i="2"/>
  <c r="AO203" i="2"/>
  <c r="AO204" i="2"/>
  <c r="AO205" i="2"/>
  <c r="AO206" i="2"/>
  <c r="AO207" i="2"/>
  <c r="AO208" i="2"/>
  <c r="AO209" i="2"/>
  <c r="AO210" i="2"/>
  <c r="AO211" i="2"/>
  <c r="AO212" i="2"/>
  <c r="AO213" i="2"/>
  <c r="AO214" i="2"/>
  <c r="AO215" i="2"/>
  <c r="AO216" i="2"/>
  <c r="AO217" i="2"/>
  <c r="AO218" i="2"/>
  <c r="AO219" i="2"/>
  <c r="AO220" i="2"/>
  <c r="AO221" i="2"/>
  <c r="AO222" i="2"/>
  <c r="AO223" i="2"/>
  <c r="AO224" i="2"/>
  <c r="AO225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W22" i="2" l="1"/>
  <c r="AR188" i="2"/>
  <c r="AR189" i="2"/>
  <c r="AR187" i="2"/>
  <c r="AO188" i="2"/>
  <c r="AO189" i="2"/>
  <c r="AO187" i="2"/>
  <c r="AF188" i="2"/>
  <c r="AF189" i="2"/>
  <c r="AF187" i="2"/>
  <c r="Y327" i="2"/>
  <c r="AA327" i="2"/>
  <c r="AB327" i="2"/>
  <c r="AD327" i="2"/>
  <c r="AE327" i="2"/>
  <c r="AG327" i="2"/>
  <c r="AH327" i="2"/>
  <c r="AI327" i="2"/>
  <c r="AJ327" i="2"/>
  <c r="AK327" i="2"/>
  <c r="AM327" i="2"/>
  <c r="AN327" i="2"/>
  <c r="AP327" i="2"/>
  <c r="AQ327" i="2"/>
  <c r="Y321" i="2"/>
  <c r="AA321" i="2"/>
  <c r="AB321" i="2"/>
  <c r="AD321" i="2"/>
  <c r="AE321" i="2"/>
  <c r="AG321" i="2"/>
  <c r="AH321" i="2"/>
  <c r="AI321" i="2"/>
  <c r="AJ321" i="2"/>
  <c r="AK321" i="2"/>
  <c r="AM321" i="2"/>
  <c r="AN321" i="2"/>
  <c r="AP321" i="2"/>
  <c r="AQ321" i="2"/>
  <c r="Y315" i="2"/>
  <c r="AA315" i="2"/>
  <c r="AB315" i="2"/>
  <c r="AD315" i="2"/>
  <c r="AE315" i="2"/>
  <c r="AG315" i="2"/>
  <c r="AH315" i="2"/>
  <c r="AI315" i="2"/>
  <c r="AJ315" i="2"/>
  <c r="AK315" i="2"/>
  <c r="AM315" i="2"/>
  <c r="AN315" i="2"/>
  <c r="AP315" i="2"/>
  <c r="AQ315" i="2"/>
  <c r="Y313" i="2"/>
  <c r="Z313" i="2"/>
  <c r="AA313" i="2"/>
  <c r="AB313" i="2"/>
  <c r="AC313" i="2"/>
  <c r="AD313" i="2"/>
  <c r="AE313" i="2"/>
  <c r="AG313" i="2"/>
  <c r="AH313" i="2"/>
  <c r="AI313" i="2"/>
  <c r="AJ313" i="2"/>
  <c r="AK313" i="2"/>
  <c r="AL313" i="2"/>
  <c r="AM313" i="2"/>
  <c r="AN313" i="2"/>
  <c r="AO313" i="2"/>
  <c r="AP313" i="2"/>
  <c r="AQ313" i="2"/>
  <c r="AR313" i="2"/>
  <c r="Y297" i="2"/>
  <c r="AA297" i="2"/>
  <c r="AB297" i="2"/>
  <c r="AD297" i="2"/>
  <c r="AE297" i="2"/>
  <c r="AG297" i="2"/>
  <c r="AH297" i="2"/>
  <c r="AI297" i="2"/>
  <c r="AJ297" i="2"/>
  <c r="AK297" i="2"/>
  <c r="AM297" i="2"/>
  <c r="AN297" i="2"/>
  <c r="AP297" i="2"/>
  <c r="AQ297" i="2"/>
  <c r="Y283" i="2"/>
  <c r="Z283" i="2"/>
  <c r="AA283" i="2"/>
  <c r="AB283" i="2"/>
  <c r="AC283" i="2"/>
  <c r="AD283" i="2"/>
  <c r="AE283" i="2"/>
  <c r="AG283" i="2"/>
  <c r="AH283" i="2"/>
  <c r="AI283" i="2"/>
  <c r="AJ283" i="2"/>
  <c r="AK283" i="2"/>
  <c r="AL283" i="2"/>
  <c r="AM283" i="2"/>
  <c r="AN283" i="2"/>
  <c r="AO283" i="2"/>
  <c r="AP283" i="2"/>
  <c r="AQ283" i="2"/>
  <c r="AR283" i="2"/>
  <c r="Y281" i="2"/>
  <c r="Z281" i="2"/>
  <c r="AA281" i="2"/>
  <c r="AB281" i="2"/>
  <c r="AC281" i="2"/>
  <c r="AD281" i="2"/>
  <c r="AE281" i="2"/>
  <c r="AG281" i="2"/>
  <c r="AH281" i="2"/>
  <c r="AI281" i="2"/>
  <c r="AJ281" i="2"/>
  <c r="AK281" i="2"/>
  <c r="AL281" i="2"/>
  <c r="AM281" i="2"/>
  <c r="AN281" i="2"/>
  <c r="AO281" i="2"/>
  <c r="AP281" i="2"/>
  <c r="AQ281" i="2"/>
  <c r="AR281" i="2"/>
  <c r="Y277" i="2"/>
  <c r="Z277" i="2"/>
  <c r="AA277" i="2"/>
  <c r="AB277" i="2"/>
  <c r="AC277" i="2"/>
  <c r="AD277" i="2"/>
  <c r="AE277" i="2"/>
  <c r="AG277" i="2"/>
  <c r="AH277" i="2"/>
  <c r="AI277" i="2"/>
  <c r="AJ277" i="2"/>
  <c r="AK277" i="2"/>
  <c r="AL277" i="2"/>
  <c r="AM277" i="2"/>
  <c r="AN277" i="2"/>
  <c r="AO277" i="2"/>
  <c r="AP277" i="2"/>
  <c r="AQ277" i="2"/>
  <c r="AR277" i="2"/>
  <c r="Y269" i="2"/>
  <c r="Z269" i="2"/>
  <c r="AA269" i="2"/>
  <c r="AB269" i="2"/>
  <c r="AC269" i="2"/>
  <c r="AD269" i="2"/>
  <c r="AE269" i="2"/>
  <c r="AG269" i="2"/>
  <c r="AH269" i="2"/>
  <c r="AI269" i="2"/>
  <c r="AJ269" i="2"/>
  <c r="AK269" i="2"/>
  <c r="AL269" i="2"/>
  <c r="AM269" i="2"/>
  <c r="AN269" i="2"/>
  <c r="AO269" i="2"/>
  <c r="AP269" i="2"/>
  <c r="AQ269" i="2"/>
  <c r="AR269" i="2"/>
  <c r="Y264" i="2"/>
  <c r="AA264" i="2"/>
  <c r="AB264" i="2"/>
  <c r="AD264" i="2"/>
  <c r="AE264" i="2"/>
  <c r="AG264" i="2"/>
  <c r="AH264" i="2"/>
  <c r="AI264" i="2"/>
  <c r="AJ264" i="2"/>
  <c r="AK264" i="2"/>
  <c r="AM264" i="2"/>
  <c r="AN264" i="2"/>
  <c r="AP264" i="2"/>
  <c r="AQ264" i="2"/>
  <c r="Y262" i="2"/>
  <c r="AA262" i="2"/>
  <c r="AB262" i="2"/>
  <c r="AD262" i="2"/>
  <c r="AE262" i="2"/>
  <c r="AG262" i="2"/>
  <c r="AH262" i="2"/>
  <c r="AI262" i="2"/>
  <c r="AJ262" i="2"/>
  <c r="AK262" i="2"/>
  <c r="AM262" i="2"/>
  <c r="AN262" i="2"/>
  <c r="AP262" i="2"/>
  <c r="AQ262" i="2"/>
  <c r="Y260" i="2"/>
  <c r="AA260" i="2"/>
  <c r="AB260" i="2"/>
  <c r="AD260" i="2"/>
  <c r="AE260" i="2"/>
  <c r="AG260" i="2"/>
  <c r="AH260" i="2"/>
  <c r="AI260" i="2"/>
  <c r="AJ260" i="2"/>
  <c r="AK260" i="2"/>
  <c r="AM260" i="2"/>
  <c r="AN260" i="2"/>
  <c r="AO260" i="2"/>
  <c r="AP260" i="2"/>
  <c r="AQ260" i="2"/>
  <c r="AR260" i="2"/>
  <c r="Y258" i="2"/>
  <c r="AA258" i="2"/>
  <c r="AB258" i="2"/>
  <c r="AD258" i="2"/>
  <c r="AE258" i="2"/>
  <c r="AG258" i="2"/>
  <c r="AH258" i="2"/>
  <c r="AI258" i="2"/>
  <c r="AJ258" i="2"/>
  <c r="AK258" i="2"/>
  <c r="AM258" i="2"/>
  <c r="AN258" i="2"/>
  <c r="AO258" i="2"/>
  <c r="AP258" i="2"/>
  <c r="AQ258" i="2"/>
  <c r="AR258" i="2"/>
  <c r="Y256" i="2"/>
  <c r="AA256" i="2"/>
  <c r="AB256" i="2"/>
  <c r="AD256" i="2"/>
  <c r="AE256" i="2"/>
  <c r="AG256" i="2"/>
  <c r="AH256" i="2"/>
  <c r="AI256" i="2"/>
  <c r="AJ256" i="2"/>
  <c r="AK256" i="2"/>
  <c r="AM256" i="2"/>
  <c r="AN256" i="2"/>
  <c r="AO256" i="2"/>
  <c r="AP256" i="2"/>
  <c r="AQ256" i="2"/>
  <c r="AR256" i="2"/>
  <c r="Y254" i="2"/>
  <c r="Z254" i="2"/>
  <c r="AA254" i="2"/>
  <c r="AB254" i="2"/>
  <c r="AC254" i="2"/>
  <c r="AD254" i="2"/>
  <c r="AE254" i="2"/>
  <c r="AG254" i="2"/>
  <c r="AH254" i="2"/>
  <c r="AI254" i="2"/>
  <c r="AJ254" i="2"/>
  <c r="AK254" i="2"/>
  <c r="AL254" i="2"/>
  <c r="AM254" i="2"/>
  <c r="AN254" i="2"/>
  <c r="AO254" i="2"/>
  <c r="AP254" i="2"/>
  <c r="AQ254" i="2"/>
  <c r="AR254" i="2"/>
  <c r="V250" i="2"/>
  <c r="X250" i="2"/>
  <c r="Y250" i="2"/>
  <c r="AA250" i="2"/>
  <c r="AB250" i="2"/>
  <c r="AD250" i="2"/>
  <c r="AE250" i="2"/>
  <c r="AG250" i="2"/>
  <c r="AH250" i="2"/>
  <c r="AI250" i="2"/>
  <c r="AJ250" i="2"/>
  <c r="AK250" i="2"/>
  <c r="AM250" i="2"/>
  <c r="AN250" i="2"/>
  <c r="AP250" i="2"/>
  <c r="AQ250" i="2"/>
  <c r="Y247" i="2"/>
  <c r="AA247" i="2"/>
  <c r="AB247" i="2"/>
  <c r="AD247" i="2"/>
  <c r="AE247" i="2"/>
  <c r="AG247" i="2"/>
  <c r="AH247" i="2"/>
  <c r="AI247" i="2"/>
  <c r="AJ247" i="2"/>
  <c r="AK247" i="2"/>
  <c r="AM247" i="2"/>
  <c r="AN247" i="2"/>
  <c r="AP247" i="2"/>
  <c r="AQ247" i="2"/>
  <c r="Y242" i="2"/>
  <c r="AA242" i="2"/>
  <c r="AB242" i="2"/>
  <c r="AD242" i="2"/>
  <c r="AE242" i="2"/>
  <c r="AG242" i="2"/>
  <c r="AH242" i="2"/>
  <c r="AI242" i="2"/>
  <c r="AJ242" i="2"/>
  <c r="AK242" i="2"/>
  <c r="AM242" i="2"/>
  <c r="AN242" i="2"/>
  <c r="AP242" i="2"/>
  <c r="AQ242" i="2"/>
  <c r="Y237" i="2"/>
  <c r="AA237" i="2"/>
  <c r="AB237" i="2"/>
  <c r="AD237" i="2"/>
  <c r="AE237" i="2"/>
  <c r="AG237" i="2"/>
  <c r="AH237" i="2"/>
  <c r="AI237" i="2"/>
  <c r="AJ237" i="2"/>
  <c r="AK237" i="2"/>
  <c r="AM237" i="2"/>
  <c r="AN237" i="2"/>
  <c r="AP237" i="2"/>
  <c r="AQ237" i="2"/>
  <c r="Y232" i="2"/>
  <c r="Z232" i="2"/>
  <c r="AA232" i="2"/>
  <c r="AB232" i="2"/>
  <c r="AC232" i="2"/>
  <c r="AD232" i="2"/>
  <c r="AE232" i="2"/>
  <c r="AG232" i="2"/>
  <c r="AH232" i="2"/>
  <c r="AI232" i="2"/>
  <c r="AJ232" i="2"/>
  <c r="AK232" i="2"/>
  <c r="AL232" i="2"/>
  <c r="AM232" i="2"/>
  <c r="AN232" i="2"/>
  <c r="AO232" i="2"/>
  <c r="AP232" i="2"/>
  <c r="AQ232" i="2"/>
  <c r="AR232" i="2"/>
  <c r="Y230" i="2"/>
  <c r="Z230" i="2"/>
  <c r="AA230" i="2"/>
  <c r="AB230" i="2"/>
  <c r="AC230" i="2"/>
  <c r="AD230" i="2"/>
  <c r="AE230" i="2"/>
  <c r="AG230" i="2"/>
  <c r="AH230" i="2"/>
  <c r="AI230" i="2"/>
  <c r="AJ230" i="2"/>
  <c r="AK230" i="2"/>
  <c r="AL230" i="2"/>
  <c r="AM230" i="2"/>
  <c r="AN230" i="2"/>
  <c r="AO230" i="2"/>
  <c r="AP230" i="2"/>
  <c r="AQ230" i="2"/>
  <c r="AR230" i="2"/>
  <c r="Y228" i="2"/>
  <c r="Z228" i="2"/>
  <c r="AA228" i="2"/>
  <c r="AB228" i="2"/>
  <c r="AC228" i="2"/>
  <c r="AD228" i="2"/>
  <c r="AE228" i="2"/>
  <c r="AG228" i="2"/>
  <c r="AH228" i="2"/>
  <c r="AI228" i="2"/>
  <c r="AJ228" i="2"/>
  <c r="AK228" i="2"/>
  <c r="AL228" i="2"/>
  <c r="AM228" i="2"/>
  <c r="AN228" i="2"/>
  <c r="AO228" i="2"/>
  <c r="AP228" i="2"/>
  <c r="AQ228" i="2"/>
  <c r="AR228" i="2"/>
  <c r="Y226" i="2"/>
  <c r="Z226" i="2"/>
  <c r="AA226" i="2"/>
  <c r="AB226" i="2"/>
  <c r="AD226" i="2"/>
  <c r="AE226" i="2"/>
  <c r="AG226" i="2"/>
  <c r="AH226" i="2"/>
  <c r="AI226" i="2"/>
  <c r="AJ226" i="2"/>
  <c r="AK226" i="2"/>
  <c r="AL226" i="2"/>
  <c r="AM226" i="2"/>
  <c r="AN226" i="2"/>
  <c r="AP226" i="2"/>
  <c r="AQ226" i="2"/>
  <c r="Y186" i="2"/>
  <c r="Z186" i="2"/>
  <c r="AA186" i="2"/>
  <c r="AB186" i="2"/>
  <c r="AC186" i="2"/>
  <c r="AD186" i="2"/>
  <c r="AE186" i="2"/>
  <c r="AG186" i="2"/>
  <c r="AH186" i="2"/>
  <c r="AI186" i="2"/>
  <c r="AJ186" i="2"/>
  <c r="AK186" i="2"/>
  <c r="AM186" i="2"/>
  <c r="AN186" i="2"/>
  <c r="AP186" i="2"/>
  <c r="AQ186" i="2"/>
  <c r="Y99" i="2"/>
  <c r="Z99" i="2"/>
  <c r="AA99" i="2"/>
  <c r="AB99" i="2"/>
  <c r="AC99" i="2"/>
  <c r="AD99" i="2"/>
  <c r="AE99" i="2"/>
  <c r="AG99" i="2"/>
  <c r="AH99" i="2"/>
  <c r="AI99" i="2"/>
  <c r="AJ99" i="2"/>
  <c r="AK99" i="2"/>
  <c r="AL99" i="2"/>
  <c r="AM99" i="2"/>
  <c r="AN99" i="2"/>
  <c r="AO99" i="2"/>
  <c r="AP99" i="2"/>
  <c r="AQ99" i="2"/>
  <c r="AR99" i="2"/>
  <c r="Y95" i="2"/>
  <c r="Z95" i="2"/>
  <c r="AA95" i="2"/>
  <c r="AB95" i="2"/>
  <c r="AC95" i="2"/>
  <c r="AD95" i="2"/>
  <c r="AE95" i="2"/>
  <c r="AG95" i="2"/>
  <c r="AH95" i="2"/>
  <c r="AI95" i="2"/>
  <c r="AJ95" i="2"/>
  <c r="AK95" i="2"/>
  <c r="AL95" i="2"/>
  <c r="AM95" i="2"/>
  <c r="AN95" i="2"/>
  <c r="AO95" i="2"/>
  <c r="AP95" i="2"/>
  <c r="AQ95" i="2"/>
  <c r="AR95" i="2"/>
  <c r="Y91" i="2"/>
  <c r="Z91" i="2"/>
  <c r="AA91" i="2"/>
  <c r="AB91" i="2"/>
  <c r="AD91" i="2"/>
  <c r="AE91" i="2"/>
  <c r="AG91" i="2"/>
  <c r="AH91" i="2"/>
  <c r="AI91" i="2"/>
  <c r="AJ91" i="2"/>
  <c r="AK91" i="2"/>
  <c r="AM91" i="2"/>
  <c r="AN91" i="2"/>
  <c r="AP91" i="2"/>
  <c r="AQ91" i="2"/>
  <c r="Y68" i="2"/>
  <c r="AA68" i="2"/>
  <c r="AB68" i="2"/>
  <c r="AD68" i="2"/>
  <c r="AE68" i="2"/>
  <c r="AG68" i="2"/>
  <c r="AH68" i="2"/>
  <c r="AI68" i="2"/>
  <c r="AJ68" i="2"/>
  <c r="AK68" i="2"/>
  <c r="AM68" i="2"/>
  <c r="AN68" i="2"/>
  <c r="AP68" i="2"/>
  <c r="AQ68" i="2"/>
  <c r="Y65" i="2"/>
  <c r="AA65" i="2"/>
  <c r="AB65" i="2"/>
  <c r="AD65" i="2"/>
  <c r="AE65" i="2"/>
  <c r="AG65" i="2"/>
  <c r="AH65" i="2"/>
  <c r="AI65" i="2"/>
  <c r="AJ65" i="2"/>
  <c r="AK65" i="2"/>
  <c r="AM65" i="2"/>
  <c r="AN65" i="2"/>
  <c r="AP65" i="2"/>
  <c r="AQ65" i="2"/>
  <c r="Y5" i="2"/>
  <c r="AA5" i="2"/>
  <c r="AB5" i="2"/>
  <c r="AD5" i="2"/>
  <c r="AE5" i="2"/>
  <c r="AG5" i="2"/>
  <c r="AH5" i="2"/>
  <c r="AJ5" i="2"/>
  <c r="AK5" i="2"/>
  <c r="AL5" i="2"/>
  <c r="AM5" i="2"/>
  <c r="AN5" i="2"/>
  <c r="AP5" i="2"/>
  <c r="AQ5" i="2"/>
  <c r="AR70" i="2"/>
  <c r="AR69" i="2"/>
  <c r="AO70" i="2"/>
  <c r="AO69" i="2"/>
  <c r="AF70" i="2"/>
  <c r="AR67" i="2"/>
  <c r="AO67" i="2"/>
  <c r="AF67" i="2"/>
  <c r="AR64" i="2"/>
  <c r="AO64" i="2"/>
  <c r="AF64" i="2"/>
  <c r="Y71" i="2"/>
  <c r="AA71" i="2"/>
  <c r="AB71" i="2"/>
  <c r="AD71" i="2"/>
  <c r="AE71" i="2"/>
  <c r="AG71" i="2"/>
  <c r="AH71" i="2"/>
  <c r="AI71" i="2"/>
  <c r="AJ71" i="2"/>
  <c r="AK71" i="2"/>
  <c r="AM71" i="2"/>
  <c r="AN71" i="2"/>
  <c r="AP71" i="2"/>
  <c r="AQ71" i="2"/>
  <c r="AF69" i="2"/>
  <c r="AR66" i="2"/>
  <c r="AO66" i="2"/>
  <c r="AF66" i="2"/>
  <c r="AR63" i="2"/>
  <c r="AO63" i="2"/>
  <c r="AF63" i="2"/>
  <c r="AR82" i="2"/>
  <c r="AO82" i="2"/>
  <c r="AF82" i="2"/>
  <c r="AR81" i="2"/>
  <c r="AO81" i="2"/>
  <c r="AF81" i="2"/>
  <c r="AR80" i="2"/>
  <c r="AO80" i="2"/>
  <c r="AF80" i="2"/>
  <c r="AR79" i="2"/>
  <c r="AO79" i="2"/>
  <c r="AF79" i="2"/>
  <c r="AR78" i="2"/>
  <c r="AO78" i="2"/>
  <c r="AF78" i="2"/>
  <c r="AR77" i="2"/>
  <c r="AO77" i="2"/>
  <c r="AF77" i="2"/>
  <c r="AR75" i="2"/>
  <c r="AO75" i="2"/>
  <c r="AF75" i="2"/>
  <c r="AR74" i="2"/>
  <c r="AO74" i="2"/>
  <c r="AF74" i="2"/>
  <c r="AR73" i="2"/>
  <c r="AO73" i="2"/>
  <c r="AF73" i="2"/>
  <c r="AF65" i="2" l="1"/>
  <c r="AR65" i="2"/>
  <c r="AO65" i="2"/>
  <c r="AF68" i="2"/>
  <c r="AR68" i="2"/>
  <c r="AO68" i="2"/>
  <c r="AF71" i="2"/>
  <c r="AO71" i="2"/>
  <c r="AR71" i="2"/>
  <c r="AO226" i="2"/>
  <c r="AR226" i="2"/>
  <c r="AF226" i="2"/>
  <c r="AR296" i="2"/>
  <c r="AR295" i="2"/>
  <c r="AO296" i="2"/>
  <c r="AO295" i="2"/>
  <c r="AF296" i="2"/>
  <c r="AF295" i="2"/>
  <c r="AR294" i="2"/>
  <c r="AO294" i="2"/>
  <c r="AF294" i="2"/>
  <c r="AR314" i="2"/>
  <c r="AR315" i="2" s="1"/>
  <c r="AO314" i="2"/>
  <c r="AO315" i="2" s="1"/>
  <c r="AL314" i="2"/>
  <c r="AL315" i="2" s="1"/>
  <c r="AF314" i="2"/>
  <c r="AF315" i="2" s="1"/>
  <c r="AR263" i="2"/>
  <c r="AR264" i="2" s="1"/>
  <c r="AO263" i="2"/>
  <c r="AO264" i="2" s="1"/>
  <c r="AR261" i="2"/>
  <c r="AR262" i="2" s="1"/>
  <c r="AO261" i="2"/>
  <c r="AO262" i="2" s="1"/>
  <c r="AF261" i="2"/>
  <c r="AF262" i="2" s="1"/>
  <c r="AF263" i="2"/>
  <c r="AF264" i="2" s="1"/>
  <c r="AO297" i="2" l="1"/>
  <c r="AF297" i="2"/>
  <c r="AR297" i="2"/>
  <c r="AC314" i="2"/>
  <c r="AC315" i="2" s="1"/>
  <c r="Z314" i="2"/>
  <c r="Z315" i="2" s="1"/>
  <c r="AL263" i="2"/>
  <c r="AL264" i="2" s="1"/>
  <c r="AC263" i="2"/>
  <c r="AC264" i="2" s="1"/>
  <c r="Z263" i="2"/>
  <c r="Z264" i="2" s="1"/>
  <c r="AL295" i="2"/>
  <c r="AL296" i="2"/>
  <c r="AL294" i="2"/>
  <c r="AC295" i="2"/>
  <c r="AC296" i="2"/>
  <c r="AC294" i="2"/>
  <c r="Z295" i="2"/>
  <c r="Z296" i="2"/>
  <c r="Z294" i="2"/>
  <c r="AL70" i="2"/>
  <c r="AC70" i="2"/>
  <c r="Z70" i="2"/>
  <c r="AL67" i="2"/>
  <c r="AC67" i="2"/>
  <c r="Z67" i="2"/>
  <c r="AL64" i="2"/>
  <c r="AC64" i="2"/>
  <c r="Z64" i="2"/>
  <c r="AC69" i="2"/>
  <c r="AC71" i="2" s="1"/>
  <c r="Z69" i="2"/>
  <c r="Z71" i="2" s="1"/>
  <c r="AL69" i="2"/>
  <c r="AL66" i="2"/>
  <c r="AC66" i="2"/>
  <c r="Z66" i="2"/>
  <c r="AL63" i="2"/>
  <c r="AC63" i="2"/>
  <c r="Z63" i="2"/>
  <c r="AL78" i="2"/>
  <c r="AL79" i="2"/>
  <c r="AL80" i="2"/>
  <c r="AL81" i="2"/>
  <c r="AL82" i="2"/>
  <c r="AL77" i="2"/>
  <c r="AL74" i="2"/>
  <c r="AL75" i="2"/>
  <c r="AL73" i="2"/>
  <c r="Z74" i="2"/>
  <c r="Z75" i="2"/>
  <c r="Z73" i="2"/>
  <c r="AC74" i="2"/>
  <c r="AC75" i="2"/>
  <c r="AC73" i="2"/>
  <c r="AC78" i="2"/>
  <c r="AC79" i="2"/>
  <c r="AC80" i="2"/>
  <c r="AC81" i="2"/>
  <c r="AC82" i="2"/>
  <c r="AC77" i="2"/>
  <c r="Z78" i="2"/>
  <c r="Z79" i="2"/>
  <c r="Z80" i="2"/>
  <c r="Z81" i="2"/>
  <c r="Z82" i="2"/>
  <c r="Z77" i="2"/>
  <c r="Y83" i="2"/>
  <c r="AA83" i="2"/>
  <c r="AB83" i="2"/>
  <c r="AD83" i="2"/>
  <c r="AE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X83" i="2"/>
  <c r="Y76" i="2"/>
  <c r="AA76" i="2"/>
  <c r="AA84" i="2" s="1"/>
  <c r="AB76" i="2"/>
  <c r="AB84" i="2" s="1"/>
  <c r="AD76" i="2"/>
  <c r="AD84" i="2" s="1"/>
  <c r="AE76" i="2"/>
  <c r="AF76" i="2"/>
  <c r="AF84" i="2" s="1"/>
  <c r="AG76" i="2"/>
  <c r="AG84" i="2" s="1"/>
  <c r="AH76" i="2"/>
  <c r="AH84" i="2" s="1"/>
  <c r="AI76" i="2"/>
  <c r="AI84" i="2" s="1"/>
  <c r="AJ76" i="2"/>
  <c r="AJ84" i="2" s="1"/>
  <c r="AK76" i="2"/>
  <c r="AK84" i="2" s="1"/>
  <c r="AM76" i="2"/>
  <c r="AM84" i="2" s="1"/>
  <c r="AN76" i="2"/>
  <c r="AN84" i="2" s="1"/>
  <c r="AO76" i="2"/>
  <c r="AO84" i="2" s="1"/>
  <c r="AP76" i="2"/>
  <c r="AP84" i="2" s="1"/>
  <c r="AQ76" i="2"/>
  <c r="AQ84" i="2" s="1"/>
  <c r="AR76" i="2"/>
  <c r="AR84" i="2" s="1"/>
  <c r="X76" i="2"/>
  <c r="X84" i="2" s="1"/>
  <c r="AL322" i="2"/>
  <c r="AL323" i="2" s="1"/>
  <c r="AC322" i="2"/>
  <c r="AC323" i="2" s="1"/>
  <c r="Z322" i="2"/>
  <c r="Z323" i="2" s="1"/>
  <c r="AL261" i="2"/>
  <c r="AL262" i="2" s="1"/>
  <c r="AC261" i="2"/>
  <c r="AC262" i="2" s="1"/>
  <c r="Z261" i="2"/>
  <c r="Z262" i="2" s="1"/>
  <c r="X226" i="2"/>
  <c r="AC225" i="2"/>
  <c r="AC224" i="2"/>
  <c r="AC223" i="2"/>
  <c r="AC222" i="2"/>
  <c r="AC221" i="2"/>
  <c r="AC220" i="2"/>
  <c r="AC219" i="2"/>
  <c r="AC218" i="2"/>
  <c r="AC217" i="2"/>
  <c r="AC216" i="2"/>
  <c r="AC215" i="2"/>
  <c r="AC214" i="2"/>
  <c r="AC213" i="2"/>
  <c r="AC212" i="2"/>
  <c r="AC211" i="2"/>
  <c r="AC210" i="2"/>
  <c r="AC209" i="2"/>
  <c r="AC208" i="2"/>
  <c r="AC207" i="2"/>
  <c r="AC206" i="2"/>
  <c r="AC205" i="2"/>
  <c r="AC204" i="2"/>
  <c r="AC203" i="2"/>
  <c r="AC202" i="2"/>
  <c r="AC201" i="2"/>
  <c r="AC200" i="2"/>
  <c r="AC199" i="2"/>
  <c r="AC198" i="2"/>
  <c r="AC197" i="2"/>
  <c r="AC196" i="2"/>
  <c r="AC195" i="2"/>
  <c r="AC194" i="2"/>
  <c r="AC193" i="2"/>
  <c r="AC192" i="2"/>
  <c r="AC191" i="2"/>
  <c r="AC190" i="2"/>
  <c r="AC189" i="2"/>
  <c r="AC188" i="2"/>
  <c r="AC187" i="2"/>
  <c r="AC233" i="2"/>
  <c r="AC234" i="2"/>
  <c r="AC235" i="2"/>
  <c r="AC236" i="2"/>
  <c r="AC4" i="2"/>
  <c r="AC5" i="2" s="1"/>
  <c r="Z4" i="2"/>
  <c r="Z5" i="2" s="1"/>
  <c r="AF231" i="2"/>
  <c r="AF232" i="2" s="1"/>
  <c r="Z83" i="2" l="1"/>
  <c r="AC226" i="2"/>
  <c r="Y84" i="2"/>
  <c r="AC83" i="2"/>
  <c r="AC76" i="2"/>
  <c r="Z76" i="2"/>
  <c r="AL76" i="2"/>
  <c r="AC65" i="2"/>
  <c r="Z68" i="2"/>
  <c r="AL68" i="2"/>
  <c r="AC297" i="2"/>
  <c r="AE84" i="2"/>
  <c r="AC237" i="2"/>
  <c r="Z65" i="2"/>
  <c r="AL65" i="2"/>
  <c r="AC68" i="2"/>
  <c r="AL71" i="2"/>
  <c r="Z297" i="2"/>
  <c r="AL297" i="2"/>
  <c r="AL83" i="2"/>
  <c r="AF229" i="2"/>
  <c r="AF230" i="2" s="1"/>
  <c r="AF227" i="2"/>
  <c r="AF228" i="2" s="1"/>
  <c r="AL84" i="2" l="1"/>
  <c r="Z84" i="2"/>
  <c r="AC84" i="2"/>
  <c r="AE335" i="2"/>
  <c r="AG335" i="2"/>
  <c r="AH335" i="2"/>
  <c r="AI335" i="2"/>
  <c r="AJ335" i="2"/>
  <c r="AK335" i="2"/>
  <c r="AL335" i="2"/>
  <c r="AM335" i="2"/>
  <c r="AN335" i="2"/>
  <c r="AO335" i="2"/>
  <c r="AP335" i="2"/>
  <c r="AQ335" i="2"/>
  <c r="AR335" i="2"/>
  <c r="AD335" i="2"/>
  <c r="AF333" i="2"/>
  <c r="AF334" i="2"/>
  <c r="AF332" i="2"/>
  <c r="AF329" i="2"/>
  <c r="AF330" i="2"/>
  <c r="AF328" i="2"/>
  <c r="AF291" i="2"/>
  <c r="AF292" i="2" s="1"/>
  <c r="AF286" i="2"/>
  <c r="AF287" i="2"/>
  <c r="AF288" i="2"/>
  <c r="AF289" i="2"/>
  <c r="AF285" i="2"/>
  <c r="Y292" i="2"/>
  <c r="Z292" i="2"/>
  <c r="AA292" i="2"/>
  <c r="AB292" i="2"/>
  <c r="AC292" i="2"/>
  <c r="AD292" i="2"/>
  <c r="AE292" i="2"/>
  <c r="AG292" i="2"/>
  <c r="AH292" i="2"/>
  <c r="AI292" i="2"/>
  <c r="AJ292" i="2"/>
  <c r="AK292" i="2"/>
  <c r="AL292" i="2"/>
  <c r="AM292" i="2"/>
  <c r="AN292" i="2"/>
  <c r="AO292" i="2"/>
  <c r="AP292" i="2"/>
  <c r="AQ292" i="2"/>
  <c r="AR292" i="2"/>
  <c r="X292" i="2"/>
  <c r="Y290" i="2"/>
  <c r="Y293" i="2" s="1"/>
  <c r="Z290" i="2"/>
  <c r="Z293" i="2" s="1"/>
  <c r="AA290" i="2"/>
  <c r="AA293" i="2" s="1"/>
  <c r="AB290" i="2"/>
  <c r="AB293" i="2" s="1"/>
  <c r="AC290" i="2"/>
  <c r="AC293" i="2" s="1"/>
  <c r="AD290" i="2"/>
  <c r="AD293" i="2" s="1"/>
  <c r="AE290" i="2"/>
  <c r="AE293" i="2" s="1"/>
  <c r="AG290" i="2"/>
  <c r="AG293" i="2" s="1"/>
  <c r="AH290" i="2"/>
  <c r="AH293" i="2" s="1"/>
  <c r="AI290" i="2"/>
  <c r="AI293" i="2" s="1"/>
  <c r="AJ290" i="2"/>
  <c r="AJ293" i="2" s="1"/>
  <c r="AK290" i="2"/>
  <c r="AK293" i="2" s="1"/>
  <c r="AL290" i="2"/>
  <c r="AL293" i="2" s="1"/>
  <c r="AM290" i="2"/>
  <c r="AM293" i="2" s="1"/>
  <c r="AN290" i="2"/>
  <c r="AN293" i="2" s="1"/>
  <c r="AO290" i="2"/>
  <c r="AO293" i="2" s="1"/>
  <c r="AP290" i="2"/>
  <c r="AP293" i="2" s="1"/>
  <c r="AQ290" i="2"/>
  <c r="AQ293" i="2" s="1"/>
  <c r="AR290" i="2"/>
  <c r="AR293" i="2" s="1"/>
  <c r="X290" i="2"/>
  <c r="AF282" i="2"/>
  <c r="AF283" i="2" s="1"/>
  <c r="Y61" i="2"/>
  <c r="Z61" i="2"/>
  <c r="AA61" i="2"/>
  <c r="AB61" i="2"/>
  <c r="AC61" i="2"/>
  <c r="AD61" i="2"/>
  <c r="AE61" i="2"/>
  <c r="AG61" i="2"/>
  <c r="AH61" i="2"/>
  <c r="AI61" i="2"/>
  <c r="AJ61" i="2"/>
  <c r="AK61" i="2"/>
  <c r="AL61" i="2"/>
  <c r="AM61" i="2"/>
  <c r="AN61" i="2"/>
  <c r="AO61" i="2"/>
  <c r="AP61" i="2"/>
  <c r="AQ61" i="2"/>
  <c r="AR61" i="2"/>
  <c r="Y44" i="2"/>
  <c r="AA44" i="2"/>
  <c r="AA62" i="2" s="1"/>
  <c r="AB44" i="2"/>
  <c r="AB62" i="2" s="1"/>
  <c r="AD44" i="2"/>
  <c r="AE44" i="2"/>
  <c r="AG44" i="2"/>
  <c r="AH44" i="2"/>
  <c r="AI44" i="2"/>
  <c r="AJ44" i="2"/>
  <c r="AK44" i="2"/>
  <c r="AM44" i="2"/>
  <c r="AM62" i="2" s="1"/>
  <c r="AN44" i="2"/>
  <c r="AN62" i="2" s="1"/>
  <c r="AO44" i="2"/>
  <c r="AO62" i="2" s="1"/>
  <c r="AP44" i="2"/>
  <c r="AP62" i="2" s="1"/>
  <c r="AQ44" i="2"/>
  <c r="AQ62" i="2" s="1"/>
  <c r="AR44" i="2"/>
  <c r="AR62" i="2" s="1"/>
  <c r="AA331" i="2"/>
  <c r="AA336" i="2" s="1"/>
  <c r="AB331" i="2"/>
  <c r="AB336" i="2" s="1"/>
  <c r="AC331" i="2"/>
  <c r="AC336" i="2" s="1"/>
  <c r="AD331" i="2"/>
  <c r="AD336" i="2" s="1"/>
  <c r="AE331" i="2"/>
  <c r="AE336" i="2" s="1"/>
  <c r="AG331" i="2"/>
  <c r="AG336" i="2" s="1"/>
  <c r="AH331" i="2"/>
  <c r="AH336" i="2" s="1"/>
  <c r="AI331" i="2"/>
  <c r="AI336" i="2" s="1"/>
  <c r="AJ331" i="2"/>
  <c r="AJ336" i="2" s="1"/>
  <c r="AK331" i="2"/>
  <c r="AK336" i="2" s="1"/>
  <c r="AL331" i="2"/>
  <c r="AL336" i="2" s="1"/>
  <c r="AM331" i="2"/>
  <c r="AM336" i="2" s="1"/>
  <c r="AN331" i="2"/>
  <c r="AN336" i="2" s="1"/>
  <c r="AO331" i="2"/>
  <c r="AO336" i="2" s="1"/>
  <c r="AP331" i="2"/>
  <c r="AP336" i="2" s="1"/>
  <c r="AQ331" i="2"/>
  <c r="AQ336" i="2" s="1"/>
  <c r="AR331" i="2"/>
  <c r="AR336" i="2" s="1"/>
  <c r="Y331" i="2"/>
  <c r="Y336" i="2" s="1"/>
  <c r="Z331" i="2"/>
  <c r="Z336" i="2" s="1"/>
  <c r="X331" i="2"/>
  <c r="X336" i="2" s="1"/>
  <c r="AF259" i="2"/>
  <c r="AF260" i="2" s="1"/>
  <c r="AF257" i="2"/>
  <c r="AF258" i="2" s="1"/>
  <c r="AF255" i="2"/>
  <c r="AF256" i="2" s="1"/>
  <c r="AF252" i="2"/>
  <c r="AF253" i="2"/>
  <c r="Y180" i="2"/>
  <c r="Z180" i="2"/>
  <c r="AA180" i="2"/>
  <c r="AB180" i="2"/>
  <c r="AC180" i="2"/>
  <c r="AD180" i="2"/>
  <c r="AE180" i="2"/>
  <c r="AG180" i="2"/>
  <c r="AH180" i="2"/>
  <c r="AI180" i="2"/>
  <c r="AJ180" i="2"/>
  <c r="AK180" i="2"/>
  <c r="AL180" i="2"/>
  <c r="AM180" i="2"/>
  <c r="AN180" i="2"/>
  <c r="AO180" i="2"/>
  <c r="AP180" i="2"/>
  <c r="AQ180" i="2"/>
  <c r="AR180" i="2"/>
  <c r="Y171" i="2"/>
  <c r="Z171" i="2"/>
  <c r="AA171" i="2"/>
  <c r="AB171" i="2"/>
  <c r="AC171" i="2"/>
  <c r="AD171" i="2"/>
  <c r="AE171" i="2"/>
  <c r="AG171" i="2"/>
  <c r="AH171" i="2"/>
  <c r="AI171" i="2"/>
  <c r="AJ171" i="2"/>
  <c r="AK171" i="2"/>
  <c r="AL171" i="2"/>
  <c r="AM171" i="2"/>
  <c r="AN171" i="2"/>
  <c r="AO171" i="2"/>
  <c r="AP171" i="2"/>
  <c r="AQ171" i="2"/>
  <c r="AR171" i="2"/>
  <c r="Y152" i="2"/>
  <c r="Z152" i="2"/>
  <c r="AA152" i="2"/>
  <c r="AB152" i="2"/>
  <c r="AC152" i="2"/>
  <c r="AD152" i="2"/>
  <c r="AE152" i="2"/>
  <c r="AG152" i="2"/>
  <c r="AH152" i="2"/>
  <c r="AI152" i="2"/>
  <c r="AJ152" i="2"/>
  <c r="AK152" i="2"/>
  <c r="AL152" i="2"/>
  <c r="AM152" i="2"/>
  <c r="AN152" i="2"/>
  <c r="AO152" i="2"/>
  <c r="AP152" i="2"/>
  <c r="AQ152" i="2"/>
  <c r="AR152" i="2"/>
  <c r="AF144" i="2"/>
  <c r="AF145" i="2"/>
  <c r="AF146" i="2"/>
  <c r="AF147" i="2"/>
  <c r="AF148" i="2"/>
  <c r="AF149" i="2"/>
  <c r="AF150" i="2"/>
  <c r="AF151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2" i="2"/>
  <c r="AF173" i="2"/>
  <c r="AF174" i="2"/>
  <c r="AF175" i="2"/>
  <c r="AF176" i="2"/>
  <c r="AF177" i="2"/>
  <c r="AF178" i="2"/>
  <c r="AF179" i="2"/>
  <c r="AF143" i="2"/>
  <c r="AR86" i="2"/>
  <c r="AR87" i="2"/>
  <c r="AR88" i="2"/>
  <c r="AR89" i="2"/>
  <c r="AR90" i="2"/>
  <c r="AR85" i="2"/>
  <c r="AO86" i="2"/>
  <c r="AO87" i="2"/>
  <c r="AO88" i="2"/>
  <c r="AO89" i="2"/>
  <c r="AO90" i="2"/>
  <c r="AO85" i="2"/>
  <c r="AL86" i="2"/>
  <c r="AL87" i="2"/>
  <c r="AL88" i="2"/>
  <c r="AL89" i="2"/>
  <c r="AL90" i="2"/>
  <c r="AL85" i="2"/>
  <c r="AF86" i="2"/>
  <c r="AF87" i="2"/>
  <c r="AF88" i="2"/>
  <c r="AF89" i="2"/>
  <c r="AF90" i="2"/>
  <c r="AF85" i="2"/>
  <c r="AC86" i="2"/>
  <c r="AC87" i="2"/>
  <c r="AC88" i="2"/>
  <c r="AC89" i="2"/>
  <c r="AC90" i="2"/>
  <c r="AC85" i="2"/>
  <c r="AF93" i="2"/>
  <c r="AF94" i="2"/>
  <c r="AF92" i="2"/>
  <c r="AF244" i="2"/>
  <c r="AF245" i="2"/>
  <c r="AF246" i="2"/>
  <c r="AF243" i="2"/>
  <c r="AF239" i="2"/>
  <c r="AF240" i="2"/>
  <c r="AF241" i="2"/>
  <c r="AF238" i="2"/>
  <c r="AF249" i="2"/>
  <c r="AF250" i="2" s="1"/>
  <c r="AF267" i="2"/>
  <c r="AF268" i="2"/>
  <c r="AF266" i="2"/>
  <c r="AC91" i="2" l="1"/>
  <c r="AF91" i="2"/>
  <c r="AL91" i="2"/>
  <c r="AO91" i="2"/>
  <c r="AR91" i="2"/>
  <c r="AQ181" i="2"/>
  <c r="AO181" i="2"/>
  <c r="AM181" i="2"/>
  <c r="AK181" i="2"/>
  <c r="AI181" i="2"/>
  <c r="AG181" i="2"/>
  <c r="AD181" i="2"/>
  <c r="AB181" i="2"/>
  <c r="Z181" i="2"/>
  <c r="AJ62" i="2"/>
  <c r="AH62" i="2"/>
  <c r="AE62" i="2"/>
  <c r="Y62" i="2"/>
  <c r="AF269" i="2"/>
  <c r="AF242" i="2"/>
  <c r="AF247" i="2"/>
  <c r="AF95" i="2"/>
  <c r="AR181" i="2"/>
  <c r="AP181" i="2"/>
  <c r="AN181" i="2"/>
  <c r="AL181" i="2"/>
  <c r="AJ181" i="2"/>
  <c r="AH181" i="2"/>
  <c r="AE181" i="2"/>
  <c r="AC181" i="2"/>
  <c r="AA181" i="2"/>
  <c r="Y181" i="2"/>
  <c r="AF254" i="2"/>
  <c r="AK62" i="2"/>
  <c r="AI62" i="2"/>
  <c r="AG62" i="2"/>
  <c r="AD62" i="2"/>
  <c r="AF335" i="2"/>
  <c r="AF290" i="2"/>
  <c r="AF293" i="2" s="1"/>
  <c r="AF331" i="2"/>
  <c r="AF336" i="2" s="1"/>
  <c r="X293" i="2"/>
  <c r="AF180" i="2"/>
  <c r="AF171" i="2"/>
  <c r="AF152" i="2"/>
  <c r="AF181" i="2" l="1"/>
  <c r="X269" i="2"/>
  <c r="X180" i="2" l="1"/>
  <c r="X171" i="2"/>
  <c r="X152" i="2"/>
  <c r="AL259" i="2"/>
  <c r="AL260" i="2" s="1"/>
  <c r="AC259" i="2"/>
  <c r="AC260" i="2" s="1"/>
  <c r="Z259" i="2"/>
  <c r="Z260" i="2" s="1"/>
  <c r="AL257" i="2"/>
  <c r="AL258" i="2" s="1"/>
  <c r="AC257" i="2"/>
  <c r="AC258" i="2" s="1"/>
  <c r="Z257" i="2"/>
  <c r="Z258" i="2" s="1"/>
  <c r="X256" i="2"/>
  <c r="AL255" i="2"/>
  <c r="AL256" i="2" s="1"/>
  <c r="AC255" i="2"/>
  <c r="AC256" i="2" s="1"/>
  <c r="Z255" i="2"/>
  <c r="Z256" i="2" s="1"/>
  <c r="X254" i="2"/>
  <c r="AR249" i="2"/>
  <c r="AR250" i="2" s="1"/>
  <c r="AO249" i="2"/>
  <c r="AO250" i="2" s="1"/>
  <c r="AL249" i="2"/>
  <c r="AL250" i="2" s="1"/>
  <c r="AC249" i="2"/>
  <c r="AC250" i="2" s="1"/>
  <c r="Z249" i="2"/>
  <c r="Z250" i="2" s="1"/>
  <c r="W249" i="2"/>
  <c r="W250" i="2" s="1"/>
  <c r="X247" i="2"/>
  <c r="AC246" i="2"/>
  <c r="Z246" i="2"/>
  <c r="AC245" i="2"/>
  <c r="Z245" i="2"/>
  <c r="AC244" i="2"/>
  <c r="Z244" i="2"/>
  <c r="AC243" i="2"/>
  <c r="AC247" i="2" s="1"/>
  <c r="Z243" i="2"/>
  <c r="Z247" i="2" s="1"/>
  <c r="AR246" i="2"/>
  <c r="AO246" i="2"/>
  <c r="AL246" i="2"/>
  <c r="AR245" i="2"/>
  <c r="AO245" i="2"/>
  <c r="AL245" i="2"/>
  <c r="AR244" i="2"/>
  <c r="AO244" i="2"/>
  <c r="AL244" i="2"/>
  <c r="AR243" i="2"/>
  <c r="AO243" i="2"/>
  <c r="AL243" i="2"/>
  <c r="AR241" i="2"/>
  <c r="AO241" i="2"/>
  <c r="AL241" i="2"/>
  <c r="AR240" i="2"/>
  <c r="AO240" i="2"/>
  <c r="AL240" i="2"/>
  <c r="AR239" i="2"/>
  <c r="AO239" i="2"/>
  <c r="AL239" i="2"/>
  <c r="AR238" i="2"/>
  <c r="AO238" i="2"/>
  <c r="AL238" i="2"/>
  <c r="AC241" i="2"/>
  <c r="Z241" i="2"/>
  <c r="AC240" i="2"/>
  <c r="Z240" i="2"/>
  <c r="AC239" i="2"/>
  <c r="Z239" i="2"/>
  <c r="AC238" i="2"/>
  <c r="AC242" i="2" s="1"/>
  <c r="Z238" i="2"/>
  <c r="Z242" i="2" s="1"/>
  <c r="AF236" i="2"/>
  <c r="AF235" i="2"/>
  <c r="AF234" i="2"/>
  <c r="AF233" i="2"/>
  <c r="AR236" i="2"/>
  <c r="AO236" i="2"/>
  <c r="AL236" i="2"/>
  <c r="AR235" i="2"/>
  <c r="AO235" i="2"/>
  <c r="AL235" i="2"/>
  <c r="AR234" i="2"/>
  <c r="AO234" i="2"/>
  <c r="AL234" i="2"/>
  <c r="AR233" i="2"/>
  <c r="AO233" i="2"/>
  <c r="AL233" i="2"/>
  <c r="Z236" i="2"/>
  <c r="Z235" i="2"/>
  <c r="Z234" i="2"/>
  <c r="Z233" i="2"/>
  <c r="AF185" i="2"/>
  <c r="AF184" i="2"/>
  <c r="AF183" i="2"/>
  <c r="Z237" i="2" l="1"/>
  <c r="AL242" i="2"/>
  <c r="AR242" i="2"/>
  <c r="AL247" i="2"/>
  <c r="AR247" i="2"/>
  <c r="AF186" i="2"/>
  <c r="AO237" i="2"/>
  <c r="AL237" i="2"/>
  <c r="AR237" i="2"/>
  <c r="AF237" i="2"/>
  <c r="AO242" i="2"/>
  <c r="AO247" i="2"/>
  <c r="X181" i="2"/>
  <c r="AR184" i="2"/>
  <c r="AR185" i="2"/>
  <c r="AR183" i="2"/>
  <c r="AO184" i="2"/>
  <c r="AO185" i="2"/>
  <c r="AO183" i="2"/>
  <c r="AL184" i="2"/>
  <c r="AL185" i="2"/>
  <c r="AL183" i="2"/>
  <c r="AF325" i="2"/>
  <c r="AF326" i="2"/>
  <c r="AF324" i="2"/>
  <c r="AR325" i="2"/>
  <c r="AR326" i="2"/>
  <c r="AR324" i="2"/>
  <c r="AO325" i="2"/>
  <c r="AO326" i="2"/>
  <c r="AO324" i="2"/>
  <c r="AL326" i="2"/>
  <c r="AL325" i="2"/>
  <c r="AL324" i="2"/>
  <c r="AC325" i="2"/>
  <c r="AC326" i="2"/>
  <c r="AC324" i="2"/>
  <c r="X327" i="2"/>
  <c r="Z325" i="2"/>
  <c r="Z326" i="2"/>
  <c r="Z324" i="2"/>
  <c r="AF317" i="2"/>
  <c r="AF318" i="2"/>
  <c r="AF319" i="2"/>
  <c r="AF320" i="2"/>
  <c r="AF316" i="2"/>
  <c r="AR320" i="2"/>
  <c r="AR319" i="2"/>
  <c r="AR318" i="2"/>
  <c r="AR317" i="2"/>
  <c r="AR316" i="2"/>
  <c r="AO320" i="2"/>
  <c r="AO319" i="2"/>
  <c r="AO318" i="2"/>
  <c r="AO317" i="2"/>
  <c r="AO316" i="2"/>
  <c r="AL320" i="2"/>
  <c r="AL319" i="2"/>
  <c r="AL318" i="2"/>
  <c r="AL317" i="2"/>
  <c r="AL316" i="2"/>
  <c r="X321" i="2"/>
  <c r="AC320" i="2"/>
  <c r="Z320" i="2"/>
  <c r="AC319" i="2"/>
  <c r="Z319" i="2"/>
  <c r="AC318" i="2"/>
  <c r="Z318" i="2"/>
  <c r="AC317" i="2"/>
  <c r="Z317" i="2"/>
  <c r="AC316" i="2"/>
  <c r="AC321" i="2" s="1"/>
  <c r="Z316" i="2"/>
  <c r="Z321" i="2" s="1"/>
  <c r="AF307" i="2"/>
  <c r="AF308" i="2"/>
  <c r="AF309" i="2"/>
  <c r="AF310" i="2"/>
  <c r="AF311" i="2"/>
  <c r="AF312" i="2"/>
  <c r="AF306" i="2"/>
  <c r="AL321" i="2" l="1"/>
  <c r="AR321" i="2"/>
  <c r="Z327" i="2"/>
  <c r="AC327" i="2"/>
  <c r="AO327" i="2"/>
  <c r="AF327" i="2"/>
  <c r="AO186" i="2"/>
  <c r="AF313" i="2"/>
  <c r="AO321" i="2"/>
  <c r="AF321" i="2"/>
  <c r="AL327" i="2"/>
  <c r="AR327" i="2"/>
  <c r="AL186" i="2"/>
  <c r="AR186" i="2"/>
  <c r="AF97" i="2"/>
  <c r="AF98" i="2"/>
  <c r="AF96" i="2"/>
  <c r="AF280" i="2"/>
  <c r="AF279" i="2"/>
  <c r="AF278" i="2"/>
  <c r="X281" i="2"/>
  <c r="AF275" i="2"/>
  <c r="AF276" i="2"/>
  <c r="AF274" i="2"/>
  <c r="AF139" i="2"/>
  <c r="AF140" i="2"/>
  <c r="AF138" i="2"/>
  <c r="AF136" i="2"/>
  <c r="AF135" i="2"/>
  <c r="AF134" i="2"/>
  <c r="AF128" i="2"/>
  <c r="AF129" i="2"/>
  <c r="AF130" i="2"/>
  <c r="AF131" i="2"/>
  <c r="AF132" i="2"/>
  <c r="AF127" i="2"/>
  <c r="AF121" i="2"/>
  <c r="AF122" i="2"/>
  <c r="AF123" i="2"/>
  <c r="AF124" i="2"/>
  <c r="AF125" i="2"/>
  <c r="AF120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01" i="2"/>
  <c r="Y141" i="2"/>
  <c r="Z141" i="2"/>
  <c r="AA141" i="2"/>
  <c r="AB141" i="2"/>
  <c r="AC141" i="2"/>
  <c r="AD141" i="2"/>
  <c r="AE141" i="2"/>
  <c r="AG141" i="2"/>
  <c r="AH141" i="2"/>
  <c r="AI141" i="2"/>
  <c r="AJ141" i="2"/>
  <c r="AK141" i="2"/>
  <c r="AL141" i="2"/>
  <c r="AM141" i="2"/>
  <c r="AN141" i="2"/>
  <c r="AO141" i="2"/>
  <c r="AP141" i="2"/>
  <c r="AQ141" i="2"/>
  <c r="AR141" i="2"/>
  <c r="X141" i="2"/>
  <c r="Y137" i="2"/>
  <c r="Z137" i="2"/>
  <c r="AA137" i="2"/>
  <c r="AB137" i="2"/>
  <c r="AC137" i="2"/>
  <c r="AD137" i="2"/>
  <c r="AE137" i="2"/>
  <c r="AG137" i="2"/>
  <c r="AH137" i="2"/>
  <c r="AI137" i="2"/>
  <c r="AJ137" i="2"/>
  <c r="AK137" i="2"/>
  <c r="AL137" i="2"/>
  <c r="AM137" i="2"/>
  <c r="AN137" i="2"/>
  <c r="AO137" i="2"/>
  <c r="AP137" i="2"/>
  <c r="AQ137" i="2"/>
  <c r="AR137" i="2"/>
  <c r="X137" i="2"/>
  <c r="Y133" i="2"/>
  <c r="Z133" i="2"/>
  <c r="AA133" i="2"/>
  <c r="AB133" i="2"/>
  <c r="AC133" i="2"/>
  <c r="AD133" i="2"/>
  <c r="AE133" i="2"/>
  <c r="AG133" i="2"/>
  <c r="AH133" i="2"/>
  <c r="AI133" i="2"/>
  <c r="AJ133" i="2"/>
  <c r="AK133" i="2"/>
  <c r="AL133" i="2"/>
  <c r="AM133" i="2"/>
  <c r="AN133" i="2"/>
  <c r="AO133" i="2"/>
  <c r="AP133" i="2"/>
  <c r="AQ133" i="2"/>
  <c r="AR133" i="2"/>
  <c r="X133" i="2"/>
  <c r="Y126" i="2"/>
  <c r="Z126" i="2"/>
  <c r="AA126" i="2"/>
  <c r="AB126" i="2"/>
  <c r="AC126" i="2"/>
  <c r="AD126" i="2"/>
  <c r="AE126" i="2"/>
  <c r="AG126" i="2"/>
  <c r="AH126" i="2"/>
  <c r="AI126" i="2"/>
  <c r="AJ126" i="2"/>
  <c r="AK126" i="2"/>
  <c r="AL126" i="2"/>
  <c r="AM126" i="2"/>
  <c r="AN126" i="2"/>
  <c r="AO126" i="2"/>
  <c r="AP126" i="2"/>
  <c r="AQ126" i="2"/>
  <c r="AR126" i="2"/>
  <c r="X126" i="2"/>
  <c r="Y119" i="2"/>
  <c r="Y142" i="2" s="1"/>
  <c r="Z119" i="2"/>
  <c r="Z142" i="2" s="1"/>
  <c r="AA119" i="2"/>
  <c r="AA142" i="2" s="1"/>
  <c r="AB119" i="2"/>
  <c r="AB142" i="2" s="1"/>
  <c r="AC119" i="2"/>
  <c r="AC142" i="2" s="1"/>
  <c r="AD119" i="2"/>
  <c r="AD142" i="2" s="1"/>
  <c r="AE119" i="2"/>
  <c r="AE142" i="2" s="1"/>
  <c r="AG119" i="2"/>
  <c r="AG142" i="2" s="1"/>
  <c r="AH119" i="2"/>
  <c r="AH142" i="2" s="1"/>
  <c r="AI119" i="2"/>
  <c r="AI142" i="2" s="1"/>
  <c r="AJ119" i="2"/>
  <c r="AJ142" i="2" s="1"/>
  <c r="AK119" i="2"/>
  <c r="AK142" i="2" s="1"/>
  <c r="AL119" i="2"/>
  <c r="AL142" i="2" s="1"/>
  <c r="AM119" i="2"/>
  <c r="AM142" i="2" s="1"/>
  <c r="AN119" i="2"/>
  <c r="AN142" i="2" s="1"/>
  <c r="AO119" i="2"/>
  <c r="AO142" i="2" s="1"/>
  <c r="AP119" i="2"/>
  <c r="AP142" i="2" s="1"/>
  <c r="AQ119" i="2"/>
  <c r="AQ142" i="2" s="1"/>
  <c r="AR119" i="2"/>
  <c r="AR142" i="2" s="1"/>
  <c r="X119" i="2"/>
  <c r="AI4" i="2"/>
  <c r="AI5" i="2" s="1"/>
  <c r="AF277" i="2" l="1"/>
  <c r="AF281" i="2"/>
  <c r="AF99" i="2"/>
  <c r="AF133" i="2"/>
  <c r="X142" i="2"/>
  <c r="AF126" i="2"/>
  <c r="AF141" i="2"/>
  <c r="AF137" i="2"/>
  <c r="AF119" i="2"/>
  <c r="AF142" i="2" l="1"/>
  <c r="AO4" i="2"/>
  <c r="AO5" i="2" s="1"/>
  <c r="AR4" i="2"/>
  <c r="AR5" i="2" s="1"/>
  <c r="AF4" i="2"/>
  <c r="AF5" i="2" s="1"/>
  <c r="AF46" i="2"/>
  <c r="AF47" i="2"/>
  <c r="AF48" i="2"/>
  <c r="AF49" i="2"/>
  <c r="AF50" i="2"/>
  <c r="AF51" i="2"/>
  <c r="AF52" i="2"/>
  <c r="AF53" i="2"/>
  <c r="AF54" i="2"/>
  <c r="AF45" i="2"/>
  <c r="AF56" i="2"/>
  <c r="AF57" i="2"/>
  <c r="AF58" i="2"/>
  <c r="AF59" i="2"/>
  <c r="AF60" i="2"/>
  <c r="AF55" i="2"/>
  <c r="AF43" i="2"/>
  <c r="AF42" i="2"/>
  <c r="AF41" i="2"/>
  <c r="AF40" i="2"/>
  <c r="AF39" i="2"/>
  <c r="AF38" i="2"/>
  <c r="AF37" i="2"/>
  <c r="AF36" i="2"/>
  <c r="AF35" i="2"/>
  <c r="AF24" i="2"/>
  <c r="AF25" i="2"/>
  <c r="AF26" i="2"/>
  <c r="AF27" i="2"/>
  <c r="AF28" i="2"/>
  <c r="AF29" i="2"/>
  <c r="AF30" i="2"/>
  <c r="AF31" i="2"/>
  <c r="AF32" i="2"/>
  <c r="AF33" i="2"/>
  <c r="AF34" i="2"/>
  <c r="AF23" i="2"/>
  <c r="AF18" i="2"/>
  <c r="AF19" i="2"/>
  <c r="AF20" i="2"/>
  <c r="AF17" i="2"/>
  <c r="AF7" i="2"/>
  <c r="AF8" i="2"/>
  <c r="AF9" i="2"/>
  <c r="AF10" i="2"/>
  <c r="AF11" i="2"/>
  <c r="AF12" i="2"/>
  <c r="AF13" i="2"/>
  <c r="AF14" i="2"/>
  <c r="AF15" i="2"/>
  <c r="AF6" i="2"/>
  <c r="Y21" i="2"/>
  <c r="Z21" i="2"/>
  <c r="AA21" i="2"/>
  <c r="AB21" i="2"/>
  <c r="AC21" i="2"/>
  <c r="AD21" i="2"/>
  <c r="AE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X21" i="2"/>
  <c r="Y16" i="2"/>
  <c r="Y22" i="2" s="1"/>
  <c r="Z16" i="2"/>
  <c r="Z22" i="2" s="1"/>
  <c r="AA16" i="2"/>
  <c r="AB16" i="2"/>
  <c r="AB22" i="2" s="1"/>
  <c r="AC16" i="2"/>
  <c r="AC22" i="2" s="1"/>
  <c r="AD16" i="2"/>
  <c r="AD22" i="2" s="1"/>
  <c r="AE16" i="2"/>
  <c r="AE22" i="2" s="1"/>
  <c r="AG16" i="2"/>
  <c r="AG22" i="2" s="1"/>
  <c r="AH16" i="2"/>
  <c r="AH22" i="2" s="1"/>
  <c r="AI16" i="2"/>
  <c r="AI22" i="2" s="1"/>
  <c r="AJ16" i="2"/>
  <c r="AJ22" i="2" s="1"/>
  <c r="AK16" i="2"/>
  <c r="AK22" i="2" s="1"/>
  <c r="AL16" i="2"/>
  <c r="AL22" i="2" s="1"/>
  <c r="AM16" i="2"/>
  <c r="AM22" i="2" s="1"/>
  <c r="AN16" i="2"/>
  <c r="AN22" i="2" s="1"/>
  <c r="AO16" i="2"/>
  <c r="AO22" i="2" s="1"/>
  <c r="AP16" i="2"/>
  <c r="AP22" i="2" s="1"/>
  <c r="AQ16" i="2"/>
  <c r="AQ22" i="2" s="1"/>
  <c r="AR16" i="2"/>
  <c r="AR22" i="2" s="1"/>
  <c r="X16" i="2"/>
  <c r="X22" i="2" s="1"/>
  <c r="X61" i="2"/>
  <c r="X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L31" i="2"/>
  <c r="AL30" i="2"/>
  <c r="AL29" i="2"/>
  <c r="AL28" i="2"/>
  <c r="AL27" i="2"/>
  <c r="AL26" i="2"/>
  <c r="AL25" i="2"/>
  <c r="AL24" i="2"/>
  <c r="AL23" i="2"/>
  <c r="AC23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4" i="2"/>
  <c r="Z43" i="2"/>
  <c r="Z42" i="2"/>
  <c r="Z41" i="2"/>
  <c r="Z4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AA22" i="2" l="1"/>
  <c r="AC44" i="2"/>
  <c r="AC62" i="2" s="1"/>
  <c r="AF61" i="2"/>
  <c r="Z44" i="2"/>
  <c r="Z62" i="2" s="1"/>
  <c r="AL44" i="2"/>
  <c r="AL62" i="2" s="1"/>
  <c r="AF44" i="2"/>
  <c r="AF16" i="2"/>
  <c r="X62" i="2"/>
  <c r="AF21" i="2"/>
  <c r="V315" i="2"/>
  <c r="X315" i="2"/>
  <c r="U315" i="2"/>
  <c r="D141" i="2"/>
  <c r="F141" i="2"/>
  <c r="G141" i="2"/>
  <c r="I141" i="2"/>
  <c r="J141" i="2"/>
  <c r="L141" i="2"/>
  <c r="M141" i="2"/>
  <c r="O141" i="2"/>
  <c r="P141" i="2"/>
  <c r="R141" i="2"/>
  <c r="S141" i="2"/>
  <c r="C141" i="2"/>
  <c r="D281" i="2"/>
  <c r="F281" i="2"/>
  <c r="G281" i="2"/>
  <c r="I281" i="2"/>
  <c r="J281" i="2"/>
  <c r="L281" i="2"/>
  <c r="M281" i="2"/>
  <c r="O281" i="2"/>
  <c r="P281" i="2"/>
  <c r="R281" i="2"/>
  <c r="S281" i="2"/>
  <c r="U281" i="2"/>
  <c r="T279" i="2"/>
  <c r="T278" i="2"/>
  <c r="C281" i="2"/>
  <c r="E280" i="2"/>
  <c r="E281" i="2" s="1"/>
  <c r="H280" i="2"/>
  <c r="H281" i="2" s="1"/>
  <c r="K280" i="2"/>
  <c r="K281" i="2" s="1"/>
  <c r="N280" i="2"/>
  <c r="N281" i="2" s="1"/>
  <c r="Q280" i="2"/>
  <c r="Q281" i="2" s="1"/>
  <c r="T280" i="2"/>
  <c r="AF62" i="2" l="1"/>
  <c r="AF22" i="2"/>
  <c r="T281" i="2"/>
  <c r="X313" i="2" l="1"/>
  <c r="W315" i="2" l="1"/>
  <c r="U273" i="2" l="1"/>
  <c r="U297" i="2" l="1"/>
  <c r="U254" i="2"/>
  <c r="U283" i="2"/>
  <c r="V283" i="2"/>
  <c r="U277" i="2"/>
  <c r="U269" i="2"/>
  <c r="U262" i="2"/>
  <c r="U264" i="2"/>
  <c r="U260" i="2"/>
  <c r="U258" i="2"/>
  <c r="U256" i="2"/>
  <c r="U250" i="2"/>
  <c r="U247" i="2"/>
  <c r="U237" i="2"/>
  <c r="U232" i="2"/>
  <c r="V232" i="2"/>
  <c r="U230" i="2"/>
  <c r="V230" i="2"/>
  <c r="U228" i="2"/>
  <c r="V228" i="2"/>
  <c r="U181" i="2"/>
  <c r="V181" i="2"/>
  <c r="U99" i="2"/>
  <c r="V99" i="2"/>
  <c r="U91" i="2"/>
  <c r="V91" i="2"/>
  <c r="W283" i="2" l="1"/>
  <c r="W99" i="2"/>
  <c r="W181" i="2"/>
  <c r="W230" i="2"/>
  <c r="W228" i="2"/>
  <c r="W91" i="2"/>
  <c r="W232" i="2"/>
  <c r="U71" i="2"/>
  <c r="V71" i="2"/>
  <c r="U68" i="2"/>
  <c r="V68" i="2"/>
  <c r="U65" i="2"/>
  <c r="V65" i="2"/>
  <c r="U5" i="2"/>
  <c r="V5" i="2"/>
  <c r="X297" i="2"/>
  <c r="R297" i="2"/>
  <c r="S297" i="2"/>
  <c r="T294" i="2"/>
  <c r="T295" i="2"/>
  <c r="T296" i="2"/>
  <c r="L297" i="2"/>
  <c r="M297" i="2"/>
  <c r="N294" i="2"/>
  <c r="N295" i="2"/>
  <c r="N296" i="2"/>
  <c r="R293" i="2"/>
  <c r="S293" i="2"/>
  <c r="T285" i="2"/>
  <c r="T292" i="2"/>
  <c r="L293" i="2"/>
  <c r="M293" i="2"/>
  <c r="N285" i="2"/>
  <c r="N292" i="2"/>
  <c r="R273" i="2"/>
  <c r="S273" i="2"/>
  <c r="T271" i="2"/>
  <c r="T272" i="2"/>
  <c r="L273" i="2"/>
  <c r="M273" i="2"/>
  <c r="N271" i="2"/>
  <c r="N272" i="2"/>
  <c r="R254" i="2"/>
  <c r="S254" i="2"/>
  <c r="T252" i="2"/>
  <c r="T253" i="2"/>
  <c r="L254" i="2"/>
  <c r="M254" i="2"/>
  <c r="N252" i="2"/>
  <c r="N253" i="2"/>
  <c r="X91" i="2"/>
  <c r="R91" i="2"/>
  <c r="S91" i="2"/>
  <c r="T85" i="2"/>
  <c r="T86" i="2"/>
  <c r="T87" i="2"/>
  <c r="T88" i="2"/>
  <c r="T89" i="2"/>
  <c r="T90" i="2"/>
  <c r="L91" i="2"/>
  <c r="M91" i="2"/>
  <c r="N90" i="2"/>
  <c r="N85" i="2"/>
  <c r="N86" i="2"/>
  <c r="N87" i="2"/>
  <c r="N88" i="2"/>
  <c r="N89" i="2"/>
  <c r="R84" i="2"/>
  <c r="S84" i="2"/>
  <c r="L84" i="2"/>
  <c r="M84" i="2"/>
  <c r="X283" i="2"/>
  <c r="R283" i="2"/>
  <c r="S283" i="2"/>
  <c r="T282" i="2"/>
  <c r="L283" i="2"/>
  <c r="M283" i="2"/>
  <c r="N282" i="2"/>
  <c r="X277" i="2"/>
  <c r="R277" i="2"/>
  <c r="S277" i="2"/>
  <c r="T274" i="2"/>
  <c r="T275" i="2"/>
  <c r="T276" i="2"/>
  <c r="L277" i="2"/>
  <c r="M277" i="2"/>
  <c r="N274" i="2"/>
  <c r="N275" i="2"/>
  <c r="N276" i="2"/>
  <c r="R269" i="2"/>
  <c r="S269" i="2"/>
  <c r="T266" i="2"/>
  <c r="T267" i="2"/>
  <c r="T268" i="2"/>
  <c r="L269" i="2"/>
  <c r="M269" i="2"/>
  <c r="N266" i="2"/>
  <c r="N267" i="2"/>
  <c r="N268" i="2"/>
  <c r="X264" i="2"/>
  <c r="R264" i="2"/>
  <c r="S264" i="2"/>
  <c r="T263" i="2"/>
  <c r="L264" i="2"/>
  <c r="M264" i="2"/>
  <c r="N263" i="2"/>
  <c r="X262" i="2"/>
  <c r="R262" i="2"/>
  <c r="S262" i="2"/>
  <c r="T261" i="2"/>
  <c r="L262" i="2"/>
  <c r="M262" i="2"/>
  <c r="N261" i="2"/>
  <c r="X260" i="2"/>
  <c r="R260" i="2"/>
  <c r="S260" i="2"/>
  <c r="T259" i="2"/>
  <c r="L260" i="2"/>
  <c r="M260" i="2"/>
  <c r="N259" i="2"/>
  <c r="X258" i="2"/>
  <c r="R258" i="2"/>
  <c r="S258" i="2"/>
  <c r="T257" i="2"/>
  <c r="L258" i="2"/>
  <c r="M258" i="2"/>
  <c r="N257" i="2"/>
  <c r="R256" i="2"/>
  <c r="S256" i="2"/>
  <c r="T255" i="2"/>
  <c r="L256" i="2"/>
  <c r="M256" i="2"/>
  <c r="N255" i="2"/>
  <c r="R250" i="2"/>
  <c r="S250" i="2"/>
  <c r="T249" i="2"/>
  <c r="L250" i="2"/>
  <c r="M250" i="2"/>
  <c r="N249" i="2"/>
  <c r="X242" i="2"/>
  <c r="R242" i="2"/>
  <c r="S242" i="2"/>
  <c r="T238" i="2"/>
  <c r="T239" i="2"/>
  <c r="T240" i="2"/>
  <c r="T241" i="2"/>
  <c r="L242" i="2"/>
  <c r="M242" i="2"/>
  <c r="N238" i="2"/>
  <c r="N239" i="2"/>
  <c r="N240" i="2"/>
  <c r="N241" i="2"/>
  <c r="R247" i="2"/>
  <c r="S247" i="2"/>
  <c r="T243" i="2"/>
  <c r="T244" i="2"/>
  <c r="T245" i="2"/>
  <c r="T246" i="2"/>
  <c r="L247" i="2"/>
  <c r="M247" i="2"/>
  <c r="N243" i="2"/>
  <c r="N244" i="2"/>
  <c r="N245" i="2"/>
  <c r="N246" i="2"/>
  <c r="R237" i="2"/>
  <c r="S237" i="2"/>
  <c r="T233" i="2"/>
  <c r="T234" i="2"/>
  <c r="T235" i="2"/>
  <c r="T236" i="2"/>
  <c r="L237" i="2"/>
  <c r="M237" i="2"/>
  <c r="N233" i="2"/>
  <c r="N234" i="2"/>
  <c r="N235" i="2"/>
  <c r="N236" i="2"/>
  <c r="X232" i="2"/>
  <c r="R232" i="2"/>
  <c r="S232" i="2"/>
  <c r="T231" i="2"/>
  <c r="L232" i="2"/>
  <c r="M232" i="2"/>
  <c r="N231" i="2"/>
  <c r="X230" i="2"/>
  <c r="R230" i="2"/>
  <c r="S230" i="2"/>
  <c r="T229" i="2"/>
  <c r="L230" i="2"/>
  <c r="M230" i="2"/>
  <c r="N229" i="2"/>
  <c r="X228" i="2"/>
  <c r="R228" i="2"/>
  <c r="S228" i="2"/>
  <c r="T227" i="2"/>
  <c r="L228" i="2"/>
  <c r="M228" i="2"/>
  <c r="N227" i="2"/>
  <c r="R226" i="2"/>
  <c r="S226" i="2"/>
  <c r="L226" i="2"/>
  <c r="M226" i="2"/>
  <c r="X186" i="2"/>
  <c r="R186" i="2"/>
  <c r="S186" i="2"/>
  <c r="T183" i="2"/>
  <c r="T184" i="2"/>
  <c r="T185" i="2"/>
  <c r="L186" i="2"/>
  <c r="M186" i="2"/>
  <c r="N183" i="2"/>
  <c r="N184" i="2"/>
  <c r="N185" i="2"/>
  <c r="R181" i="2"/>
  <c r="S181" i="2"/>
  <c r="T143" i="2"/>
  <c r="T180" i="2"/>
  <c r="L181" i="2"/>
  <c r="M181" i="2"/>
  <c r="N143" i="2"/>
  <c r="N180" i="2"/>
  <c r="X99" i="2"/>
  <c r="R99" i="2"/>
  <c r="S99" i="2"/>
  <c r="T96" i="2"/>
  <c r="T97" i="2"/>
  <c r="T98" i="2"/>
  <c r="L99" i="2"/>
  <c r="M99" i="2"/>
  <c r="N96" i="2"/>
  <c r="N97" i="2"/>
  <c r="N98" i="2"/>
  <c r="X95" i="2"/>
  <c r="R95" i="2"/>
  <c r="S95" i="2"/>
  <c r="T92" i="2"/>
  <c r="T93" i="2"/>
  <c r="T94" i="2"/>
  <c r="L95" i="2"/>
  <c r="M95" i="2"/>
  <c r="N92" i="2"/>
  <c r="N93" i="2"/>
  <c r="N94" i="2"/>
  <c r="N141" i="2" l="1"/>
  <c r="T141" i="2"/>
  <c r="N269" i="2"/>
  <c r="N260" i="2"/>
  <c r="N264" i="2"/>
  <c r="T269" i="2"/>
  <c r="T283" i="2"/>
  <c r="N99" i="2"/>
  <c r="T260" i="2"/>
  <c r="N262" i="2"/>
  <c r="T228" i="2"/>
  <c r="T232" i="2"/>
  <c r="N237" i="2"/>
  <c r="T258" i="2"/>
  <c r="T262" i="2"/>
  <c r="W71" i="2"/>
  <c r="N181" i="2"/>
  <c r="T181" i="2"/>
  <c r="N186" i="2"/>
  <c r="N226" i="2"/>
  <c r="T277" i="2"/>
  <c r="N283" i="2"/>
  <c r="N91" i="2"/>
  <c r="N254" i="2"/>
  <c r="T297" i="2"/>
  <c r="W65" i="2"/>
  <c r="W68" i="2"/>
  <c r="T99" i="2"/>
  <c r="T230" i="2"/>
  <c r="N258" i="2"/>
  <c r="T264" i="2"/>
  <c r="N297" i="2"/>
  <c r="W5" i="2"/>
  <c r="T186" i="2"/>
  <c r="N250" i="2"/>
  <c r="N84" i="2"/>
  <c r="T91" i="2"/>
  <c r="T95" i="2"/>
  <c r="N230" i="2"/>
  <c r="T250" i="2"/>
  <c r="N256" i="2"/>
  <c r="T256" i="2"/>
  <c r="N277" i="2"/>
  <c r="T84" i="2"/>
  <c r="T254" i="2"/>
  <c r="N273" i="2"/>
  <c r="T273" i="2"/>
  <c r="N293" i="2"/>
  <c r="T293" i="2"/>
  <c r="N95" i="2"/>
  <c r="T226" i="2"/>
  <c r="N228" i="2"/>
  <c r="N232" i="2"/>
  <c r="T237" i="2"/>
  <c r="N247" i="2"/>
  <c r="T247" i="2"/>
  <c r="N242" i="2"/>
  <c r="T242" i="2"/>
  <c r="X71" i="2"/>
  <c r="R71" i="2"/>
  <c r="S71" i="2"/>
  <c r="T69" i="2"/>
  <c r="T70" i="2"/>
  <c r="L71" i="2"/>
  <c r="M71" i="2"/>
  <c r="N69" i="2"/>
  <c r="N70" i="2"/>
  <c r="X68" i="2"/>
  <c r="R68" i="2"/>
  <c r="S68" i="2"/>
  <c r="T66" i="2"/>
  <c r="T67" i="2"/>
  <c r="L68" i="2"/>
  <c r="M68" i="2"/>
  <c r="N66" i="2"/>
  <c r="N67" i="2"/>
  <c r="X65" i="2"/>
  <c r="R65" i="2"/>
  <c r="S65" i="2"/>
  <c r="T63" i="2"/>
  <c r="T64" i="2"/>
  <c r="L65" i="2"/>
  <c r="M65" i="2"/>
  <c r="N63" i="2"/>
  <c r="N64" i="2"/>
  <c r="R62" i="2"/>
  <c r="S62" i="2"/>
  <c r="L62" i="2"/>
  <c r="M62" i="2"/>
  <c r="R22" i="2"/>
  <c r="S22" i="2"/>
  <c r="L22" i="2"/>
  <c r="M22" i="2"/>
  <c r="X5" i="2"/>
  <c r="R5" i="2"/>
  <c r="S5" i="2"/>
  <c r="T4" i="2"/>
  <c r="L5" i="2"/>
  <c r="M5" i="2"/>
  <c r="N4" i="2"/>
  <c r="Q143" i="2"/>
  <c r="Q4" i="2"/>
  <c r="N22" i="2" l="1"/>
  <c r="T5" i="2"/>
  <c r="N5" i="2"/>
  <c r="T22" i="2"/>
  <c r="T62" i="2"/>
  <c r="N65" i="2"/>
  <c r="T65" i="2"/>
  <c r="N68" i="2"/>
  <c r="T68" i="2"/>
  <c r="N71" i="2"/>
  <c r="T71" i="2"/>
  <c r="N62" i="2"/>
  <c r="P297" i="2"/>
  <c r="O297" i="2"/>
  <c r="J297" i="2"/>
  <c r="I297" i="2"/>
  <c r="G297" i="2"/>
  <c r="F297" i="2"/>
  <c r="D297" i="2"/>
  <c r="C297" i="2"/>
  <c r="Q296" i="2"/>
  <c r="K296" i="2"/>
  <c r="H296" i="2"/>
  <c r="E296" i="2"/>
  <c r="Q295" i="2"/>
  <c r="K295" i="2"/>
  <c r="H295" i="2"/>
  <c r="E295" i="2"/>
  <c r="Q294" i="2"/>
  <c r="K294" i="2"/>
  <c r="H294" i="2"/>
  <c r="E294" i="2"/>
  <c r="P293" i="2"/>
  <c r="O293" i="2"/>
  <c r="J293" i="2"/>
  <c r="I293" i="2"/>
  <c r="G293" i="2"/>
  <c r="F293" i="2"/>
  <c r="D293" i="2"/>
  <c r="C293" i="2"/>
  <c r="Q292" i="2"/>
  <c r="K292" i="2"/>
  <c r="H292" i="2"/>
  <c r="E292" i="2"/>
  <c r="Q285" i="2"/>
  <c r="K285" i="2"/>
  <c r="H285" i="2"/>
  <c r="E285" i="2"/>
  <c r="Q283" i="2"/>
  <c r="P283" i="2"/>
  <c r="O283" i="2"/>
  <c r="K283" i="2"/>
  <c r="J283" i="2"/>
  <c r="I283" i="2"/>
  <c r="H283" i="2"/>
  <c r="G283" i="2"/>
  <c r="F283" i="2"/>
  <c r="E283" i="2"/>
  <c r="D283" i="2"/>
  <c r="C283" i="2"/>
  <c r="Q273" i="2"/>
  <c r="P273" i="2"/>
  <c r="O273" i="2"/>
  <c r="K273" i="2"/>
  <c r="J273" i="2"/>
  <c r="I273" i="2"/>
  <c r="H273" i="2"/>
  <c r="G273" i="2"/>
  <c r="F273" i="2"/>
  <c r="E273" i="2"/>
  <c r="D273" i="2"/>
  <c r="C273" i="2"/>
  <c r="P269" i="2"/>
  <c r="O269" i="2"/>
  <c r="J269" i="2"/>
  <c r="I269" i="2"/>
  <c r="G269" i="2"/>
  <c r="F269" i="2"/>
  <c r="D269" i="2"/>
  <c r="C269" i="2"/>
  <c r="Q268" i="2"/>
  <c r="K268" i="2"/>
  <c r="H268" i="2"/>
  <c r="E268" i="2"/>
  <c r="Q267" i="2"/>
  <c r="K267" i="2"/>
  <c r="H267" i="2"/>
  <c r="E267" i="2"/>
  <c r="Q266" i="2"/>
  <c r="K266" i="2"/>
  <c r="H266" i="2"/>
  <c r="E266" i="2"/>
  <c r="P264" i="2"/>
  <c r="O264" i="2"/>
  <c r="J264" i="2"/>
  <c r="I264" i="2"/>
  <c r="G264" i="2"/>
  <c r="F264" i="2"/>
  <c r="D264" i="2"/>
  <c r="C264" i="2"/>
  <c r="Q263" i="2"/>
  <c r="Q264" i="2" s="1"/>
  <c r="K263" i="2"/>
  <c r="K264" i="2" s="1"/>
  <c r="H263" i="2"/>
  <c r="H264" i="2" s="1"/>
  <c r="E263" i="2"/>
  <c r="E264" i="2" s="1"/>
  <c r="P262" i="2"/>
  <c r="O262" i="2"/>
  <c r="J262" i="2"/>
  <c r="I262" i="2"/>
  <c r="G262" i="2"/>
  <c r="F262" i="2"/>
  <c r="D262" i="2"/>
  <c r="C262" i="2"/>
  <c r="Q261" i="2"/>
  <c r="Q262" i="2" s="1"/>
  <c r="K261" i="2"/>
  <c r="K262" i="2" s="1"/>
  <c r="H261" i="2"/>
  <c r="H262" i="2" s="1"/>
  <c r="E261" i="2"/>
  <c r="E262" i="2" s="1"/>
  <c r="P260" i="2"/>
  <c r="O260" i="2"/>
  <c r="J260" i="2"/>
  <c r="I260" i="2"/>
  <c r="G260" i="2"/>
  <c r="F260" i="2"/>
  <c r="D260" i="2"/>
  <c r="C260" i="2"/>
  <c r="Q259" i="2"/>
  <c r="Q260" i="2" s="1"/>
  <c r="K259" i="2"/>
  <c r="K260" i="2" s="1"/>
  <c r="H259" i="2"/>
  <c r="H260" i="2" s="1"/>
  <c r="E259" i="2"/>
  <c r="E260" i="2" s="1"/>
  <c r="P258" i="2"/>
  <c r="O258" i="2"/>
  <c r="J258" i="2"/>
  <c r="I258" i="2"/>
  <c r="G258" i="2"/>
  <c r="F258" i="2"/>
  <c r="D258" i="2"/>
  <c r="C258" i="2"/>
  <c r="Q257" i="2"/>
  <c r="Q258" i="2" s="1"/>
  <c r="K257" i="2"/>
  <c r="K258" i="2" s="1"/>
  <c r="H257" i="2"/>
  <c r="H258" i="2" s="1"/>
  <c r="E257" i="2"/>
  <c r="E258" i="2" s="1"/>
  <c r="P256" i="2"/>
  <c r="O256" i="2"/>
  <c r="J256" i="2"/>
  <c r="I256" i="2"/>
  <c r="G256" i="2"/>
  <c r="F256" i="2"/>
  <c r="D256" i="2"/>
  <c r="C256" i="2"/>
  <c r="Q255" i="2"/>
  <c r="Q256" i="2" s="1"/>
  <c r="K255" i="2"/>
  <c r="K256" i="2" s="1"/>
  <c r="H255" i="2"/>
  <c r="H256" i="2" s="1"/>
  <c r="E255" i="2"/>
  <c r="E256" i="2" s="1"/>
  <c r="P254" i="2"/>
  <c r="O254" i="2"/>
  <c r="J254" i="2"/>
  <c r="I254" i="2"/>
  <c r="G254" i="2"/>
  <c r="F254" i="2"/>
  <c r="D254" i="2"/>
  <c r="C254" i="2"/>
  <c r="Q253" i="2"/>
  <c r="K253" i="2"/>
  <c r="H253" i="2"/>
  <c r="E253" i="2"/>
  <c r="Q252" i="2"/>
  <c r="K252" i="2"/>
  <c r="H252" i="2"/>
  <c r="E252" i="2"/>
  <c r="P250" i="2"/>
  <c r="O250" i="2"/>
  <c r="J250" i="2"/>
  <c r="I250" i="2"/>
  <c r="G250" i="2"/>
  <c r="F250" i="2"/>
  <c r="D250" i="2"/>
  <c r="C250" i="2"/>
  <c r="Q249" i="2"/>
  <c r="Q250" i="2" s="1"/>
  <c r="K249" i="2"/>
  <c r="K250" i="2" s="1"/>
  <c r="H249" i="2"/>
  <c r="H250" i="2" s="1"/>
  <c r="E249" i="2"/>
  <c r="E250" i="2" s="1"/>
  <c r="P247" i="2"/>
  <c r="O247" i="2"/>
  <c r="J247" i="2"/>
  <c r="I247" i="2"/>
  <c r="G247" i="2"/>
  <c r="F247" i="2"/>
  <c r="D247" i="2"/>
  <c r="C247" i="2"/>
  <c r="Q246" i="2"/>
  <c r="K246" i="2"/>
  <c r="H246" i="2"/>
  <c r="E246" i="2"/>
  <c r="Q245" i="2"/>
  <c r="K245" i="2"/>
  <c r="H245" i="2"/>
  <c r="E245" i="2"/>
  <c r="Q244" i="2"/>
  <c r="K244" i="2"/>
  <c r="H244" i="2"/>
  <c r="E244" i="2"/>
  <c r="Q243" i="2"/>
  <c r="K243" i="2"/>
  <c r="H243" i="2"/>
  <c r="E243" i="2"/>
  <c r="P242" i="2"/>
  <c r="O242" i="2"/>
  <c r="J242" i="2"/>
  <c r="I242" i="2"/>
  <c r="G242" i="2"/>
  <c r="F242" i="2"/>
  <c r="D242" i="2"/>
  <c r="C242" i="2"/>
  <c r="Q241" i="2"/>
  <c r="K241" i="2"/>
  <c r="H241" i="2"/>
  <c r="E241" i="2"/>
  <c r="Q240" i="2"/>
  <c r="K240" i="2"/>
  <c r="H240" i="2"/>
  <c r="E240" i="2"/>
  <c r="Q239" i="2"/>
  <c r="K239" i="2"/>
  <c r="H239" i="2"/>
  <c r="E239" i="2"/>
  <c r="Q238" i="2"/>
  <c r="K238" i="2"/>
  <c r="H238" i="2"/>
  <c r="E238" i="2"/>
  <c r="P237" i="2"/>
  <c r="O237" i="2"/>
  <c r="J237" i="2"/>
  <c r="I237" i="2"/>
  <c r="G237" i="2"/>
  <c r="F237" i="2"/>
  <c r="D237" i="2"/>
  <c r="C237" i="2"/>
  <c r="Q236" i="2"/>
  <c r="K236" i="2"/>
  <c r="H236" i="2"/>
  <c r="E236" i="2"/>
  <c r="Q235" i="2"/>
  <c r="K235" i="2"/>
  <c r="H235" i="2"/>
  <c r="E235" i="2"/>
  <c r="Q234" i="2"/>
  <c r="K234" i="2"/>
  <c r="H234" i="2"/>
  <c r="E234" i="2"/>
  <c r="Q233" i="2"/>
  <c r="K233" i="2"/>
  <c r="H233" i="2"/>
  <c r="E233" i="2"/>
  <c r="P232" i="2"/>
  <c r="O232" i="2"/>
  <c r="J232" i="2"/>
  <c r="I232" i="2"/>
  <c r="G232" i="2"/>
  <c r="F232" i="2"/>
  <c r="D232" i="2"/>
  <c r="C232" i="2"/>
  <c r="Q231" i="2"/>
  <c r="Q232" i="2" s="1"/>
  <c r="K231" i="2"/>
  <c r="K232" i="2" s="1"/>
  <c r="H231" i="2"/>
  <c r="H232" i="2" s="1"/>
  <c r="E231" i="2"/>
  <c r="E232" i="2" s="1"/>
  <c r="P230" i="2"/>
  <c r="O230" i="2"/>
  <c r="J230" i="2"/>
  <c r="I230" i="2"/>
  <c r="G230" i="2"/>
  <c r="F230" i="2"/>
  <c r="D230" i="2"/>
  <c r="C230" i="2"/>
  <c r="Q229" i="2"/>
  <c r="Q230" i="2" s="1"/>
  <c r="K229" i="2"/>
  <c r="K230" i="2" s="1"/>
  <c r="H229" i="2"/>
  <c r="H230" i="2" s="1"/>
  <c r="E229" i="2"/>
  <c r="E230" i="2" s="1"/>
  <c r="P228" i="2"/>
  <c r="O228" i="2"/>
  <c r="J228" i="2"/>
  <c r="I228" i="2"/>
  <c r="G228" i="2"/>
  <c r="F228" i="2"/>
  <c r="D228" i="2"/>
  <c r="C228" i="2"/>
  <c r="Q227" i="2"/>
  <c r="Q228" i="2" s="1"/>
  <c r="K227" i="2"/>
  <c r="K228" i="2" s="1"/>
  <c r="H227" i="2"/>
  <c r="H228" i="2" s="1"/>
  <c r="E227" i="2"/>
  <c r="E228" i="2" s="1"/>
  <c r="P226" i="2"/>
  <c r="O226" i="2"/>
  <c r="J226" i="2"/>
  <c r="I226" i="2"/>
  <c r="G226" i="2"/>
  <c r="F226" i="2"/>
  <c r="D226" i="2"/>
  <c r="C226" i="2"/>
  <c r="Q186" i="2"/>
  <c r="P186" i="2"/>
  <c r="O186" i="2"/>
  <c r="K186" i="2"/>
  <c r="J186" i="2"/>
  <c r="I186" i="2"/>
  <c r="H186" i="2"/>
  <c r="G186" i="2"/>
  <c r="F186" i="2"/>
  <c r="E186" i="2"/>
  <c r="D186" i="2"/>
  <c r="C186" i="2"/>
  <c r="P181" i="2"/>
  <c r="O181" i="2"/>
  <c r="J181" i="2"/>
  <c r="I181" i="2"/>
  <c r="G181" i="2"/>
  <c r="F181" i="2"/>
  <c r="D181" i="2"/>
  <c r="C181" i="2"/>
  <c r="Q180" i="2"/>
  <c r="Q181" i="2" s="1"/>
  <c r="K180" i="2"/>
  <c r="H180" i="2"/>
  <c r="E180" i="2"/>
  <c r="K143" i="2"/>
  <c r="H143" i="2"/>
  <c r="E143" i="2"/>
  <c r="P99" i="2"/>
  <c r="O99" i="2"/>
  <c r="K99" i="2"/>
  <c r="J99" i="2"/>
  <c r="I99" i="2"/>
  <c r="H99" i="2"/>
  <c r="G99" i="2"/>
  <c r="F99" i="2"/>
  <c r="E99" i="2"/>
  <c r="D99" i="2"/>
  <c r="C99" i="2"/>
  <c r="Q98" i="2"/>
  <c r="Q97" i="2"/>
  <c r="Q96" i="2"/>
  <c r="P95" i="2"/>
  <c r="O95" i="2"/>
  <c r="J95" i="2"/>
  <c r="I95" i="2"/>
  <c r="G95" i="2"/>
  <c r="F95" i="2"/>
  <c r="D95" i="2"/>
  <c r="C95" i="2"/>
  <c r="Q94" i="2"/>
  <c r="K94" i="2"/>
  <c r="H94" i="2"/>
  <c r="E94" i="2"/>
  <c r="Q93" i="2"/>
  <c r="K93" i="2"/>
  <c r="H93" i="2"/>
  <c r="E93" i="2"/>
  <c r="Q92" i="2"/>
  <c r="K92" i="2"/>
  <c r="H92" i="2"/>
  <c r="E92" i="2"/>
  <c r="P91" i="2"/>
  <c r="O91" i="2"/>
  <c r="J91" i="2"/>
  <c r="I91" i="2"/>
  <c r="G91" i="2"/>
  <c r="F91" i="2"/>
  <c r="D91" i="2"/>
  <c r="C91" i="2"/>
  <c r="Q90" i="2"/>
  <c r="K90" i="2"/>
  <c r="H90" i="2"/>
  <c r="E90" i="2"/>
  <c r="Q89" i="2"/>
  <c r="K89" i="2"/>
  <c r="H89" i="2"/>
  <c r="E89" i="2"/>
  <c r="Q88" i="2"/>
  <c r="K88" i="2"/>
  <c r="H88" i="2"/>
  <c r="E88" i="2"/>
  <c r="Q87" i="2"/>
  <c r="K87" i="2"/>
  <c r="H87" i="2"/>
  <c r="E87" i="2"/>
  <c r="Q86" i="2"/>
  <c r="K86" i="2"/>
  <c r="H86" i="2"/>
  <c r="E86" i="2"/>
  <c r="Q85" i="2"/>
  <c r="K85" i="2"/>
  <c r="H85" i="2"/>
  <c r="E85" i="2"/>
  <c r="P84" i="2"/>
  <c r="O84" i="2"/>
  <c r="J84" i="2"/>
  <c r="I84" i="2"/>
  <c r="G84" i="2"/>
  <c r="F84" i="2"/>
  <c r="D84" i="2"/>
  <c r="C84" i="2"/>
  <c r="P71" i="2"/>
  <c r="O71" i="2"/>
  <c r="J71" i="2"/>
  <c r="I71" i="2"/>
  <c r="G71" i="2"/>
  <c r="F71" i="2"/>
  <c r="D71" i="2"/>
  <c r="C71" i="2"/>
  <c r="Q70" i="2"/>
  <c r="K70" i="2"/>
  <c r="H70" i="2"/>
  <c r="E70" i="2"/>
  <c r="Q69" i="2"/>
  <c r="K69" i="2"/>
  <c r="H69" i="2"/>
  <c r="E69" i="2"/>
  <c r="P68" i="2"/>
  <c r="O68" i="2"/>
  <c r="J68" i="2"/>
  <c r="I68" i="2"/>
  <c r="G68" i="2"/>
  <c r="F68" i="2"/>
  <c r="D68" i="2"/>
  <c r="C68" i="2"/>
  <c r="Q67" i="2"/>
  <c r="K67" i="2"/>
  <c r="H67" i="2"/>
  <c r="E67" i="2"/>
  <c r="Q66" i="2"/>
  <c r="K66" i="2"/>
  <c r="H66" i="2"/>
  <c r="E66" i="2"/>
  <c r="P65" i="2"/>
  <c r="O65" i="2"/>
  <c r="J65" i="2"/>
  <c r="I65" i="2"/>
  <c r="G65" i="2"/>
  <c r="F65" i="2"/>
  <c r="D65" i="2"/>
  <c r="C65" i="2"/>
  <c r="Q64" i="2"/>
  <c r="K64" i="2"/>
  <c r="H64" i="2"/>
  <c r="E64" i="2"/>
  <c r="Q63" i="2"/>
  <c r="K63" i="2"/>
  <c r="H63" i="2"/>
  <c r="E63" i="2"/>
  <c r="P62" i="2"/>
  <c r="O62" i="2"/>
  <c r="J62" i="2"/>
  <c r="I62" i="2"/>
  <c r="G62" i="2"/>
  <c r="F62" i="2"/>
  <c r="D62" i="2"/>
  <c r="C62" i="2"/>
  <c r="P22" i="2"/>
  <c r="O22" i="2"/>
  <c r="J22" i="2"/>
  <c r="I22" i="2"/>
  <c r="G22" i="2"/>
  <c r="F22" i="2"/>
  <c r="D22" i="2"/>
  <c r="C22" i="2"/>
  <c r="P5" i="2"/>
  <c r="O5" i="2"/>
  <c r="J5" i="2"/>
  <c r="I5" i="2"/>
  <c r="G5" i="2"/>
  <c r="F5" i="2"/>
  <c r="D5" i="2"/>
  <c r="C5" i="2"/>
  <c r="K4" i="2"/>
  <c r="K5" i="2" s="1"/>
  <c r="H4" i="2"/>
  <c r="H5" i="2" s="1"/>
  <c r="E4" i="2"/>
  <c r="E5" i="2" s="1"/>
  <c r="E141" i="2" l="1"/>
  <c r="Q293" i="2"/>
  <c r="Q297" i="2"/>
  <c r="H141" i="2"/>
  <c r="K141" i="2"/>
  <c r="Q141" i="2"/>
  <c r="Q269" i="2"/>
  <c r="H68" i="2"/>
  <c r="H84" i="2"/>
  <c r="K297" i="2"/>
  <c r="E68" i="2"/>
  <c r="H269" i="2"/>
  <c r="H293" i="2"/>
  <c r="H297" i="2"/>
  <c r="Q91" i="2"/>
  <c r="Q95" i="2"/>
  <c r="Q237" i="2"/>
  <c r="Q242" i="2"/>
  <c r="Q247" i="2"/>
  <c r="Q254" i="2"/>
  <c r="E269" i="2"/>
  <c r="E293" i="2"/>
  <c r="E297" i="2"/>
  <c r="H65" i="2"/>
  <c r="H71" i="2"/>
  <c r="K293" i="2"/>
  <c r="E62" i="2"/>
  <c r="E65" i="2"/>
  <c r="E226" i="2"/>
  <c r="K91" i="2"/>
  <c r="K95" i="2"/>
  <c r="K181" i="2"/>
  <c r="K237" i="2"/>
  <c r="K247" i="2"/>
  <c r="K254" i="2"/>
  <c r="H226" i="2"/>
  <c r="K71" i="2"/>
  <c r="K84" i="2"/>
  <c r="Q62" i="2"/>
  <c r="Q65" i="2"/>
  <c r="Q68" i="2"/>
  <c r="Q71" i="2"/>
  <c r="Q84" i="2"/>
  <c r="Q226" i="2"/>
  <c r="E84" i="2"/>
  <c r="K65" i="2"/>
  <c r="K269" i="2"/>
  <c r="E91" i="2"/>
  <c r="E237" i="2"/>
  <c r="E242" i="2"/>
  <c r="E247" i="2"/>
  <c r="E254" i="2"/>
  <c r="K62" i="2"/>
  <c r="K68" i="2"/>
  <c r="K226" i="2"/>
  <c r="E95" i="2"/>
  <c r="E181" i="2"/>
  <c r="H91" i="2"/>
  <c r="H95" i="2"/>
  <c r="H181" i="2"/>
  <c r="H237" i="2"/>
  <c r="H242" i="2"/>
  <c r="H247" i="2"/>
  <c r="H254" i="2"/>
  <c r="E71" i="2"/>
  <c r="K242" i="2"/>
  <c r="Q5" i="2"/>
  <c r="Q22" i="2"/>
  <c r="E22" i="2"/>
  <c r="K22" i="2"/>
  <c r="H22" i="2"/>
  <c r="H62" i="2"/>
  <c r="Q99" i="2"/>
</calcChain>
</file>

<file path=xl/sharedStrings.xml><?xml version="1.0" encoding="utf-8"?>
<sst xmlns="http://schemas.openxmlformats.org/spreadsheetml/2006/main" count="522" uniqueCount="359">
  <si>
    <t>Education Department Budget</t>
  </si>
  <si>
    <t xml:space="preserve">                   2020-21 (AE)                  </t>
  </si>
  <si>
    <t xml:space="preserve">                   2021-22 (BE)                  </t>
  </si>
  <si>
    <t xml:space="preserve">                   2021-22 (RE)                  </t>
  </si>
  <si>
    <t xml:space="preserve">                   2022-23 (BE)                  </t>
  </si>
  <si>
    <t>State</t>
  </si>
  <si>
    <t>Centre</t>
  </si>
  <si>
    <t>Total</t>
  </si>
  <si>
    <t xml:space="preserve">Madarsa School </t>
  </si>
  <si>
    <t>Samagra Shiksha Abhiyan</t>
  </si>
  <si>
    <t xml:space="preserve">Health Department </t>
  </si>
  <si>
    <t>NRHM</t>
  </si>
  <si>
    <t>NUHM</t>
  </si>
  <si>
    <t xml:space="preserve">Shubhlaxmi Yojana </t>
  </si>
  <si>
    <t xml:space="preserve">Mukhyamantri Chiranjivi Swasthya Beema Yojana </t>
  </si>
  <si>
    <t xml:space="preserve">Urban Development </t>
  </si>
  <si>
    <t>Swachh Bharat Mission Urban</t>
  </si>
  <si>
    <t>Pradhan Mantri Awas Yojana Urban</t>
  </si>
  <si>
    <t>Social Justice And Empowerment Department</t>
  </si>
  <si>
    <t xml:space="preserve">Palanhar Yoajan </t>
  </si>
  <si>
    <t xml:space="preserve">Devnarayan Yoajan </t>
  </si>
  <si>
    <t>Post matric scholarship for SC</t>
  </si>
  <si>
    <t>Post matric scholarship for ST</t>
  </si>
  <si>
    <t>Post matric scholarship for OBC</t>
  </si>
  <si>
    <t xml:space="preserve">Vradhdjan  Pension Yoajan </t>
  </si>
  <si>
    <t xml:space="preserve">Vidhava  Pension Yoajan </t>
  </si>
  <si>
    <t xml:space="preserve">Vishesh Yogyajan  Pension Yojana </t>
  </si>
  <si>
    <t xml:space="preserve">Child Right Department </t>
  </si>
  <si>
    <t xml:space="preserve">Minority Department </t>
  </si>
  <si>
    <t xml:space="preserve">Anuprari  Scheme </t>
  </si>
  <si>
    <t>Women Empowerment Department</t>
  </si>
  <si>
    <t xml:space="preserve">Mukhyamantri Rajshree Yojana </t>
  </si>
  <si>
    <t>Integrated Child Development Services Directorate</t>
  </si>
  <si>
    <t>ICDS</t>
  </si>
  <si>
    <t xml:space="preserve">Indra Gandhi Matratv Yojana </t>
  </si>
  <si>
    <t>Rural Development Department</t>
  </si>
  <si>
    <t>Source : Budget Books, FD, GoR</t>
  </si>
  <si>
    <t xml:space="preserve">Department and Schemes </t>
  </si>
  <si>
    <t>Head</t>
  </si>
  <si>
    <t xml:space="preserve">                   2021-22 (AE)                  </t>
  </si>
  <si>
    <t xml:space="preserve">Total </t>
  </si>
  <si>
    <t>Pre Matric Scholarships for SC</t>
  </si>
  <si>
    <t>Pre Matric Scholarships for ST</t>
  </si>
  <si>
    <t>Pre Matric Scholarships for OBC</t>
  </si>
  <si>
    <t xml:space="preserve">Devnayaran Yojana </t>
  </si>
  <si>
    <t xml:space="preserve">                   2022-23 (RE)                  </t>
  </si>
  <si>
    <t xml:space="preserve">                   2023-24 (BE)                  </t>
  </si>
  <si>
    <t xml:space="preserve">                   2022-23 (AE)                  </t>
  </si>
  <si>
    <t xml:space="preserve">                   2023-24 (RE)                  </t>
  </si>
  <si>
    <t xml:space="preserve">                   2024-25 (BE)                  </t>
  </si>
  <si>
    <t xml:space="preserve">                   2024-25 (BE)Modified                  </t>
  </si>
  <si>
    <t>Lado Protsahan Yojna</t>
  </si>
  <si>
    <t>Gig Workers Kalyan Yojna</t>
  </si>
  <si>
    <t>Ghumantu ,Vimukt, Ardhghumantu jati kalyan board</t>
  </si>
  <si>
    <t xml:space="preserve">Gadiya Luharo ko kachche maal kray hetu anudan </t>
  </si>
  <si>
    <t>Scheme for DTNT</t>
  </si>
  <si>
    <t>Other Departments</t>
  </si>
  <si>
    <t xml:space="preserve">                   2023-24 (AE)                  </t>
  </si>
  <si>
    <t xml:space="preserve">                   2024-25 (RE)                  </t>
  </si>
  <si>
    <t xml:space="preserve">                   2025-26 (BE)                  </t>
  </si>
  <si>
    <t xml:space="preserve">                </t>
  </si>
  <si>
    <t>2202-01-113-(01)-{01}</t>
  </si>
  <si>
    <t>2202-01-113-(01)-{02}</t>
  </si>
  <si>
    <t>2202-01-113-(01)-{03}</t>
  </si>
  <si>
    <t>2202-01-113-(02)-{01}</t>
  </si>
  <si>
    <t>2202-01-113-(02)-{02}</t>
  </si>
  <si>
    <t>2202-01-113-(02)-{03}</t>
  </si>
  <si>
    <t>2202-01-113-(02)-{04}</t>
  </si>
  <si>
    <t>2202-01-113-(02)-{05}</t>
  </si>
  <si>
    <t>2202-01-113-(02)-{06}</t>
  </si>
  <si>
    <t>2202-01-113-(02)-{07)</t>
  </si>
  <si>
    <t>2202-01-113-(02)-{08)</t>
  </si>
  <si>
    <t>2202-01-113-(02)-{09)</t>
  </si>
  <si>
    <t>4202-01-201-(13)-{01}</t>
  </si>
  <si>
    <t>4202-01-201-(13)-{02}</t>
  </si>
  <si>
    <t>4202-01-201-(13)-{04}</t>
  </si>
  <si>
    <t>4202-01-789-(15)-{01}</t>
  </si>
  <si>
    <t>4202-01-789-(15)-{02}</t>
  </si>
  <si>
    <t>4202-01-789-(15)-{04}</t>
  </si>
  <si>
    <t>4202-01-796-(20)-{01}</t>
  </si>
  <si>
    <t>4202-01-796-(20)-{02}</t>
  </si>
  <si>
    <t>4202-01-796-(20)-{04}</t>
  </si>
  <si>
    <t>2202-02-113-(01)-{01}</t>
  </si>
  <si>
    <t>2202-02-113-(01)-{02}</t>
  </si>
  <si>
    <t>2202-02-113-(01)-{03}</t>
  </si>
  <si>
    <t>2202-02-113-(01)-{04}</t>
  </si>
  <si>
    <t>2202-02-113-(02)-{01}</t>
  </si>
  <si>
    <t>2202-02-113-(02)-{02}</t>
  </si>
  <si>
    <t>2202-02-113-(02)-{03}</t>
  </si>
  <si>
    <t>2202-02-113-(02)-{04}</t>
  </si>
  <si>
    <t>2202-02-113-(02)-{05}</t>
  </si>
  <si>
    <t>2202-02-113-(02)-{06}</t>
  </si>
  <si>
    <t>4202-01-202-(20)-{01}</t>
  </si>
  <si>
    <t>4202-01-202-(20)-{02}</t>
  </si>
  <si>
    <t>4202-01-789-(16)-{01}</t>
  </si>
  <si>
    <t>4202-01-789-(16)-{02}</t>
  </si>
  <si>
    <t>4202-01-796-(21)-{01}</t>
  </si>
  <si>
    <t>4202-01-796-(21)-{02}</t>
  </si>
  <si>
    <t>Total - A</t>
  </si>
  <si>
    <t>Total - B</t>
  </si>
  <si>
    <t>Total - A+B</t>
  </si>
  <si>
    <t>2230-01-103-(14)-[01]</t>
  </si>
  <si>
    <t>2230-01-789-(07)-[01]</t>
  </si>
  <si>
    <t>2230-01-796-(09)-[01]</t>
  </si>
  <si>
    <t>Gig evam Unorganised Workers Development Fund (3482)</t>
  </si>
  <si>
    <t>2230-01-103-(16)-{01}</t>
  </si>
  <si>
    <t>2230-01-789-(08)-{01}</t>
  </si>
  <si>
    <t>2230-01-796-(10)-{01}</t>
  </si>
  <si>
    <t>2235-02-196-(21)-[06]</t>
  </si>
  <si>
    <t>2235-02-196-(21)-[12]</t>
  </si>
  <si>
    <t>2235-02-196-(21)-[13]</t>
  </si>
  <si>
    <t>2235-02-789-(22)-[01]</t>
  </si>
  <si>
    <t>2235-02-796-(22)-[01]</t>
  </si>
  <si>
    <t>Pradhan Mantri Matritva Vandana Yojna (PMMVY)</t>
  </si>
  <si>
    <t xml:space="preserve">Rashtriya Poshahar Sahayata Karyakram and PM Poshan - Mid day Meal </t>
  </si>
  <si>
    <t>2202-01-112-(04)-[01]</t>
  </si>
  <si>
    <t>2202-01-112-(04)-[02]</t>
  </si>
  <si>
    <t>2202-01-112-(04)-[03]</t>
  </si>
  <si>
    <t>2202-01-112-(04)-[04]</t>
  </si>
  <si>
    <t>2202-01-789-(10)-[01]</t>
  </si>
  <si>
    <t>2202-01-789-(10)-[02]</t>
  </si>
  <si>
    <t>2202-01-789-(10)-[03]</t>
  </si>
  <si>
    <t>2202-01-796-(20)-[01]</t>
  </si>
  <si>
    <t>2202-01-796-(20)-[02]</t>
  </si>
  <si>
    <t>2202-01-796-(20)-[03]</t>
  </si>
  <si>
    <t>2202-01-112-(01)-[01]</t>
  </si>
  <si>
    <t>2202-01-112-(01)-[02]</t>
  </si>
  <si>
    <t>2202-01-789-(05)-[01]</t>
  </si>
  <si>
    <t>2202-01-796-(12)-[01]</t>
  </si>
  <si>
    <t>2217-80-191-(53)-[01]</t>
  </si>
  <si>
    <t>2217-80-191-(53)-[02]</t>
  </si>
  <si>
    <t>2217-80-191-(53)-[03]</t>
  </si>
  <si>
    <t>2217-80-191-(53)-[04]</t>
  </si>
  <si>
    <t>2217-80-191-(53)-[05]</t>
  </si>
  <si>
    <t>2217-80-191-(53)-[06]</t>
  </si>
  <si>
    <t>2217-80-192-(57)-[01]</t>
  </si>
  <si>
    <t>2217-80-192-(57)-[02]</t>
  </si>
  <si>
    <t>2217-80-192-(57)-[03]</t>
  </si>
  <si>
    <t>2217-80-192-(57)-[04]</t>
  </si>
  <si>
    <t>2217-80-192-(57)-[05]</t>
  </si>
  <si>
    <t>2217-80-192-(57)-[06]</t>
  </si>
  <si>
    <t>4217-60-051-(10)-[01]</t>
  </si>
  <si>
    <t>4217-60-051-(10)-[02]</t>
  </si>
  <si>
    <t>4217-60-789-(10)-[01]</t>
  </si>
  <si>
    <t>4217-60-789-(10)-[02]</t>
  </si>
  <si>
    <t>4217-60-796-(10)-[01]</t>
  </si>
  <si>
    <t>4217-60-796-(10)-[02]</t>
  </si>
  <si>
    <t>2217-80-191-(55)-[01]</t>
  </si>
  <si>
    <t>2217-80-191-(55)-[02]</t>
  </si>
  <si>
    <t>2217-80-191-(55)-[03]</t>
  </si>
  <si>
    <t>2217-80-192-(58)-[01]</t>
  </si>
  <si>
    <t>2217-80-192-(58)-[02]</t>
  </si>
  <si>
    <t>2217-80-192-(58)-[03]</t>
  </si>
  <si>
    <t>2217-80-191-(56)-[01]</t>
  </si>
  <si>
    <t>2217-80-191-(56)-[02]</t>
  </si>
  <si>
    <t>2217-80-191-(56)-[03]</t>
  </si>
  <si>
    <t>2217-80-192-(59)-[01]</t>
  </si>
  <si>
    <t>2217-80-192-(59)-[02]</t>
  </si>
  <si>
    <t>2217-80-192-(59)-[03]</t>
  </si>
  <si>
    <t>4217-60-051-(14)-[01]</t>
  </si>
  <si>
    <t>4217-60-789-(14)-[01]</t>
  </si>
  <si>
    <t>4217-60-796-(14)-[01]</t>
  </si>
  <si>
    <t>4217-60-051-(13)-[01]</t>
  </si>
  <si>
    <t>4217-60-789-(13)-[01]</t>
  </si>
  <si>
    <t>4217-60-796-(13)-[01]</t>
  </si>
  <si>
    <t>Total- A</t>
  </si>
  <si>
    <t xml:space="preserve">Total- B </t>
  </si>
  <si>
    <t>Grand Total</t>
  </si>
  <si>
    <t xml:space="preserve">Grand Total </t>
  </si>
  <si>
    <t>2236-02-101-(03)-{01}</t>
  </si>
  <si>
    <t>2236-02-789-(04)-{01}</t>
  </si>
  <si>
    <t>2236-02-796-(02)-{01}</t>
  </si>
  <si>
    <t>2210-06-789-(09)-{01}</t>
  </si>
  <si>
    <t>2210-06-800-(08)-{01}</t>
  </si>
  <si>
    <t>2210-06-796-(14)-{01}</t>
  </si>
  <si>
    <t>3475-00-108-(06)-[01]</t>
  </si>
  <si>
    <t>3475-00-789-(05)-[01]</t>
  </si>
  <si>
    <t>3475-00-796-(05)-[01]</t>
  </si>
  <si>
    <t>3475-00-108-(04)-[01]</t>
  </si>
  <si>
    <t>3475-00-789-(03)-[01]</t>
  </si>
  <si>
    <t xml:space="preserve">3475-00-796-(03)-[01] </t>
  </si>
  <si>
    <t>3475-00-902</t>
  </si>
  <si>
    <t>2235-02-196-(02)-[39]</t>
  </si>
  <si>
    <t>2235-02-196-(02)-[40]</t>
  </si>
  <si>
    <t>2235-02-196-(02)-[41]</t>
  </si>
  <si>
    <t>2225-01-196-(13)-{00}</t>
  </si>
  <si>
    <t>2225-02-196-(12)-{00}</t>
  </si>
  <si>
    <t>2235-02-196-(19)-{07}</t>
  </si>
  <si>
    <t>2235-60-196-(02)</t>
  </si>
  <si>
    <t>2235-02-102-(10)-1</t>
  </si>
  <si>
    <t>Pradhan Mantri Jan Vikas Karyekram (PMJVK)</t>
  </si>
  <si>
    <t>2225-04-277-(01)-{01}</t>
  </si>
  <si>
    <t>Minority Boys Hostel Sanchalan</t>
  </si>
  <si>
    <t>Minority Girls Hostel</t>
  </si>
  <si>
    <t>2211-00-789-(03)-[03]</t>
  </si>
  <si>
    <t>2211-00-796-(07)-[03]</t>
  </si>
  <si>
    <t>2211-00-800-(03)-[03]</t>
  </si>
  <si>
    <t>4210-01-110-(16)-[01]</t>
  </si>
  <si>
    <t>4210-01-789-(07)-[01]</t>
  </si>
  <si>
    <t>4210-01-796-(09)-[01]</t>
  </si>
  <si>
    <t>Rashtriya Sahari Swasthya Mission (NUHM)</t>
  </si>
  <si>
    <t>Integrated Child Protection Scheme (ICPS)</t>
  </si>
  <si>
    <t>2217-80-191-(39)-{01]</t>
  </si>
  <si>
    <t>2217-80-191-(39)-{02}</t>
  </si>
  <si>
    <t>2217-80-191-(39)-{03}</t>
  </si>
  <si>
    <t>2217-80-192-(41)-{01}</t>
  </si>
  <si>
    <t>2217-80-192-(41)-{02}</t>
  </si>
  <si>
    <t>2217-80-192-(41)-{03}</t>
  </si>
  <si>
    <t>4217-60-051-(12)-{01}</t>
  </si>
  <si>
    <t>4217-60-789-(12)-{01}</t>
  </si>
  <si>
    <t>4217-60-796-(12)-{01}</t>
  </si>
  <si>
    <t>2217-80-191-(61)-{01}</t>
  </si>
  <si>
    <t>2217-80-191-(61)-{02}</t>
  </si>
  <si>
    <t>2217-80-191-(61)-{03}</t>
  </si>
  <si>
    <t>2217-80-191-(61)-{04}</t>
  </si>
  <si>
    <t>2217-80-191-(61)-{05}</t>
  </si>
  <si>
    <t>2217-80-191-(61)-{06}</t>
  </si>
  <si>
    <t>2217-80-191-(61)-{07}</t>
  </si>
  <si>
    <t>2217-80-191-(61)-{08}</t>
  </si>
  <si>
    <t>2217-80-191-(61)-{09}</t>
  </si>
  <si>
    <t>2217-80-192-(63)-{01}</t>
  </si>
  <si>
    <t>2217-80-192-(63)-{02}</t>
  </si>
  <si>
    <t>2217-80-192-(63)-{03}</t>
  </si>
  <si>
    <t>2217-80-192-(63)-{04}</t>
  </si>
  <si>
    <t>2217-80-192-(63)-{05}</t>
  </si>
  <si>
    <t>2217-80-192-(63)-{06}</t>
  </si>
  <si>
    <t>2217-80-192-(63)-{07}</t>
  </si>
  <si>
    <t>2217-80-192-(63)-{08}</t>
  </si>
  <si>
    <t>2217-80-192-(63)-{09}</t>
  </si>
  <si>
    <t>2217-80-191-(63)-[01]</t>
  </si>
  <si>
    <t>2217-80-191-(63)-[02]</t>
  </si>
  <si>
    <t>2217-80-191-(63)-[03]</t>
  </si>
  <si>
    <t>2217-80-191-(63)-[04]</t>
  </si>
  <si>
    <t>2217-80-192-(64)-[01]</t>
  </si>
  <si>
    <t>2217-80-192-(64)-[02]</t>
  </si>
  <si>
    <t>2217-80-192-(64)-[03]</t>
  </si>
  <si>
    <t>2217-80-192-(64)-[04]</t>
  </si>
  <si>
    <t xml:space="preserve">Total - A </t>
  </si>
  <si>
    <t xml:space="preserve">Total - B </t>
  </si>
  <si>
    <t xml:space="preserve">Total - C </t>
  </si>
  <si>
    <t>Grand Total - A+B+C</t>
  </si>
  <si>
    <t>2235-02-196-(02)-{26}</t>
  </si>
  <si>
    <t>2235-02-196-(02)-{27}</t>
  </si>
  <si>
    <t>2235-02-196-(02)-{28}</t>
  </si>
  <si>
    <t>2236-02-101-(01)-[12]</t>
  </si>
  <si>
    <t>Rajiv Gandi Kishori Balika Sashaktikaran Yojna (Sabla) (1072)</t>
  </si>
  <si>
    <t>NREGA (National Rural Employment Guarantee Act)</t>
  </si>
  <si>
    <t>2515-00-800-(05)-{01}</t>
  </si>
  <si>
    <t>2505-02-101-(02)-[01]</t>
  </si>
  <si>
    <t>2225-01-789-(01)-{00}</t>
  </si>
  <si>
    <t>2225-02-796-(06)-{01}</t>
  </si>
  <si>
    <t>2225-03-277-(02)-{00}</t>
  </si>
  <si>
    <t>2225-03-196-(05)-[02]</t>
  </si>
  <si>
    <t>2225-03-196-(05)-[03]</t>
  </si>
  <si>
    <t>2225-03-196-(05)-[04]</t>
  </si>
  <si>
    <t>2225-03-196-(05)-[05]</t>
  </si>
  <si>
    <t>2225-03-196-(05)-[08]</t>
  </si>
  <si>
    <t>2225-03-196-(05)-[09]</t>
  </si>
  <si>
    <t>2225-03-196-(06)-[01]</t>
  </si>
  <si>
    <t>2225-03-196-(06)-[02]</t>
  </si>
  <si>
    <t>2225-03-196-(06)-[03]</t>
  </si>
  <si>
    <t>2225-03-196-(06)-[04]</t>
  </si>
  <si>
    <t>2225-03-196-(06)-[05]</t>
  </si>
  <si>
    <t>2225-03-196-(06)-[06]</t>
  </si>
  <si>
    <t>2225-03-196-(06)-[07]</t>
  </si>
  <si>
    <t>2225-03-196-(07)-[01]</t>
  </si>
  <si>
    <t>2225-03-196-(08)-[01]</t>
  </si>
  <si>
    <t>2225-03-196-(08)-[02]</t>
  </si>
  <si>
    <t>2225-03-196-(09)-[00]</t>
  </si>
  <si>
    <t>2225-03-196-(10)-[01]</t>
  </si>
  <si>
    <t>2225-03-196-(11)-[01]</t>
  </si>
  <si>
    <t>2225-03-196-(12)-[01]</t>
  </si>
  <si>
    <t>2225-03-196-(13)-[01]</t>
  </si>
  <si>
    <t>2225-03-196-(13)-[02]</t>
  </si>
  <si>
    <t>2225-03-196-(13)-[03]</t>
  </si>
  <si>
    <t>2225-03-196-(14)-[01]</t>
  </si>
  <si>
    <t>2225-03-800-(05)-[01]</t>
  </si>
  <si>
    <t>2225-03-800-(05)-[02]</t>
  </si>
  <si>
    <t>4225-03-800-(01)-[01]</t>
  </si>
  <si>
    <t>4225-03-800-(01)-[02]</t>
  </si>
  <si>
    <t>4225-03-800-(01)-[03]</t>
  </si>
  <si>
    <t>4225-03-800-(02)-[01]</t>
  </si>
  <si>
    <t>4225-03-800-(03)-[01]</t>
  </si>
  <si>
    <t>4225-03-800-(04)-[01]</t>
  </si>
  <si>
    <t>4225-03-800-(05)-[01]</t>
  </si>
  <si>
    <t>4225-03-800-(08)-[01]</t>
  </si>
  <si>
    <t>4225-03-800-(08)-[04]</t>
  </si>
  <si>
    <t>4225-03-800-(08)-[05]</t>
  </si>
  <si>
    <t>4225-03-800-(09)-[01]</t>
  </si>
  <si>
    <t>4225-03-800-(09)-[02]</t>
  </si>
  <si>
    <t>4225-03-800-(10)-[01]</t>
  </si>
  <si>
    <t>Alpsankhyak Balak or Balikao ke liye Rojgar Yojana</t>
  </si>
  <si>
    <t>Vimukt,Ghumantu evem Ardhghumantu Jati Hetu kalyan board</t>
  </si>
  <si>
    <t>2235-02-200-(18)-[00]</t>
  </si>
  <si>
    <t>2236-02-101-(01)-{18}</t>
  </si>
  <si>
    <t>2236-02-789-(03)-{01}</t>
  </si>
  <si>
    <t>2236-02-796-(01)-{15}</t>
  </si>
  <si>
    <t>2225-04-277-(01)-{09}</t>
  </si>
  <si>
    <t>2225-04-277-(01)-{03}</t>
  </si>
  <si>
    <t>2225-04-102-(01)-{01}</t>
  </si>
  <si>
    <t xml:space="preserve">2225-04-277-(02)-[01] </t>
  </si>
  <si>
    <t>Kalibai Bheel Medhavi chhatra Scooty Yojana</t>
  </si>
  <si>
    <t>2235-60-196-(01)-{05}</t>
  </si>
  <si>
    <t>2235-60-196-(01)-{08}</t>
  </si>
  <si>
    <t>2235-60-196-(01)-{11}</t>
  </si>
  <si>
    <t>2235-60-196-(01)-{06}</t>
  </si>
  <si>
    <t>2235-60-196-(01)-{09}</t>
  </si>
  <si>
    <t>2235-60-196-(01)-{12}</t>
  </si>
  <si>
    <t>2235-60-196-(01)-{07}</t>
  </si>
  <si>
    <t>2235-60-196-(01)-{10}</t>
  </si>
  <si>
    <t>2235-60-196-(01)-{13}</t>
  </si>
  <si>
    <t>NRHM (Rashtriya Ayush Mission)</t>
  </si>
  <si>
    <t>2210-04-789-(01)-[01]</t>
  </si>
  <si>
    <t>2210-04-796-(01)-[02]</t>
  </si>
  <si>
    <t>2210-04-800-(01)-[01]</t>
  </si>
  <si>
    <t>2211-00-789-(02)-[03]</t>
  </si>
  <si>
    <t>2211-00-796-(02)-[03]</t>
  </si>
  <si>
    <t>2211-00-800-(02)-[03]</t>
  </si>
  <si>
    <t>4210-02-110-(01)-[01]</t>
  </si>
  <si>
    <t>4210-02-789-(05)-[01]</t>
  </si>
  <si>
    <t>4210-02-796-(05)-[01]</t>
  </si>
  <si>
    <t>2202-02-107-(05)-{02}</t>
  </si>
  <si>
    <t>2202-02-107-(06)-{02}</t>
  </si>
  <si>
    <t>2202-02-107-(07)-{00}</t>
  </si>
  <si>
    <t>2202-01-109-(08)-{01}</t>
  </si>
  <si>
    <t xml:space="preserve">2202-01-109-(08)-{02} </t>
  </si>
  <si>
    <t>2202-01-109-(08)-{03}</t>
  </si>
  <si>
    <t xml:space="preserve">2515-00-196-(39)-[01] </t>
  </si>
  <si>
    <t xml:space="preserve">2515-00-196-(40)-[01] </t>
  </si>
  <si>
    <t xml:space="preserve">2515-00-196-(41)-[01] </t>
  </si>
  <si>
    <t xml:space="preserve">2225-03-196-(02)-[02] </t>
  </si>
  <si>
    <t>2236 (Nutrition)</t>
  </si>
  <si>
    <t>4236 (Nutrition)</t>
  </si>
  <si>
    <t>Indra Gandhi Shahari Rojgar guarantee Yojana (CM Shahari Rojgar guarantee Yojana)</t>
  </si>
  <si>
    <t>Swachh Bharat Mission (Rural)</t>
  </si>
  <si>
    <t>2202-01-800-(05)</t>
  </si>
  <si>
    <t>2235-60-196-(03)</t>
  </si>
  <si>
    <t>2235-60-196-(04)</t>
  </si>
  <si>
    <t>2505-02-101-(01)-{01}</t>
  </si>
  <si>
    <t>2505-02-101-(01)-{02}</t>
  </si>
  <si>
    <t>2505-02-101-(01)-{03}</t>
  </si>
  <si>
    <t>2505-02-101-(01)-{04}</t>
  </si>
  <si>
    <t>2211-00-105-(03)-{12}</t>
  </si>
  <si>
    <t>2211-00-789-(01)-{04}</t>
  </si>
  <si>
    <t>2211-00-796-(01)-{04}</t>
  </si>
  <si>
    <t>2225-04-102-(01)-{06}</t>
  </si>
  <si>
    <t>4225-04-102-(01)-{02}</t>
  </si>
  <si>
    <t>Rashtriya Poshahar Sahayata Karyakram and PM Poshan</t>
  </si>
  <si>
    <t xml:space="preserve">Rajiv Gandi Kishori Balika Sashaktikaran Yojna (Sabla) </t>
  </si>
  <si>
    <t>*Source : Budget related Analytical Statement, FD, GoR</t>
  </si>
  <si>
    <t>Budget For Major Schemes (Amount in Lakh Rs.)</t>
  </si>
  <si>
    <t>2505-01-196-(02)-{01}</t>
  </si>
  <si>
    <t>2505-01-196-(02)-{02}</t>
  </si>
  <si>
    <t>2505-01-196-(02)-{03}</t>
  </si>
  <si>
    <t>Pradhan Mantri Awas Yojana - Rural</t>
  </si>
  <si>
    <t>2515-00-196-(48)-[01]</t>
  </si>
  <si>
    <t>2515-00-196-(48)-[02]</t>
  </si>
  <si>
    <t>2515-00-196-(48)-[03]</t>
  </si>
  <si>
    <t>2515-00-196-(48)-[04]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</si>
</sst>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color theme="3"/>
      <name val="Calibri"/>
      <family val="2"/>
    </font>
    <font>
      <sz val="11"/>
      <color theme="3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D5ADB"/>
      <name val="Arial"/>
      <family val="2"/>
    </font>
    <font>
      <b/>
      <sz val="11"/>
      <color rgb="FFFF0000"/>
      <name val="Calibri"/>
      <family val="2"/>
    </font>
    <font>
      <b/>
      <sz val="14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FABF8F"/>
        <bgColor rgb="FFFABF8F"/>
      </patternFill>
    </fill>
    <fill>
      <patternFill patternType="solid">
        <fgColor theme="8"/>
        <bgColor indexed="64"/>
      </patternFill>
    </fill>
    <fill>
      <patternFill patternType="solid">
        <fgColor theme="8"/>
        <bgColor rgb="FF8DB3E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FDE9D9"/>
      </patternFill>
    </fill>
    <fill>
      <patternFill patternType="solid">
        <fgColor theme="8" tint="0.59999389629810485"/>
        <bgColor rgb="FFC6D9F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rgb="FFFDE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8DB3E2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11" fillId="3" borderId="7" xfId="0" applyFont="1" applyFill="1" applyBorder="1"/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3" fillId="4" borderId="9" xfId="0" applyFont="1" applyFill="1" applyBorder="1"/>
    <xf numFmtId="2" fontId="13" fillId="4" borderId="10" xfId="0" applyNumberFormat="1" applyFont="1" applyFill="1" applyBorder="1" applyAlignment="1">
      <alignment horizontal="center" vertical="center"/>
    </xf>
    <xf numFmtId="2" fontId="13" fillId="4" borderId="9" xfId="0" applyNumberFormat="1" applyFont="1" applyFill="1" applyBorder="1" applyAlignment="1">
      <alignment horizontal="center" vertical="center"/>
    </xf>
    <xf numFmtId="0" fontId="13" fillId="4" borderId="6" xfId="0" applyFont="1" applyFill="1" applyBorder="1"/>
    <xf numFmtId="2" fontId="13" fillId="4" borderId="8" xfId="0" applyNumberFormat="1" applyFont="1" applyFill="1" applyBorder="1" applyAlignment="1">
      <alignment horizontal="center" vertical="center"/>
    </xf>
    <xf numFmtId="2" fontId="13" fillId="4" borderId="6" xfId="0" applyNumberFormat="1" applyFont="1" applyFill="1" applyBorder="1" applyAlignment="1">
      <alignment horizontal="center" vertical="center"/>
    </xf>
    <xf numFmtId="0" fontId="13" fillId="4" borderId="11" xfId="0" applyFont="1" applyFill="1" applyBorder="1"/>
    <xf numFmtId="2" fontId="13" fillId="4" borderId="12" xfId="0" applyNumberFormat="1" applyFont="1" applyFill="1" applyBorder="1" applyAlignment="1">
      <alignment horizontal="center" vertical="center"/>
    </xf>
    <xf numFmtId="0" fontId="13" fillId="4" borderId="13" xfId="0" applyFont="1" applyFill="1" applyBorder="1"/>
    <xf numFmtId="2" fontId="13" fillId="4" borderId="14" xfId="0" applyNumberFormat="1" applyFont="1" applyFill="1" applyBorder="1" applyAlignment="1">
      <alignment horizontal="center" vertical="center"/>
    </xf>
    <xf numFmtId="0" fontId="11" fillId="3" borderId="6" xfId="0" applyFont="1" applyFill="1" applyBorder="1"/>
    <xf numFmtId="0" fontId="11" fillId="3" borderId="15" xfId="0" applyFont="1" applyFill="1" applyBorder="1" applyAlignment="1">
      <alignment horizontal="center" vertical="center"/>
    </xf>
    <xf numFmtId="0" fontId="11" fillId="0" borderId="0" xfId="0" applyFont="1"/>
    <xf numFmtId="0" fontId="11" fillId="2" borderId="1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left" vertical="center"/>
    </xf>
    <xf numFmtId="0" fontId="13" fillId="3" borderId="6" xfId="0" applyFont="1" applyFill="1" applyBorder="1"/>
    <xf numFmtId="2" fontId="11" fillId="5" borderId="6" xfId="0" applyNumberFormat="1" applyFont="1" applyFill="1" applyBorder="1" applyAlignment="1">
      <alignment horizontal="center" vertical="center"/>
    </xf>
    <xf numFmtId="0" fontId="11" fillId="3" borderId="15" xfId="0" applyFont="1" applyFill="1" applyBorder="1"/>
    <xf numFmtId="0" fontId="13" fillId="3" borderId="15" xfId="0" applyFont="1" applyFill="1" applyBorder="1" applyAlignment="1">
      <alignment horizontal="left" vertical="center"/>
    </xf>
    <xf numFmtId="0" fontId="13" fillId="3" borderId="15" xfId="0" applyFont="1" applyFill="1" applyBorder="1"/>
    <xf numFmtId="0" fontId="11" fillId="5" borderId="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left" vertical="center"/>
    </xf>
    <xf numFmtId="2" fontId="11" fillId="5" borderId="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3" borderId="16" xfId="0" applyFont="1" applyFill="1" applyBorder="1" applyAlignment="1">
      <alignment horizontal="center" vertical="center"/>
    </xf>
    <xf numFmtId="0" fontId="13" fillId="3" borderId="16" xfId="0" applyFont="1" applyFill="1" applyBorder="1"/>
    <xf numFmtId="0" fontId="13" fillId="3" borderId="16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0" fillId="6" borderId="0" xfId="0" applyFill="1"/>
    <xf numFmtId="0" fontId="11" fillId="3" borderId="23" xfId="0" applyFont="1" applyFill="1" applyBorder="1" applyAlignment="1">
      <alignment horizontal="center" vertical="center"/>
    </xf>
    <xf numFmtId="0" fontId="0" fillId="8" borderId="16" xfId="0" applyFill="1" applyBorder="1"/>
    <xf numFmtId="0" fontId="11" fillId="3" borderId="25" xfId="0" applyFont="1" applyFill="1" applyBorder="1" applyAlignment="1">
      <alignment horizontal="center" vertical="center"/>
    </xf>
    <xf numFmtId="2" fontId="11" fillId="5" borderId="11" xfId="0" applyNumberFormat="1" applyFont="1" applyFill="1" applyBorder="1" applyAlignment="1">
      <alignment horizontal="center" vertical="center"/>
    </xf>
    <xf numFmtId="0" fontId="0" fillId="11" borderId="25" xfId="0" applyFill="1" applyBorder="1"/>
    <xf numFmtId="0" fontId="0" fillId="0" borderId="16" xfId="0" applyBorder="1"/>
    <xf numFmtId="0" fontId="0" fillId="12" borderId="25" xfId="0" applyFill="1" applyBorder="1"/>
    <xf numFmtId="0" fontId="16" fillId="11" borderId="25" xfId="0" applyFont="1" applyFill="1" applyBorder="1" applyAlignment="1">
      <alignment horizontal="right"/>
    </xf>
    <xf numFmtId="0" fontId="15" fillId="0" borderId="0" xfId="0" applyFont="1"/>
    <xf numFmtId="0" fontId="8" fillId="0" borderId="0" xfId="0" applyFont="1"/>
    <xf numFmtId="0" fontId="16" fillId="11" borderId="25" xfId="0" applyFont="1" applyFill="1" applyBorder="1"/>
    <xf numFmtId="0" fontId="11" fillId="7" borderId="18" xfId="0" applyFont="1" applyFill="1" applyBorder="1"/>
    <xf numFmtId="0" fontId="19" fillId="13" borderId="25" xfId="0" applyFont="1" applyFill="1" applyBorder="1"/>
    <xf numFmtId="0" fontId="18" fillId="14" borderId="16" xfId="0" applyFont="1" applyFill="1" applyBorder="1"/>
    <xf numFmtId="2" fontId="14" fillId="14" borderId="12" xfId="0" applyNumberFormat="1" applyFont="1" applyFill="1" applyBorder="1" applyAlignment="1">
      <alignment horizontal="center" vertical="center"/>
    </xf>
    <xf numFmtId="0" fontId="15" fillId="15" borderId="0" xfId="0" applyFont="1" applyFill="1"/>
    <xf numFmtId="0" fontId="13" fillId="0" borderId="25" xfId="0" applyFont="1" applyFill="1" applyBorder="1" applyAlignment="1">
      <alignment horizontal="left" vertical="center"/>
    </xf>
    <xf numFmtId="2" fontId="13" fillId="0" borderId="6" xfId="0" applyNumberFormat="1" applyFont="1" applyFill="1" applyBorder="1" applyAlignment="1">
      <alignment horizontal="center" vertical="center"/>
    </xf>
    <xf numFmtId="2" fontId="11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2" fontId="13" fillId="0" borderId="25" xfId="0" applyNumberFormat="1" applyFont="1" applyFill="1" applyBorder="1" applyAlignment="1">
      <alignment horizontal="center" vertical="center"/>
    </xf>
    <xf numFmtId="0" fontId="10" fillId="0" borderId="25" xfId="0" applyFont="1" applyFill="1" applyBorder="1"/>
    <xf numFmtId="0" fontId="0" fillId="0" borderId="25" xfId="0" applyFill="1" applyBorder="1"/>
    <xf numFmtId="0" fontId="16" fillId="0" borderId="25" xfId="0" applyFont="1" applyFill="1" applyBorder="1" applyAlignment="1">
      <alignment horizontal="right"/>
    </xf>
    <xf numFmtId="2" fontId="11" fillId="0" borderId="25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/>
    </xf>
    <xf numFmtId="2" fontId="11" fillId="5" borderId="21" xfId="0" applyNumberFormat="1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/>
    </xf>
    <xf numFmtId="0" fontId="16" fillId="0" borderId="25" xfId="0" applyFont="1" applyFill="1" applyBorder="1"/>
    <xf numFmtId="0" fontId="16" fillId="0" borderId="0" xfId="0" applyFont="1" applyFill="1"/>
    <xf numFmtId="0" fontId="17" fillId="0" borderId="25" xfId="0" applyFont="1" applyFill="1" applyBorder="1" applyAlignment="1">
      <alignment horizontal="right"/>
    </xf>
    <xf numFmtId="0" fontId="6" fillId="0" borderId="0" xfId="0" applyFont="1" applyFill="1"/>
    <xf numFmtId="0" fontId="12" fillId="0" borderId="25" xfId="0" applyFont="1" applyFill="1" applyBorder="1" applyAlignment="1">
      <alignment horizontal="left"/>
    </xf>
    <xf numFmtId="0" fontId="12" fillId="0" borderId="25" xfId="0" applyFont="1" applyFill="1" applyBorder="1" applyAlignment="1"/>
    <xf numFmtId="0" fontId="11" fillId="0" borderId="25" xfId="0" applyFont="1" applyFill="1" applyBorder="1" applyAlignment="1">
      <alignment horizontal="right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3" fillId="0" borderId="8" xfId="0" applyNumberFormat="1" applyFont="1" applyFill="1" applyBorder="1" applyAlignment="1">
      <alignment horizontal="center" vertical="center"/>
    </xf>
    <xf numFmtId="2" fontId="13" fillId="0" borderId="24" xfId="0" applyNumberFormat="1" applyFont="1" applyFill="1" applyBorder="1" applyAlignment="1">
      <alignment horizontal="center" vertical="center"/>
    </xf>
    <xf numFmtId="0" fontId="13" fillId="0" borderId="6" xfId="0" applyFont="1" applyFill="1" applyBorder="1"/>
    <xf numFmtId="2" fontId="11" fillId="11" borderId="25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23" fillId="0" borderId="6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1" fillId="11" borderId="26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2" fontId="11" fillId="11" borderId="6" xfId="0" applyNumberFormat="1" applyFont="1" applyFill="1" applyBorder="1" applyAlignment="1">
      <alignment horizontal="center" vertical="center"/>
    </xf>
    <xf numFmtId="0" fontId="16" fillId="11" borderId="0" xfId="0" applyFont="1" applyFill="1"/>
    <xf numFmtId="2" fontId="13" fillId="0" borderId="11" xfId="0" applyNumberFormat="1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25" fillId="0" borderId="0" xfId="0" applyFont="1" applyFill="1" applyAlignment="1"/>
    <xf numFmtId="0" fontId="16" fillId="0" borderId="0" xfId="0" applyFont="1"/>
    <xf numFmtId="0" fontId="11" fillId="11" borderId="25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left" vertical="center"/>
    </xf>
    <xf numFmtId="0" fontId="16" fillId="11" borderId="27" xfId="0" applyFont="1" applyFill="1" applyBorder="1"/>
    <xf numFmtId="0" fontId="11" fillId="11" borderId="27" xfId="0" applyFont="1" applyFill="1" applyBorder="1" applyAlignment="1">
      <alignment horizontal="right" vertical="center"/>
    </xf>
    <xf numFmtId="0" fontId="16" fillId="0" borderId="16" xfId="0" applyFont="1" applyBorder="1"/>
    <xf numFmtId="0" fontId="16" fillId="0" borderId="0" xfId="0" applyFont="1" applyFill="1" applyAlignment="1">
      <alignment horizontal="center"/>
    </xf>
    <xf numFmtId="2" fontId="11" fillId="5" borderId="9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2" fontId="21" fillId="0" borderId="6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right" vertical="center"/>
    </xf>
    <xf numFmtId="0" fontId="0" fillId="0" borderId="25" xfId="0" applyFill="1" applyBorder="1" applyAlignment="1">
      <alignment horizontal="center"/>
    </xf>
    <xf numFmtId="0" fontId="12" fillId="0" borderId="6" xfId="0" applyFont="1" applyFill="1" applyBorder="1"/>
    <xf numFmtId="0" fontId="11" fillId="11" borderId="25" xfId="0" applyFont="1" applyFill="1" applyBorder="1" applyAlignment="1">
      <alignment horizontal="right" vertical="center"/>
    </xf>
    <xf numFmtId="0" fontId="13" fillId="0" borderId="25" xfId="0" applyFont="1" applyFill="1" applyBorder="1" applyAlignment="1">
      <alignment horizontal="left" vertical="center"/>
    </xf>
    <xf numFmtId="0" fontId="12" fillId="0" borderId="8" xfId="0" applyFont="1" applyFill="1" applyBorder="1"/>
    <xf numFmtId="2" fontId="12" fillId="0" borderId="6" xfId="0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13" fillId="3" borderId="6" xfId="0" applyFont="1" applyFill="1" applyBorder="1" applyAlignment="1">
      <alignment horizontal="center"/>
    </xf>
    <xf numFmtId="0" fontId="21" fillId="0" borderId="2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/>
    </xf>
    <xf numFmtId="0" fontId="4" fillId="0" borderId="0" xfId="0" applyFont="1" applyAlignment="1">
      <alignment horizontal="center"/>
    </xf>
    <xf numFmtId="2" fontId="0" fillId="0" borderId="25" xfId="0" applyNumberForma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16" fillId="0" borderId="2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/>
    <xf numFmtId="0" fontId="4" fillId="0" borderId="25" xfId="0" applyFont="1" applyFill="1" applyBorder="1"/>
    <xf numFmtId="0" fontId="4" fillId="11" borderId="25" xfId="0" applyFont="1" applyFill="1" applyBorder="1"/>
    <xf numFmtId="2" fontId="17" fillId="0" borderId="21" xfId="0" applyNumberFormat="1" applyFont="1" applyFill="1" applyBorder="1" applyAlignment="1">
      <alignment horizontal="center" vertical="center"/>
    </xf>
    <xf numFmtId="0" fontId="28" fillId="0" borderId="0" xfId="0" applyFont="1"/>
    <xf numFmtId="2" fontId="17" fillId="0" borderId="17" xfId="0" applyNumberFormat="1" applyFont="1" applyFill="1" applyBorder="1" applyAlignment="1">
      <alignment horizontal="center" vertical="center"/>
    </xf>
    <xf numFmtId="2" fontId="17" fillId="0" borderId="25" xfId="0" applyNumberFormat="1" applyFont="1" applyFill="1" applyBorder="1" applyAlignment="1">
      <alignment horizontal="center" vertical="center"/>
    </xf>
    <xf numFmtId="2" fontId="12" fillId="0" borderId="23" xfId="0" applyNumberFormat="1" applyFont="1" applyFill="1" applyBorder="1" applyAlignment="1">
      <alignment horizontal="center" vertical="center"/>
    </xf>
    <xf numFmtId="2" fontId="17" fillId="0" borderId="24" xfId="0" applyNumberFormat="1" applyFont="1" applyFill="1" applyBorder="1" applyAlignment="1">
      <alignment horizontal="center" vertical="center"/>
    </xf>
    <xf numFmtId="2" fontId="12" fillId="0" borderId="25" xfId="0" applyNumberFormat="1" applyFont="1" applyFill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/>
    </xf>
    <xf numFmtId="0" fontId="0" fillId="0" borderId="16" xfId="0" applyFill="1" applyBorder="1"/>
    <xf numFmtId="2" fontId="13" fillId="0" borderId="22" xfId="0" applyNumberFormat="1" applyFont="1" applyFill="1" applyBorder="1" applyAlignment="1">
      <alignment horizontal="center" vertical="center"/>
    </xf>
    <xf numFmtId="2" fontId="13" fillId="0" borderId="19" xfId="0" applyNumberFormat="1" applyFont="1" applyFill="1" applyBorder="1" applyAlignment="1">
      <alignment horizontal="center" vertical="center"/>
    </xf>
    <xf numFmtId="2" fontId="13" fillId="0" borderId="7" xfId="0" applyNumberFormat="1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right"/>
    </xf>
    <xf numFmtId="0" fontId="29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9" fillId="0" borderId="25" xfId="0" applyFont="1" applyFill="1" applyBorder="1"/>
    <xf numFmtId="0" fontId="13" fillId="0" borderId="6" xfId="0" applyFont="1" applyFill="1" applyBorder="1" applyAlignment="1">
      <alignment horizontal="left"/>
    </xf>
    <xf numFmtId="2" fontId="13" fillId="0" borderId="6" xfId="0" applyNumberFormat="1" applyFont="1" applyFill="1" applyBorder="1" applyAlignment="1">
      <alignment horizontal="center"/>
    </xf>
    <xf numFmtId="2" fontId="12" fillId="0" borderId="11" xfId="0" applyNumberFormat="1" applyFont="1" applyFill="1" applyBorder="1" applyAlignment="1">
      <alignment horizontal="center" vertical="center"/>
    </xf>
    <xf numFmtId="2" fontId="12" fillId="0" borderId="26" xfId="0" applyNumberFormat="1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/>
    </xf>
    <xf numFmtId="2" fontId="12" fillId="0" borderId="12" xfId="0" applyNumberFormat="1" applyFont="1" applyFill="1" applyBorder="1" applyAlignment="1">
      <alignment horizontal="center" vertical="center"/>
    </xf>
    <xf numFmtId="0" fontId="27" fillId="0" borderId="0" xfId="0" applyFont="1"/>
    <xf numFmtId="0" fontId="12" fillId="0" borderId="25" xfId="0" applyFont="1" applyFill="1" applyBorder="1" applyAlignment="1">
      <alignment horizontal="left" vertical="center"/>
    </xf>
    <xf numFmtId="2" fontId="16" fillId="11" borderId="27" xfId="0" applyNumberFormat="1" applyFont="1" applyFill="1" applyBorder="1" applyAlignment="1">
      <alignment horizontal="center"/>
    </xf>
    <xf numFmtId="0" fontId="16" fillId="11" borderId="25" xfId="0" applyFon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22" fillId="0" borderId="6" xfId="0" applyFont="1" applyFill="1" applyBorder="1" applyAlignment="1"/>
    <xf numFmtId="0" fontId="3" fillId="0" borderId="0" xfId="0" applyFont="1" applyFill="1"/>
    <xf numFmtId="0" fontId="17" fillId="0" borderId="25" xfId="0" applyFont="1" applyFill="1" applyBorder="1"/>
    <xf numFmtId="0" fontId="27" fillId="0" borderId="31" xfId="0" applyFont="1" applyBorder="1" applyAlignment="1">
      <alignment horizontal="center"/>
    </xf>
    <xf numFmtId="2" fontId="17" fillId="0" borderId="31" xfId="0" applyNumberFormat="1" applyFont="1" applyFill="1" applyBorder="1" applyAlignment="1">
      <alignment horizontal="center" vertical="center"/>
    </xf>
    <xf numFmtId="2" fontId="11" fillId="5" borderId="12" xfId="0" applyNumberFormat="1" applyFont="1" applyFill="1" applyBorder="1" applyAlignment="1">
      <alignment horizontal="center" vertical="center"/>
    </xf>
    <xf numFmtId="0" fontId="12" fillId="0" borderId="25" xfId="0" applyFont="1" applyBorder="1"/>
    <xf numFmtId="0" fontId="27" fillId="0" borderId="25" xfId="0" applyFont="1" applyFill="1" applyBorder="1"/>
    <xf numFmtId="0" fontId="17" fillId="0" borderId="25" xfId="0" applyFont="1" applyBorder="1"/>
    <xf numFmtId="0" fontId="17" fillId="0" borderId="25" xfId="0" applyFont="1" applyFill="1" applyBorder="1" applyAlignment="1">
      <alignment horizontal="center" vertical="center"/>
    </xf>
    <xf numFmtId="2" fontId="11" fillId="5" borderId="25" xfId="0" applyNumberFormat="1" applyFont="1" applyFill="1" applyBorder="1" applyAlignment="1">
      <alignment horizontal="center" vertical="center"/>
    </xf>
    <xf numFmtId="2" fontId="13" fillId="0" borderId="27" xfId="0" applyNumberFormat="1" applyFont="1" applyFill="1" applyBorder="1" applyAlignment="1">
      <alignment horizontal="center" vertical="center"/>
    </xf>
    <xf numFmtId="0" fontId="3" fillId="0" borderId="16" xfId="0" applyFont="1" applyFill="1" applyBorder="1"/>
    <xf numFmtId="0" fontId="20" fillId="0" borderId="25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2" fontId="20" fillId="0" borderId="6" xfId="0" applyNumberFormat="1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horizontal="center"/>
    </xf>
    <xf numFmtId="2" fontId="11" fillId="0" borderId="8" xfId="0" applyNumberFormat="1" applyFont="1" applyFill="1" applyBorder="1" applyAlignment="1">
      <alignment horizontal="center" vertical="center"/>
    </xf>
    <xf numFmtId="2" fontId="11" fillId="0" borderId="9" xfId="0" applyNumberFormat="1" applyFont="1" applyFill="1" applyBorder="1" applyAlignment="1">
      <alignment horizontal="center" vertical="center"/>
    </xf>
    <xf numFmtId="0" fontId="25" fillId="0" borderId="25" xfId="0" applyFont="1" applyFill="1" applyBorder="1" applyAlignment="1"/>
    <xf numFmtId="0" fontId="26" fillId="0" borderId="25" xfId="0" applyFont="1" applyFill="1" applyBorder="1" applyAlignment="1">
      <alignment horizontal="right"/>
    </xf>
    <xf numFmtId="2" fontId="11" fillId="5" borderId="6" xfId="0" applyNumberFormat="1" applyFont="1" applyFill="1" applyBorder="1" applyAlignment="1">
      <alignment horizontal="center"/>
    </xf>
    <xf numFmtId="2" fontId="11" fillId="4" borderId="9" xfId="0" applyNumberFormat="1" applyFont="1" applyFill="1" applyBorder="1" applyAlignment="1">
      <alignment horizontal="center" vertical="center"/>
    </xf>
    <xf numFmtId="2" fontId="11" fillId="4" borderId="6" xfId="0" applyNumberFormat="1" applyFont="1" applyFill="1" applyBorder="1" applyAlignment="1">
      <alignment horizontal="center" vertical="center"/>
    </xf>
    <xf numFmtId="2" fontId="11" fillId="4" borderId="12" xfId="0" applyNumberFormat="1" applyFont="1" applyFill="1" applyBorder="1" applyAlignment="1">
      <alignment horizontal="center" vertical="center"/>
    </xf>
    <xf numFmtId="2" fontId="11" fillId="4" borderId="10" xfId="0" applyNumberFormat="1" applyFont="1" applyFill="1" applyBorder="1" applyAlignment="1">
      <alignment horizontal="center" vertical="center"/>
    </xf>
    <xf numFmtId="2" fontId="11" fillId="4" borderId="8" xfId="0" applyNumberFormat="1" applyFont="1" applyFill="1" applyBorder="1" applyAlignment="1">
      <alignment horizontal="center" vertical="center"/>
    </xf>
    <xf numFmtId="2" fontId="11" fillId="4" borderId="14" xfId="0" applyNumberFormat="1" applyFont="1" applyFill="1" applyBorder="1" applyAlignment="1">
      <alignment horizontal="center" vertical="center"/>
    </xf>
    <xf numFmtId="2" fontId="30" fillId="14" borderId="12" xfId="0" applyNumberFormat="1" applyFont="1" applyFill="1" applyBorder="1" applyAlignment="1">
      <alignment horizontal="center" vertical="center"/>
    </xf>
    <xf numFmtId="0" fontId="16" fillId="6" borderId="0" xfId="0" applyFont="1" applyFill="1"/>
    <xf numFmtId="0" fontId="16" fillId="8" borderId="16" xfId="0" applyFont="1" applyFill="1" applyBorder="1"/>
    <xf numFmtId="0" fontId="12" fillId="4" borderId="6" xfId="0" applyFont="1" applyFill="1" applyBorder="1"/>
    <xf numFmtId="2" fontId="12" fillId="4" borderId="8" xfId="0" applyNumberFormat="1" applyFont="1" applyFill="1" applyBorder="1" applyAlignment="1">
      <alignment horizontal="center" vertical="center"/>
    </xf>
    <xf numFmtId="2" fontId="17" fillId="4" borderId="8" xfId="0" applyNumberFormat="1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wrapText="1"/>
    </xf>
    <xf numFmtId="0" fontId="13" fillId="4" borderId="23" xfId="0" applyFont="1" applyFill="1" applyBorder="1"/>
    <xf numFmtId="2" fontId="11" fillId="4" borderId="16" xfId="0" applyNumberFormat="1" applyFont="1" applyFill="1" applyBorder="1" applyAlignment="1">
      <alignment horizontal="center" vertical="center"/>
    </xf>
    <xf numFmtId="2" fontId="13" fillId="4" borderId="16" xfId="0" applyNumberFormat="1" applyFont="1" applyFill="1" applyBorder="1" applyAlignment="1">
      <alignment horizontal="center" vertical="center"/>
    </xf>
    <xf numFmtId="0" fontId="13" fillId="4" borderId="22" xfId="0" applyFont="1" applyFill="1" applyBorder="1"/>
    <xf numFmtId="0" fontId="13" fillId="4" borderId="1" xfId="0" applyFont="1" applyFill="1" applyBorder="1"/>
    <xf numFmtId="0" fontId="13" fillId="4" borderId="26" xfId="0" applyFont="1" applyFill="1" applyBorder="1"/>
    <xf numFmtId="0" fontId="11" fillId="3" borderId="27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2" fontId="13" fillId="4" borderId="25" xfId="0" applyNumberFormat="1" applyFont="1" applyFill="1" applyBorder="1" applyAlignment="1">
      <alignment horizontal="center" vertical="center"/>
    </xf>
    <xf numFmtId="2" fontId="11" fillId="4" borderId="25" xfId="0" applyNumberFormat="1" applyFont="1" applyFill="1" applyBorder="1" applyAlignment="1">
      <alignment horizontal="center" vertical="center"/>
    </xf>
    <xf numFmtId="0" fontId="19" fillId="13" borderId="16" xfId="0" applyFont="1" applyFill="1" applyBorder="1"/>
    <xf numFmtId="0" fontId="19" fillId="0" borderId="16" xfId="0" applyFont="1" applyFill="1" applyBorder="1"/>
    <xf numFmtId="2" fontId="17" fillId="0" borderId="6" xfId="0" applyNumberFormat="1" applyFont="1" applyFill="1" applyBorder="1" applyAlignment="1">
      <alignment horizontal="center" vertical="center"/>
    </xf>
    <xf numFmtId="2" fontId="17" fillId="5" borderId="11" xfId="0" applyNumberFormat="1" applyFont="1" applyFill="1" applyBorder="1" applyAlignment="1">
      <alignment horizontal="center" vertical="center"/>
    </xf>
    <xf numFmtId="2" fontId="27" fillId="0" borderId="25" xfId="0" applyNumberFormat="1" applyFont="1" applyFill="1" applyBorder="1" applyAlignment="1">
      <alignment horizontal="center"/>
    </xf>
    <xf numFmtId="0" fontId="31" fillId="16" borderId="22" xfId="0" applyFont="1" applyFill="1" applyBorder="1" applyAlignment="1">
      <alignment horizontal="center" vertical="center"/>
    </xf>
    <xf numFmtId="0" fontId="0" fillId="0" borderId="27" xfId="0" applyFill="1" applyBorder="1" applyAlignment="1">
      <alignment horizontal="left" vertical="center"/>
    </xf>
    <xf numFmtId="0" fontId="0" fillId="0" borderId="28" xfId="0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12" fillId="0" borderId="30" xfId="0" applyFont="1" applyFill="1" applyBorder="1" applyAlignment="1">
      <alignment horizontal="left" vertical="center"/>
    </xf>
    <xf numFmtId="0" fontId="12" fillId="0" borderId="28" xfId="0" applyFont="1" applyFill="1" applyBorder="1" applyAlignment="1">
      <alignment horizontal="left" vertical="center"/>
    </xf>
    <xf numFmtId="0" fontId="12" fillId="0" borderId="29" xfId="0" applyFont="1" applyFill="1" applyBorder="1" applyAlignment="1">
      <alignment horizontal="left" vertical="center"/>
    </xf>
    <xf numFmtId="2" fontId="11" fillId="0" borderId="25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5" borderId="1" xfId="0" applyFont="1" applyFill="1" applyBorder="1" applyAlignment="1">
      <alignment horizontal="right" vertical="center"/>
    </xf>
    <xf numFmtId="0" fontId="12" fillId="0" borderId="3" xfId="0" applyFont="1" applyBorder="1"/>
    <xf numFmtId="0" fontId="11" fillId="5" borderId="26" xfId="0" applyFont="1" applyFill="1" applyBorder="1" applyAlignment="1">
      <alignment horizontal="right" vertical="center"/>
    </xf>
    <xf numFmtId="0" fontId="12" fillId="0" borderId="12" xfId="0" applyFont="1" applyBorder="1"/>
    <xf numFmtId="0" fontId="13" fillId="0" borderId="4" xfId="0" applyFont="1" applyFill="1" applyBorder="1" applyAlignment="1">
      <alignment horizontal="left" vertical="center"/>
    </xf>
    <xf numFmtId="0" fontId="12" fillId="0" borderId="20" xfId="0" applyFont="1" applyFill="1" applyBorder="1"/>
    <xf numFmtId="0" fontId="12" fillId="0" borderId="5" xfId="0" applyFont="1" applyFill="1" applyBorder="1"/>
    <xf numFmtId="0" fontId="17" fillId="0" borderId="3" xfId="0" applyFont="1" applyBorder="1"/>
    <xf numFmtId="0" fontId="12" fillId="0" borderId="4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right"/>
    </xf>
    <xf numFmtId="0" fontId="11" fillId="0" borderId="22" xfId="0" applyFont="1" applyFill="1" applyBorder="1" applyAlignment="1">
      <alignment horizontal="right"/>
    </xf>
    <xf numFmtId="0" fontId="12" fillId="0" borderId="19" xfId="0" applyFont="1" applyFill="1" applyBorder="1"/>
    <xf numFmtId="0" fontId="11" fillId="5" borderId="24" xfId="0" applyFont="1" applyFill="1" applyBorder="1" applyAlignment="1">
      <alignment horizontal="right" vertical="center"/>
    </xf>
    <xf numFmtId="0" fontId="12" fillId="0" borderId="17" xfId="0" applyFont="1" applyBorder="1"/>
    <xf numFmtId="0" fontId="11" fillId="11" borderId="25" xfId="0" applyFont="1" applyFill="1" applyBorder="1" applyAlignment="1">
      <alignment horizontal="right" vertical="center"/>
    </xf>
    <xf numFmtId="0" fontId="12" fillId="11" borderId="25" xfId="0" applyFont="1" applyFill="1" applyBorder="1"/>
    <xf numFmtId="0" fontId="12" fillId="0" borderId="25" xfId="0" applyFont="1" applyFill="1" applyBorder="1" applyAlignment="1">
      <alignment horizontal="left" vertical="center"/>
    </xf>
    <xf numFmtId="0" fontId="11" fillId="5" borderId="22" xfId="0" applyFont="1" applyFill="1" applyBorder="1" applyAlignment="1">
      <alignment horizontal="right" vertical="center"/>
    </xf>
    <xf numFmtId="0" fontId="12" fillId="0" borderId="19" xfId="0" applyFont="1" applyBorder="1"/>
    <xf numFmtId="0" fontId="12" fillId="0" borderId="2" xfId="0" applyFont="1" applyBorder="1"/>
    <xf numFmtId="0" fontId="11" fillId="2" borderId="16" xfId="0" applyFont="1" applyFill="1" applyBorder="1" applyAlignment="1">
      <alignment horizontal="center" vertical="center"/>
    </xf>
    <xf numFmtId="0" fontId="12" fillId="0" borderId="18" xfId="0" applyFont="1" applyBorder="1"/>
    <xf numFmtId="0" fontId="11" fillId="2" borderId="17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right" vertical="center"/>
    </xf>
    <xf numFmtId="0" fontId="12" fillId="0" borderId="25" xfId="0" applyFont="1" applyBorder="1"/>
    <xf numFmtId="0" fontId="12" fillId="0" borderId="25" xfId="0" applyFont="1" applyFill="1" applyBorder="1"/>
    <xf numFmtId="0" fontId="13" fillId="0" borderId="21" xfId="0" applyFont="1" applyFill="1" applyBorder="1" applyAlignment="1">
      <alignment horizontal="left" vertical="center"/>
    </xf>
    <xf numFmtId="0" fontId="11" fillId="0" borderId="25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right" vertical="center"/>
    </xf>
    <xf numFmtId="0" fontId="12" fillId="11" borderId="3" xfId="0" applyFont="1" applyFill="1" applyBorder="1"/>
    <xf numFmtId="0" fontId="11" fillId="11" borderId="1" xfId="0" applyFont="1" applyFill="1" applyBorder="1" applyAlignment="1">
      <alignment horizontal="right"/>
    </xf>
    <xf numFmtId="0" fontId="17" fillId="11" borderId="3" xfId="0" applyFont="1" applyFill="1" applyBorder="1"/>
    <xf numFmtId="0" fontId="13" fillId="0" borderId="26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1" fillId="10" borderId="32" xfId="0" applyFont="1" applyFill="1" applyBorder="1" applyAlignment="1">
      <alignment horizontal="center" vertical="center"/>
    </xf>
    <xf numFmtId="0" fontId="11" fillId="10" borderId="33" xfId="0" applyFont="1" applyFill="1" applyBorder="1" applyAlignment="1">
      <alignment horizontal="center" vertical="center"/>
    </xf>
    <xf numFmtId="2" fontId="13" fillId="9" borderId="34" xfId="0" applyNumberFormat="1" applyFont="1" applyFill="1" applyBorder="1" applyAlignment="1">
      <alignment horizontal="center" vertical="center"/>
    </xf>
    <xf numFmtId="2" fontId="13" fillId="9" borderId="35" xfId="0" applyNumberFormat="1" applyFont="1" applyFill="1" applyBorder="1" applyAlignment="1">
      <alignment horizontal="center" vertical="center"/>
    </xf>
    <xf numFmtId="2" fontId="11" fillId="0" borderId="16" xfId="0" applyNumberFormat="1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right"/>
    </xf>
    <xf numFmtId="0" fontId="13" fillId="0" borderId="36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" fillId="0" borderId="25" xfId="0" applyFont="1" applyBorder="1"/>
    <xf numFmtId="0" fontId="1" fillId="17" borderId="25" xfId="0" applyFont="1" applyFill="1" applyBorder="1"/>
    <xf numFmtId="2" fontId="17" fillId="5" borderId="21" xfId="0" applyNumberFormat="1" applyFont="1" applyFill="1" applyBorder="1" applyAlignment="1">
      <alignment horizontal="center" vertical="center"/>
    </xf>
    <xf numFmtId="2" fontId="1" fillId="0" borderId="25" xfId="0" applyNumberFormat="1" applyFont="1" applyBorder="1"/>
    <xf numFmtId="2" fontId="13" fillId="0" borderId="25" xfId="0" applyNumberFormat="1" applyFont="1" applyFill="1" applyBorder="1" applyAlignment="1">
      <alignment horizontal="right" vertical="center"/>
    </xf>
    <xf numFmtId="0" fontId="12" fillId="4" borderId="16" xfId="0" applyFont="1" applyFill="1" applyBorder="1"/>
    <xf numFmtId="2" fontId="12" fillId="4" borderId="12" xfId="0" applyNumberFormat="1" applyFont="1" applyFill="1" applyBorder="1" applyAlignment="1">
      <alignment horizontal="center" vertical="center"/>
    </xf>
    <xf numFmtId="2" fontId="17" fillId="4" borderId="12" xfId="0" applyNumberFormat="1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left" vertical="center"/>
    </xf>
    <xf numFmtId="0" fontId="12" fillId="6" borderId="25" xfId="0" applyFont="1" applyFill="1" applyBorder="1" applyAlignment="1"/>
    <xf numFmtId="0" fontId="12" fillId="6" borderId="27" xfId="0" applyFont="1" applyFill="1" applyBorder="1" applyAlignment="1"/>
    <xf numFmtId="0" fontId="27" fillId="6" borderId="25" xfId="0" applyFont="1" applyFill="1" applyBorder="1"/>
    <xf numFmtId="0" fontId="12" fillId="6" borderId="25" xfId="0" applyFont="1" applyFill="1" applyBorder="1" applyAlignment="1">
      <alignment horizontal="left" vertical="center"/>
    </xf>
    <xf numFmtId="0" fontId="25" fillId="6" borderId="25" xfId="0" applyFont="1" applyFill="1" applyBorder="1" applyAlignment="1"/>
    <xf numFmtId="0" fontId="13" fillId="6" borderId="6" xfId="0" applyFont="1" applyFill="1" applyBorder="1" applyAlignment="1">
      <alignment horizontal="left" vertical="center"/>
    </xf>
    <xf numFmtId="0" fontId="0" fillId="6" borderId="2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571500</xdr:colOff>
      <xdr:row>295</xdr:row>
      <xdr:rowOff>109537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678150" y="30122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571500</xdr:colOff>
      <xdr:row>295</xdr:row>
      <xdr:rowOff>109537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588731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571500</xdr:colOff>
      <xdr:row>295</xdr:row>
      <xdr:rowOff>109537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588731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571500</xdr:colOff>
      <xdr:row>304</xdr:row>
      <xdr:rowOff>0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588731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571500</xdr:colOff>
      <xdr:row>304</xdr:row>
      <xdr:rowOff>0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27794" y="588731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571500</xdr:colOff>
      <xdr:row>304</xdr:row>
      <xdr:rowOff>0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034618" y="58873184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571500</xdr:colOff>
      <xdr:row>304</xdr:row>
      <xdr:rowOff>0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571500</xdr:colOff>
      <xdr:row>304</xdr:row>
      <xdr:rowOff>0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23</xdr:col>
      <xdr:colOff>571500</xdr:colOff>
      <xdr:row>304</xdr:row>
      <xdr:rowOff>0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24</xdr:col>
      <xdr:colOff>571500</xdr:colOff>
      <xdr:row>304</xdr:row>
      <xdr:rowOff>0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571500</xdr:colOff>
      <xdr:row>304</xdr:row>
      <xdr:rowOff>0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571500</xdr:colOff>
      <xdr:row>304</xdr:row>
      <xdr:rowOff>0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571500</xdr:colOff>
      <xdr:row>304</xdr:row>
      <xdr:rowOff>0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571500</xdr:colOff>
      <xdr:row>304</xdr:row>
      <xdr:rowOff>0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29</xdr:col>
      <xdr:colOff>571500</xdr:colOff>
      <xdr:row>304</xdr:row>
      <xdr:rowOff>0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30</xdr:col>
      <xdr:colOff>571500</xdr:colOff>
      <xdr:row>304</xdr:row>
      <xdr:rowOff>0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31</xdr:col>
      <xdr:colOff>571500</xdr:colOff>
      <xdr:row>304</xdr:row>
      <xdr:rowOff>0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32</xdr:col>
      <xdr:colOff>571500</xdr:colOff>
      <xdr:row>304</xdr:row>
      <xdr:rowOff>0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33</xdr:col>
      <xdr:colOff>571500</xdr:colOff>
      <xdr:row>304</xdr:row>
      <xdr:rowOff>0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34</xdr:col>
      <xdr:colOff>571500</xdr:colOff>
      <xdr:row>304</xdr:row>
      <xdr:rowOff>0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35</xdr:col>
      <xdr:colOff>571500</xdr:colOff>
      <xdr:row>304</xdr:row>
      <xdr:rowOff>0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36</xdr:col>
      <xdr:colOff>571500</xdr:colOff>
      <xdr:row>304</xdr:row>
      <xdr:rowOff>0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37</xdr:col>
      <xdr:colOff>571500</xdr:colOff>
      <xdr:row>304</xdr:row>
      <xdr:rowOff>0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38</xdr:col>
      <xdr:colOff>571500</xdr:colOff>
      <xdr:row>304</xdr:row>
      <xdr:rowOff>0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39</xdr:col>
      <xdr:colOff>571500</xdr:colOff>
      <xdr:row>304</xdr:row>
      <xdr:rowOff>0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40</xdr:col>
      <xdr:colOff>571500</xdr:colOff>
      <xdr:row>304</xdr:row>
      <xdr:rowOff>0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41</xdr:col>
      <xdr:colOff>571500</xdr:colOff>
      <xdr:row>304</xdr:row>
      <xdr:rowOff>0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42</xdr:col>
      <xdr:colOff>571500</xdr:colOff>
      <xdr:row>304</xdr:row>
      <xdr:rowOff>0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43</xdr:col>
      <xdr:colOff>571500</xdr:colOff>
      <xdr:row>304</xdr:row>
      <xdr:rowOff>0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571500</xdr:colOff>
      <xdr:row>304</xdr:row>
      <xdr:rowOff>0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571500</xdr:colOff>
      <xdr:row>304</xdr:row>
      <xdr:rowOff>0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23</xdr:col>
      <xdr:colOff>571500</xdr:colOff>
      <xdr:row>304</xdr:row>
      <xdr:rowOff>0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24</xdr:col>
      <xdr:colOff>571500</xdr:colOff>
      <xdr:row>304</xdr:row>
      <xdr:rowOff>0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25</xdr:col>
      <xdr:colOff>571500</xdr:colOff>
      <xdr:row>304</xdr:row>
      <xdr:rowOff>0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26</xdr:col>
      <xdr:colOff>571500</xdr:colOff>
      <xdr:row>304</xdr:row>
      <xdr:rowOff>0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571500</xdr:colOff>
      <xdr:row>304</xdr:row>
      <xdr:rowOff>0</xdr:rowOff>
    </xdr:from>
    <xdr:ext cx="65" cy="172227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571500</xdr:colOff>
      <xdr:row>304</xdr:row>
      <xdr:rowOff>0</xdr:rowOff>
    </xdr:from>
    <xdr:ext cx="65" cy="172227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29</xdr:col>
      <xdr:colOff>571500</xdr:colOff>
      <xdr:row>304</xdr:row>
      <xdr:rowOff>0</xdr:rowOff>
    </xdr:from>
    <xdr:ext cx="65" cy="172227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30</xdr:col>
      <xdr:colOff>571500</xdr:colOff>
      <xdr:row>304</xdr:row>
      <xdr:rowOff>0</xdr:rowOff>
    </xdr:from>
    <xdr:ext cx="65" cy="172227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31</xdr:col>
      <xdr:colOff>571500</xdr:colOff>
      <xdr:row>304</xdr:row>
      <xdr:rowOff>0</xdr:rowOff>
    </xdr:from>
    <xdr:ext cx="65" cy="172227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32</xdr:col>
      <xdr:colOff>571500</xdr:colOff>
      <xdr:row>304</xdr:row>
      <xdr:rowOff>0</xdr:rowOff>
    </xdr:from>
    <xdr:ext cx="65" cy="172227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33</xdr:col>
      <xdr:colOff>571500</xdr:colOff>
      <xdr:row>304</xdr:row>
      <xdr:rowOff>0</xdr:rowOff>
    </xdr:from>
    <xdr:ext cx="65" cy="172227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34</xdr:col>
      <xdr:colOff>571500</xdr:colOff>
      <xdr:row>304</xdr:row>
      <xdr:rowOff>0</xdr:rowOff>
    </xdr:from>
    <xdr:ext cx="65" cy="172227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35</xdr:col>
      <xdr:colOff>571500</xdr:colOff>
      <xdr:row>304</xdr:row>
      <xdr:rowOff>0</xdr:rowOff>
    </xdr:from>
    <xdr:ext cx="65" cy="172227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36</xdr:col>
      <xdr:colOff>571500</xdr:colOff>
      <xdr:row>304</xdr:row>
      <xdr:rowOff>0</xdr:rowOff>
    </xdr:from>
    <xdr:ext cx="65" cy="172227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37</xdr:col>
      <xdr:colOff>571500</xdr:colOff>
      <xdr:row>304</xdr:row>
      <xdr:rowOff>0</xdr:rowOff>
    </xdr:from>
    <xdr:ext cx="65" cy="172227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38</xdr:col>
      <xdr:colOff>571500</xdr:colOff>
      <xdr:row>304</xdr:row>
      <xdr:rowOff>0</xdr:rowOff>
    </xdr:from>
    <xdr:ext cx="65" cy="172227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39</xdr:col>
      <xdr:colOff>571500</xdr:colOff>
      <xdr:row>304</xdr:row>
      <xdr:rowOff>0</xdr:rowOff>
    </xdr:from>
    <xdr:ext cx="65" cy="172227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40</xdr:col>
      <xdr:colOff>571500</xdr:colOff>
      <xdr:row>304</xdr:row>
      <xdr:rowOff>0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41</xdr:col>
      <xdr:colOff>571500</xdr:colOff>
      <xdr:row>304</xdr:row>
      <xdr:rowOff>0</xdr:rowOff>
    </xdr:from>
    <xdr:ext cx="65" cy="172227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42</xdr:col>
      <xdr:colOff>571500</xdr:colOff>
      <xdr:row>304</xdr:row>
      <xdr:rowOff>0</xdr:rowOff>
    </xdr:from>
    <xdr:ext cx="65" cy="172227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43</xdr:col>
      <xdr:colOff>571500</xdr:colOff>
      <xdr:row>304</xdr:row>
      <xdr:rowOff>0</xdr:rowOff>
    </xdr:from>
    <xdr:ext cx="65" cy="172227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555441" y="6057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murban.org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bmurban.org/" TargetMode="External"/><Relationship Id="rId1" Type="http://schemas.openxmlformats.org/officeDocument/2006/relationships/hyperlink" Target="https://sbmurban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65"/>
  <sheetViews>
    <sheetView tabSelected="1" zoomScale="115" zoomScaleNormal="115" zoomScaleSheetLayoutView="100" workbookViewId="0">
      <pane xSplit="2" ySplit="2" topLeftCell="U240" activePane="bottomRight" state="frozen"/>
      <selection pane="topRight" activeCell="C1" sqref="C1"/>
      <selection pane="bottomLeft" activeCell="A3" sqref="A3"/>
      <selection pane="bottomRight" activeCell="Z316" sqref="Z316"/>
    </sheetView>
  </sheetViews>
  <sheetFormatPr defaultColWidth="14.42578125" defaultRowHeight="15" customHeight="1" x14ac:dyDescent="0.25"/>
  <cols>
    <col min="1" max="1" width="68.140625" customWidth="1"/>
    <col min="2" max="2" width="21.7109375" bestFit="1" customWidth="1"/>
    <col min="3" max="3" width="8.42578125" hidden="1" customWidth="1"/>
    <col min="4" max="5" width="9.5703125" hidden="1" customWidth="1"/>
    <col min="6" max="20" width="8.42578125" hidden="1" customWidth="1"/>
    <col min="21" max="21" width="10.7109375" style="112" bestFit="1" customWidth="1"/>
    <col min="22" max="22" width="12.140625" style="112" customWidth="1"/>
    <col min="23" max="23" width="10.85546875" style="112" customWidth="1"/>
    <col min="24" max="24" width="10.5703125" style="112" customWidth="1"/>
    <col min="25" max="25" width="11.140625" style="112" customWidth="1"/>
    <col min="26" max="27" width="11.85546875" style="112" customWidth="1"/>
    <col min="28" max="28" width="11.140625" style="112" customWidth="1"/>
    <col min="29" max="29" width="11.85546875" style="112" customWidth="1"/>
    <col min="30" max="30" width="12.42578125" style="112" customWidth="1"/>
    <col min="31" max="31" width="11.5703125" style="112" customWidth="1"/>
    <col min="32" max="32" width="12.140625" style="112" customWidth="1"/>
    <col min="33" max="33" width="10.28515625" style="112" hidden="1" customWidth="1"/>
    <col min="34" max="34" width="13.42578125" style="112" hidden="1" customWidth="1"/>
    <col min="35" max="35" width="12.5703125" style="112" hidden="1" customWidth="1"/>
    <col min="36" max="36" width="11.85546875" style="112" customWidth="1"/>
    <col min="37" max="37" width="10.7109375" style="112" customWidth="1"/>
    <col min="38" max="38" width="11.85546875" style="112" customWidth="1"/>
    <col min="39" max="39" width="11.85546875" style="112" bestFit="1" customWidth="1"/>
    <col min="40" max="40" width="10.7109375" style="112" bestFit="1" customWidth="1"/>
    <col min="41" max="42" width="11.85546875" style="112" bestFit="1" customWidth="1"/>
    <col min="43" max="43" width="10.7109375" style="112" bestFit="1" customWidth="1"/>
    <col min="44" max="44" width="11.85546875" style="112" bestFit="1" customWidth="1"/>
  </cols>
  <sheetData>
    <row r="1" spans="1:44" ht="15" customHeight="1" x14ac:dyDescent="0.25">
      <c r="A1" s="229" t="s">
        <v>37</v>
      </c>
      <c r="B1" s="231" t="s">
        <v>38</v>
      </c>
      <c r="C1" s="241" t="s">
        <v>1</v>
      </c>
      <c r="D1" s="228"/>
      <c r="E1" s="210"/>
      <c r="F1" s="206" t="s">
        <v>2</v>
      </c>
      <c r="G1" s="228"/>
      <c r="H1" s="210"/>
      <c r="I1" s="206" t="s">
        <v>3</v>
      </c>
      <c r="J1" s="228"/>
      <c r="K1" s="210"/>
      <c r="L1" s="206" t="s">
        <v>39</v>
      </c>
      <c r="M1" s="228"/>
      <c r="N1" s="210"/>
      <c r="O1" s="206" t="s">
        <v>4</v>
      </c>
      <c r="P1" s="228"/>
      <c r="Q1" s="210"/>
      <c r="R1" s="206" t="s">
        <v>45</v>
      </c>
      <c r="S1" s="228"/>
      <c r="T1" s="210"/>
      <c r="U1" s="206" t="s">
        <v>47</v>
      </c>
      <c r="V1" s="207"/>
      <c r="W1" s="208"/>
      <c r="X1" s="206" t="s">
        <v>46</v>
      </c>
      <c r="Y1" s="207"/>
      <c r="Z1" s="208"/>
      <c r="AA1" s="206" t="s">
        <v>48</v>
      </c>
      <c r="AB1" s="207"/>
      <c r="AC1" s="208"/>
      <c r="AD1" s="206" t="s">
        <v>57</v>
      </c>
      <c r="AE1" s="207"/>
      <c r="AF1" s="208"/>
      <c r="AG1" s="206" t="s">
        <v>49</v>
      </c>
      <c r="AH1" s="207"/>
      <c r="AI1" s="208"/>
      <c r="AJ1" s="206" t="s">
        <v>50</v>
      </c>
      <c r="AK1" s="207"/>
      <c r="AL1" s="208"/>
      <c r="AM1" s="206" t="s">
        <v>58</v>
      </c>
      <c r="AN1" s="207"/>
      <c r="AO1" s="208"/>
      <c r="AP1" s="206" t="s">
        <v>59</v>
      </c>
      <c r="AQ1" s="207"/>
      <c r="AR1" s="208"/>
    </row>
    <row r="2" spans="1:44" x14ac:dyDescent="0.25">
      <c r="A2" s="230"/>
      <c r="B2" s="227"/>
      <c r="C2" s="17" t="s">
        <v>5</v>
      </c>
      <c r="D2" s="17" t="s">
        <v>6</v>
      </c>
      <c r="E2" s="18" t="s">
        <v>7</v>
      </c>
      <c r="F2" s="18" t="s">
        <v>5</v>
      </c>
      <c r="G2" s="18" t="s">
        <v>6</v>
      </c>
      <c r="H2" s="18" t="s">
        <v>7</v>
      </c>
      <c r="I2" s="18" t="s">
        <v>5</v>
      </c>
      <c r="J2" s="18" t="s">
        <v>6</v>
      </c>
      <c r="K2" s="18" t="s">
        <v>7</v>
      </c>
      <c r="L2" s="18" t="s">
        <v>5</v>
      </c>
      <c r="M2" s="18" t="s">
        <v>6</v>
      </c>
      <c r="N2" s="18" t="s">
        <v>7</v>
      </c>
      <c r="O2" s="18" t="s">
        <v>5</v>
      </c>
      <c r="P2" s="18" t="s">
        <v>6</v>
      </c>
      <c r="Q2" s="18" t="s">
        <v>7</v>
      </c>
      <c r="R2" s="18" t="s">
        <v>5</v>
      </c>
      <c r="S2" s="18" t="s">
        <v>6</v>
      </c>
      <c r="T2" s="18" t="s">
        <v>7</v>
      </c>
      <c r="U2" s="18" t="s">
        <v>5</v>
      </c>
      <c r="V2" s="18" t="s">
        <v>6</v>
      </c>
      <c r="W2" s="18" t="s">
        <v>7</v>
      </c>
      <c r="X2" s="18" t="s">
        <v>5</v>
      </c>
      <c r="Y2" s="18" t="s">
        <v>6</v>
      </c>
      <c r="Z2" s="18" t="s">
        <v>7</v>
      </c>
      <c r="AA2" s="18" t="s">
        <v>5</v>
      </c>
      <c r="AB2" s="18" t="s">
        <v>6</v>
      </c>
      <c r="AC2" s="18" t="s">
        <v>7</v>
      </c>
      <c r="AD2" s="18" t="s">
        <v>5</v>
      </c>
      <c r="AE2" s="18" t="s">
        <v>6</v>
      </c>
      <c r="AF2" s="18" t="s">
        <v>7</v>
      </c>
      <c r="AG2" s="18" t="s">
        <v>5</v>
      </c>
      <c r="AH2" s="18" t="s">
        <v>6</v>
      </c>
      <c r="AI2" s="18" t="s">
        <v>7</v>
      </c>
      <c r="AJ2" s="18" t="s">
        <v>5</v>
      </c>
      <c r="AK2" s="18" t="s">
        <v>6</v>
      </c>
      <c r="AL2" s="18" t="s">
        <v>7</v>
      </c>
      <c r="AM2" s="18" t="s">
        <v>5</v>
      </c>
      <c r="AN2" s="18" t="s">
        <v>6</v>
      </c>
      <c r="AO2" s="18" t="s">
        <v>7</v>
      </c>
      <c r="AP2" s="18" t="s">
        <v>5</v>
      </c>
      <c r="AQ2" s="18" t="s">
        <v>6</v>
      </c>
      <c r="AR2" s="18" t="s">
        <v>7</v>
      </c>
    </row>
    <row r="3" spans="1:44" x14ac:dyDescent="0.25">
      <c r="A3" s="14" t="s">
        <v>0</v>
      </c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</row>
    <row r="4" spans="1:44" s="53" customFormat="1" x14ac:dyDescent="0.25">
      <c r="A4" s="72" t="s">
        <v>8</v>
      </c>
      <c r="B4" s="59" t="s">
        <v>335</v>
      </c>
      <c r="C4" s="51">
        <v>64.8</v>
      </c>
      <c r="D4" s="51">
        <v>0</v>
      </c>
      <c r="E4" s="51">
        <f>SUM(C4:D4)</f>
        <v>64.8</v>
      </c>
      <c r="F4" s="51">
        <v>68.3</v>
      </c>
      <c r="G4" s="51">
        <v>0</v>
      </c>
      <c r="H4" s="51">
        <f>SUM(F4:G4)</f>
        <v>68.3</v>
      </c>
      <c r="I4" s="51">
        <v>68.3</v>
      </c>
      <c r="J4" s="51">
        <v>0</v>
      </c>
      <c r="K4" s="51">
        <f>SUM(I4:J4)</f>
        <v>68.3</v>
      </c>
      <c r="L4" s="51">
        <v>68.3</v>
      </c>
      <c r="M4" s="51">
        <v>0</v>
      </c>
      <c r="N4" s="51">
        <f t="shared" ref="N4:N5" si="0">SUM(L4:M4)</f>
        <v>68.3</v>
      </c>
      <c r="O4" s="51">
        <v>70.000100000000003</v>
      </c>
      <c r="P4" s="51">
        <v>0</v>
      </c>
      <c r="Q4" s="51">
        <f>SUM(O4:P4)</f>
        <v>70.000100000000003</v>
      </c>
      <c r="R4" s="51">
        <v>102.15989999999999</v>
      </c>
      <c r="S4" s="51">
        <v>1E-4</v>
      </c>
      <c r="T4" s="51">
        <f t="shared" ref="T4:T5" si="1">SUM(R4:S4)</f>
        <v>102.16</v>
      </c>
      <c r="U4" s="51">
        <v>10215.99</v>
      </c>
      <c r="V4" s="51">
        <v>0</v>
      </c>
      <c r="W4" s="51">
        <f>SUM(U4:V4)</f>
        <v>10215.99</v>
      </c>
      <c r="X4" s="51">
        <v>9000</v>
      </c>
      <c r="Y4" s="108">
        <v>0.01</v>
      </c>
      <c r="Z4" s="51">
        <f>SUM(X4:Y4)</f>
        <v>9000.01</v>
      </c>
      <c r="AA4" s="108">
        <v>14864</v>
      </c>
      <c r="AB4" s="51">
        <v>0</v>
      </c>
      <c r="AC4" s="51">
        <f>SUM(AA4:AB4)</f>
        <v>14864</v>
      </c>
      <c r="AD4" s="51">
        <v>11844</v>
      </c>
      <c r="AE4" s="51">
        <v>0</v>
      </c>
      <c r="AF4" s="51">
        <f>SUM(AD4:AE4)</f>
        <v>11844</v>
      </c>
      <c r="AG4" s="130">
        <v>11800</v>
      </c>
      <c r="AH4" s="71">
        <v>0.01</v>
      </c>
      <c r="AI4" s="130">
        <f>SUM(AG4:AH4)</f>
        <v>11800.01</v>
      </c>
      <c r="AJ4" s="51">
        <v>11800</v>
      </c>
      <c r="AK4" s="51">
        <v>0.01</v>
      </c>
      <c r="AL4" s="51">
        <v>11844</v>
      </c>
      <c r="AM4" s="51">
        <v>12035.8</v>
      </c>
      <c r="AN4" s="51">
        <v>0</v>
      </c>
      <c r="AO4" s="51">
        <f>SUM(AM4:AN4)</f>
        <v>12035.8</v>
      </c>
      <c r="AP4" s="51">
        <v>12980</v>
      </c>
      <c r="AQ4" s="51">
        <v>0.01</v>
      </c>
      <c r="AR4" s="51">
        <f>SUM(AP4:AQ4)</f>
        <v>12980.01</v>
      </c>
    </row>
    <row r="5" spans="1:44" x14ac:dyDescent="0.25">
      <c r="A5" s="209" t="s">
        <v>40</v>
      </c>
      <c r="B5" s="210"/>
      <c r="C5" s="21">
        <f t="shared" ref="C5:P5" si="2">SUM(C4)</f>
        <v>64.8</v>
      </c>
      <c r="D5" s="21">
        <f t="shared" si="2"/>
        <v>0</v>
      </c>
      <c r="E5" s="21">
        <f t="shared" si="2"/>
        <v>64.8</v>
      </c>
      <c r="F5" s="21">
        <f t="shared" si="2"/>
        <v>68.3</v>
      </c>
      <c r="G5" s="21">
        <f t="shared" si="2"/>
        <v>0</v>
      </c>
      <c r="H5" s="21">
        <f t="shared" si="2"/>
        <v>68.3</v>
      </c>
      <c r="I5" s="21">
        <f t="shared" si="2"/>
        <v>68.3</v>
      </c>
      <c r="J5" s="21">
        <f t="shared" si="2"/>
        <v>0</v>
      </c>
      <c r="K5" s="21">
        <f t="shared" si="2"/>
        <v>68.3</v>
      </c>
      <c r="L5" s="21">
        <f>SUM(L4)</f>
        <v>68.3</v>
      </c>
      <c r="M5" s="21">
        <f>SUM(M4)</f>
        <v>0</v>
      </c>
      <c r="N5" s="21">
        <f t="shared" si="0"/>
        <v>68.3</v>
      </c>
      <c r="O5" s="21">
        <f t="shared" si="2"/>
        <v>70.000100000000003</v>
      </c>
      <c r="P5" s="21">
        <f t="shared" si="2"/>
        <v>0</v>
      </c>
      <c r="Q5" s="9">
        <f>SUM(O5:P5)</f>
        <v>70.000100000000003</v>
      </c>
      <c r="R5" s="21">
        <f>SUM(R4)</f>
        <v>102.15989999999999</v>
      </c>
      <c r="S5" s="21">
        <f>SUM(S4)</f>
        <v>1E-4</v>
      </c>
      <c r="T5" s="21">
        <f t="shared" si="1"/>
        <v>102.16</v>
      </c>
      <c r="U5" s="21">
        <f>SUM(U4)</f>
        <v>10215.99</v>
      </c>
      <c r="V5" s="21">
        <f>SUM(V4)</f>
        <v>0</v>
      </c>
      <c r="W5" s="21">
        <f t="shared" ref="W5:W71" si="3">SUM(U5:V5)</f>
        <v>10215.99</v>
      </c>
      <c r="X5" s="21">
        <f>SUM(X4)</f>
        <v>9000</v>
      </c>
      <c r="Y5" s="21">
        <f t="shared" ref="Y5:AR5" si="4">SUM(Y4)</f>
        <v>0.01</v>
      </c>
      <c r="Z5" s="21">
        <f t="shared" si="4"/>
        <v>9000.01</v>
      </c>
      <c r="AA5" s="21">
        <f t="shared" si="4"/>
        <v>14864</v>
      </c>
      <c r="AB5" s="21">
        <f t="shared" si="4"/>
        <v>0</v>
      </c>
      <c r="AC5" s="21">
        <f t="shared" si="4"/>
        <v>14864</v>
      </c>
      <c r="AD5" s="21">
        <f t="shared" si="4"/>
        <v>11844</v>
      </c>
      <c r="AE5" s="21">
        <f t="shared" si="4"/>
        <v>0</v>
      </c>
      <c r="AF5" s="21">
        <f t="shared" si="4"/>
        <v>11844</v>
      </c>
      <c r="AG5" s="21">
        <f t="shared" si="4"/>
        <v>11800</v>
      </c>
      <c r="AH5" s="21">
        <f t="shared" si="4"/>
        <v>0.01</v>
      </c>
      <c r="AI5" s="21">
        <f t="shared" si="4"/>
        <v>11800.01</v>
      </c>
      <c r="AJ5" s="21">
        <f t="shared" si="4"/>
        <v>11800</v>
      </c>
      <c r="AK5" s="21">
        <f t="shared" si="4"/>
        <v>0.01</v>
      </c>
      <c r="AL5" s="21">
        <f t="shared" si="4"/>
        <v>11844</v>
      </c>
      <c r="AM5" s="21">
        <f t="shared" si="4"/>
        <v>12035.8</v>
      </c>
      <c r="AN5" s="21">
        <f t="shared" si="4"/>
        <v>0</v>
      </c>
      <c r="AO5" s="21">
        <f t="shared" si="4"/>
        <v>12035.8</v>
      </c>
      <c r="AP5" s="21">
        <f t="shared" si="4"/>
        <v>12980</v>
      </c>
      <c r="AQ5" s="21">
        <f t="shared" si="4"/>
        <v>0.01</v>
      </c>
      <c r="AR5" s="21">
        <f t="shared" si="4"/>
        <v>12980.01</v>
      </c>
    </row>
    <row r="6" spans="1:44" s="56" customFormat="1" x14ac:dyDescent="0.25">
      <c r="A6" s="202" t="s">
        <v>114</v>
      </c>
      <c r="B6" s="50" t="s">
        <v>115</v>
      </c>
      <c r="C6" s="54"/>
      <c r="D6" s="54"/>
      <c r="E6" s="58"/>
      <c r="F6" s="54"/>
      <c r="G6" s="54"/>
      <c r="H6" s="58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>
        <v>0</v>
      </c>
      <c r="V6" s="54">
        <v>0</v>
      </c>
      <c r="W6" s="54">
        <f>SUM(U6:V6)</f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f>SUM(AD6:AE6)</f>
        <v>0</v>
      </c>
      <c r="AG6" s="54"/>
      <c r="AH6" s="54"/>
      <c r="AI6" s="54"/>
      <c r="AJ6" s="54">
        <v>0</v>
      </c>
      <c r="AK6" s="54">
        <v>0.14000000000000001</v>
      </c>
      <c r="AL6" s="54">
        <v>0.14000000000000001</v>
      </c>
      <c r="AM6" s="54">
        <v>0</v>
      </c>
      <c r="AN6" s="54">
        <v>0.13</v>
      </c>
      <c r="AO6" s="54">
        <v>0.13</v>
      </c>
      <c r="AP6" s="54">
        <v>0</v>
      </c>
      <c r="AQ6" s="54">
        <v>365.61</v>
      </c>
      <c r="AR6" s="54">
        <v>365.61</v>
      </c>
    </row>
    <row r="7" spans="1:44" s="56" customFormat="1" x14ac:dyDescent="0.25">
      <c r="A7" s="203"/>
      <c r="B7" s="50" t="s">
        <v>116</v>
      </c>
      <c r="C7" s="54"/>
      <c r="D7" s="54"/>
      <c r="E7" s="58"/>
      <c r="F7" s="54"/>
      <c r="G7" s="54"/>
      <c r="H7" s="58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>
        <v>0</v>
      </c>
      <c r="V7" s="54">
        <v>0</v>
      </c>
      <c r="W7" s="54">
        <f t="shared" ref="W7:W15" si="5">SUM(U7:V7)</f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f t="shared" ref="AF7:AF15" si="6">SUM(AD7:AE7)</f>
        <v>0</v>
      </c>
      <c r="AG7" s="54"/>
      <c r="AH7" s="54"/>
      <c r="AI7" s="54"/>
      <c r="AJ7" s="54">
        <v>0</v>
      </c>
      <c r="AK7" s="54">
        <v>0.03</v>
      </c>
      <c r="AL7" s="54">
        <v>0.03</v>
      </c>
      <c r="AM7" s="54">
        <v>0</v>
      </c>
      <c r="AN7" s="54">
        <v>0.03</v>
      </c>
      <c r="AO7" s="54">
        <v>0.03</v>
      </c>
      <c r="AP7" s="54">
        <v>0</v>
      </c>
      <c r="AQ7" s="54">
        <v>3157</v>
      </c>
      <c r="AR7" s="54">
        <v>3157</v>
      </c>
    </row>
    <row r="8" spans="1:44" s="56" customFormat="1" x14ac:dyDescent="0.25">
      <c r="A8" s="203"/>
      <c r="B8" s="50" t="s">
        <v>117</v>
      </c>
      <c r="C8" s="54"/>
      <c r="D8" s="54"/>
      <c r="E8" s="58"/>
      <c r="F8" s="54"/>
      <c r="G8" s="54"/>
      <c r="H8" s="58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>
        <v>0</v>
      </c>
      <c r="V8" s="54">
        <v>0</v>
      </c>
      <c r="W8" s="54">
        <f t="shared" si="5"/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f t="shared" si="6"/>
        <v>0</v>
      </c>
      <c r="AG8" s="54"/>
      <c r="AH8" s="54"/>
      <c r="AI8" s="54"/>
      <c r="AJ8" s="54">
        <v>0.02</v>
      </c>
      <c r="AK8" s="54">
        <v>0.02</v>
      </c>
      <c r="AL8" s="54">
        <v>0.04</v>
      </c>
      <c r="AM8" s="54">
        <v>0.01</v>
      </c>
      <c r="AN8" s="54">
        <v>0.01</v>
      </c>
      <c r="AO8" s="54">
        <v>0.02</v>
      </c>
      <c r="AP8" s="54">
        <v>26400</v>
      </c>
      <c r="AQ8" s="54">
        <v>28200</v>
      </c>
      <c r="AR8" s="54">
        <v>54600</v>
      </c>
    </row>
    <row r="9" spans="1:44" s="56" customFormat="1" x14ac:dyDescent="0.25">
      <c r="A9" s="203"/>
      <c r="B9" s="50" t="s">
        <v>118</v>
      </c>
      <c r="C9" s="54"/>
      <c r="D9" s="54"/>
      <c r="E9" s="58"/>
      <c r="F9" s="54"/>
      <c r="G9" s="54"/>
      <c r="H9" s="58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>
        <v>0</v>
      </c>
      <c r="V9" s="54">
        <v>0</v>
      </c>
      <c r="W9" s="54">
        <f t="shared" si="5"/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f t="shared" si="6"/>
        <v>0</v>
      </c>
      <c r="AG9" s="54"/>
      <c r="AH9" s="54"/>
      <c r="AI9" s="54"/>
      <c r="AJ9" s="54">
        <v>0.02</v>
      </c>
      <c r="AK9" s="54">
        <v>0.02</v>
      </c>
      <c r="AL9" s="54">
        <v>0.04</v>
      </c>
      <c r="AM9" s="54">
        <v>0.01</v>
      </c>
      <c r="AN9" s="54">
        <v>0.01</v>
      </c>
      <c r="AO9" s="54">
        <v>0.02</v>
      </c>
      <c r="AP9" s="54">
        <v>4384</v>
      </c>
      <c r="AQ9" s="54">
        <v>6675</v>
      </c>
      <c r="AR9" s="54">
        <v>11059</v>
      </c>
    </row>
    <row r="10" spans="1:44" s="56" customFormat="1" x14ac:dyDescent="0.25">
      <c r="A10" s="203"/>
      <c r="B10" s="50" t="s">
        <v>119</v>
      </c>
      <c r="C10" s="54"/>
      <c r="D10" s="54"/>
      <c r="E10" s="58"/>
      <c r="F10" s="54"/>
      <c r="G10" s="54"/>
      <c r="H10" s="58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>
        <v>0</v>
      </c>
      <c r="V10" s="54">
        <v>0</v>
      </c>
      <c r="W10" s="54">
        <f t="shared" si="5"/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f t="shared" si="6"/>
        <v>0</v>
      </c>
      <c r="AG10" s="54"/>
      <c r="AH10" s="54"/>
      <c r="AI10" s="54"/>
      <c r="AJ10" s="54">
        <v>0</v>
      </c>
      <c r="AK10" s="54">
        <v>0.02</v>
      </c>
      <c r="AL10" s="54">
        <v>0.02</v>
      </c>
      <c r="AM10" s="54">
        <v>0</v>
      </c>
      <c r="AN10" s="54">
        <v>0.02</v>
      </c>
      <c r="AO10" s="54">
        <v>0.02</v>
      </c>
      <c r="AP10" s="54">
        <v>0</v>
      </c>
      <c r="AQ10" s="54">
        <v>1562</v>
      </c>
      <c r="AR10" s="54">
        <v>1562</v>
      </c>
    </row>
    <row r="11" spans="1:44" s="56" customFormat="1" x14ac:dyDescent="0.25">
      <c r="A11" s="203"/>
      <c r="B11" s="50" t="s">
        <v>120</v>
      </c>
      <c r="C11" s="54"/>
      <c r="D11" s="54"/>
      <c r="E11" s="58"/>
      <c r="F11" s="54"/>
      <c r="G11" s="54"/>
      <c r="H11" s="58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>
        <v>0</v>
      </c>
      <c r="V11" s="54">
        <v>0</v>
      </c>
      <c r="W11" s="54">
        <f t="shared" si="5"/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f t="shared" si="6"/>
        <v>0</v>
      </c>
      <c r="AG11" s="54"/>
      <c r="AH11" s="54"/>
      <c r="AI11" s="54"/>
      <c r="AJ11" s="54">
        <v>0.02</v>
      </c>
      <c r="AK11" s="54">
        <v>0.02</v>
      </c>
      <c r="AL11" s="54">
        <v>0.04</v>
      </c>
      <c r="AM11" s="54">
        <v>0.01</v>
      </c>
      <c r="AN11" s="54">
        <v>0.01</v>
      </c>
      <c r="AO11" s="54">
        <v>0.02</v>
      </c>
      <c r="AP11" s="54">
        <v>12500</v>
      </c>
      <c r="AQ11" s="54">
        <v>13400</v>
      </c>
      <c r="AR11" s="54">
        <v>25900</v>
      </c>
    </row>
    <row r="12" spans="1:44" s="56" customFormat="1" x14ac:dyDescent="0.25">
      <c r="A12" s="203"/>
      <c r="B12" s="50" t="s">
        <v>121</v>
      </c>
      <c r="C12" s="54"/>
      <c r="D12" s="54"/>
      <c r="E12" s="58"/>
      <c r="F12" s="54"/>
      <c r="G12" s="54"/>
      <c r="H12" s="58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>
        <v>0</v>
      </c>
      <c r="V12" s="54">
        <v>0</v>
      </c>
      <c r="W12" s="54">
        <f t="shared" si="5"/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f t="shared" si="6"/>
        <v>0</v>
      </c>
      <c r="AG12" s="54"/>
      <c r="AH12" s="54"/>
      <c r="AI12" s="54"/>
      <c r="AJ12" s="54">
        <v>0.02</v>
      </c>
      <c r="AK12" s="54">
        <v>0.02</v>
      </c>
      <c r="AL12" s="54">
        <v>0.04</v>
      </c>
      <c r="AM12" s="54">
        <v>0.01</v>
      </c>
      <c r="AN12" s="54">
        <v>0.01</v>
      </c>
      <c r="AO12" s="54">
        <v>0.02</v>
      </c>
      <c r="AP12" s="54">
        <v>2086</v>
      </c>
      <c r="AQ12" s="54">
        <v>3129</v>
      </c>
      <c r="AR12" s="54">
        <v>5215</v>
      </c>
    </row>
    <row r="13" spans="1:44" s="56" customFormat="1" x14ac:dyDescent="0.25">
      <c r="A13" s="203"/>
      <c r="B13" s="50" t="s">
        <v>122</v>
      </c>
      <c r="C13" s="54"/>
      <c r="D13" s="54"/>
      <c r="E13" s="58"/>
      <c r="F13" s="54"/>
      <c r="G13" s="54"/>
      <c r="H13" s="58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>
        <v>0</v>
      </c>
      <c r="V13" s="54">
        <v>0</v>
      </c>
      <c r="W13" s="54">
        <f t="shared" si="5"/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f t="shared" si="6"/>
        <v>0</v>
      </c>
      <c r="AG13" s="54"/>
      <c r="AH13" s="54"/>
      <c r="AI13" s="54"/>
      <c r="AJ13" s="54">
        <v>0</v>
      </c>
      <c r="AK13" s="54">
        <v>0.02</v>
      </c>
      <c r="AL13" s="54">
        <v>0.02</v>
      </c>
      <c r="AM13" s="54">
        <v>0</v>
      </c>
      <c r="AN13" s="54">
        <v>0.02</v>
      </c>
      <c r="AO13" s="54">
        <v>0.02</v>
      </c>
      <c r="AP13" s="54">
        <v>0</v>
      </c>
      <c r="AQ13" s="54">
        <v>1373</v>
      </c>
      <c r="AR13" s="54">
        <v>1373</v>
      </c>
    </row>
    <row r="14" spans="1:44" s="56" customFormat="1" x14ac:dyDescent="0.25">
      <c r="A14" s="203"/>
      <c r="B14" s="50" t="s">
        <v>123</v>
      </c>
      <c r="C14" s="54"/>
      <c r="D14" s="54"/>
      <c r="E14" s="58"/>
      <c r="F14" s="54"/>
      <c r="G14" s="54"/>
      <c r="H14" s="58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>
        <v>0</v>
      </c>
      <c r="V14" s="54">
        <v>0</v>
      </c>
      <c r="W14" s="54">
        <f t="shared" si="5"/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f t="shared" si="6"/>
        <v>0</v>
      </c>
      <c r="AG14" s="54"/>
      <c r="AH14" s="54"/>
      <c r="AI14" s="54"/>
      <c r="AJ14" s="54">
        <v>0.02</v>
      </c>
      <c r="AK14" s="54">
        <v>0.02</v>
      </c>
      <c r="AL14" s="54">
        <v>0.04</v>
      </c>
      <c r="AM14" s="54">
        <v>0.01</v>
      </c>
      <c r="AN14" s="54">
        <v>0.01</v>
      </c>
      <c r="AO14" s="54">
        <v>0.02</v>
      </c>
      <c r="AP14" s="54">
        <v>11800</v>
      </c>
      <c r="AQ14" s="54">
        <v>12600</v>
      </c>
      <c r="AR14" s="54">
        <v>24400</v>
      </c>
    </row>
    <row r="15" spans="1:44" s="56" customFormat="1" x14ac:dyDescent="0.25">
      <c r="A15" s="203"/>
      <c r="B15" s="50" t="s">
        <v>124</v>
      </c>
      <c r="C15" s="54"/>
      <c r="D15" s="54"/>
      <c r="E15" s="58"/>
      <c r="F15" s="54"/>
      <c r="G15" s="54"/>
      <c r="H15" s="58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>
        <v>0</v>
      </c>
      <c r="V15" s="54">
        <v>0</v>
      </c>
      <c r="W15" s="54">
        <f t="shared" si="5"/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f t="shared" si="6"/>
        <v>0</v>
      </c>
      <c r="AG15" s="54"/>
      <c r="AH15" s="54"/>
      <c r="AI15" s="54"/>
      <c r="AJ15" s="54">
        <v>0.02</v>
      </c>
      <c r="AK15" s="54">
        <v>0.02</v>
      </c>
      <c r="AL15" s="54">
        <v>0.04</v>
      </c>
      <c r="AM15" s="54">
        <v>0.01</v>
      </c>
      <c r="AN15" s="54">
        <v>0.01</v>
      </c>
      <c r="AO15" s="54">
        <v>0.02</v>
      </c>
      <c r="AP15" s="54">
        <v>1938</v>
      </c>
      <c r="AQ15" s="54">
        <v>2907</v>
      </c>
      <c r="AR15" s="54">
        <v>4845</v>
      </c>
    </row>
    <row r="16" spans="1:44" s="62" customFormat="1" x14ac:dyDescent="0.25">
      <c r="A16" s="203"/>
      <c r="B16" s="61" t="s">
        <v>40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>
        <f>SUM(U6:U15)</f>
        <v>0</v>
      </c>
      <c r="V16" s="58">
        <f t="shared" ref="V16:W16" si="7">SUM(V6:V15)</f>
        <v>0</v>
      </c>
      <c r="W16" s="58">
        <f t="shared" si="7"/>
        <v>0</v>
      </c>
      <c r="X16" s="58">
        <f>SUM(X6:X15)</f>
        <v>0</v>
      </c>
      <c r="Y16" s="58">
        <f t="shared" ref="Y16:AR16" si="8">SUM(Y6:Y15)</f>
        <v>0</v>
      </c>
      <c r="Z16" s="58">
        <f t="shared" si="8"/>
        <v>0</v>
      </c>
      <c r="AA16" s="58">
        <f t="shared" si="8"/>
        <v>0</v>
      </c>
      <c r="AB16" s="58">
        <f t="shared" si="8"/>
        <v>0</v>
      </c>
      <c r="AC16" s="58">
        <f t="shared" si="8"/>
        <v>0</v>
      </c>
      <c r="AD16" s="58">
        <f t="shared" si="8"/>
        <v>0</v>
      </c>
      <c r="AE16" s="58">
        <f t="shared" si="8"/>
        <v>0</v>
      </c>
      <c r="AF16" s="58">
        <f t="shared" si="8"/>
        <v>0</v>
      </c>
      <c r="AG16" s="58">
        <f t="shared" si="8"/>
        <v>0</v>
      </c>
      <c r="AH16" s="58">
        <f t="shared" si="8"/>
        <v>0</v>
      </c>
      <c r="AI16" s="58">
        <f t="shared" si="8"/>
        <v>0</v>
      </c>
      <c r="AJ16" s="58">
        <f t="shared" si="8"/>
        <v>0.12000000000000001</v>
      </c>
      <c r="AK16" s="58">
        <f t="shared" si="8"/>
        <v>0.33</v>
      </c>
      <c r="AL16" s="58">
        <f t="shared" si="8"/>
        <v>0.44999999999999996</v>
      </c>
      <c r="AM16" s="58">
        <f t="shared" si="8"/>
        <v>6.0000000000000005E-2</v>
      </c>
      <c r="AN16" s="58">
        <f t="shared" si="8"/>
        <v>0.26</v>
      </c>
      <c r="AO16" s="58">
        <f t="shared" si="8"/>
        <v>0.32</v>
      </c>
      <c r="AP16" s="58">
        <f t="shared" si="8"/>
        <v>59108</v>
      </c>
      <c r="AQ16" s="58">
        <f t="shared" si="8"/>
        <v>73368.61</v>
      </c>
      <c r="AR16" s="58">
        <f t="shared" si="8"/>
        <v>132476.60999999999</v>
      </c>
    </row>
    <row r="17" spans="1:44" s="56" customFormat="1" x14ac:dyDescent="0.25">
      <c r="A17" s="203"/>
      <c r="B17" s="50" t="s">
        <v>125</v>
      </c>
      <c r="C17" s="54"/>
      <c r="D17" s="54"/>
      <c r="E17" s="58"/>
      <c r="F17" s="54"/>
      <c r="G17" s="54"/>
      <c r="H17" s="58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>
        <v>0</v>
      </c>
      <c r="V17" s="54">
        <v>14.47</v>
      </c>
      <c r="W17" s="54">
        <f>SUM(U17:V17)</f>
        <v>14.47</v>
      </c>
      <c r="X17" s="54">
        <v>0</v>
      </c>
      <c r="Y17" s="54">
        <v>288.51</v>
      </c>
      <c r="Z17" s="54">
        <v>288.51</v>
      </c>
      <c r="AA17" s="54">
        <v>0</v>
      </c>
      <c r="AB17" s="54">
        <v>319.67</v>
      </c>
      <c r="AC17" s="54">
        <v>319.67</v>
      </c>
      <c r="AD17" s="54">
        <v>0</v>
      </c>
      <c r="AE17" s="54">
        <v>259.91000000000003</v>
      </c>
      <c r="AF17" s="54">
        <f>SUM(AD17:AE17)</f>
        <v>259.91000000000003</v>
      </c>
      <c r="AG17" s="54"/>
      <c r="AH17" s="54"/>
      <c r="AI17" s="54"/>
      <c r="AJ17" s="54">
        <v>0</v>
      </c>
      <c r="AK17" s="54">
        <v>305.91000000000003</v>
      </c>
      <c r="AL17" s="54">
        <v>305.91000000000003</v>
      </c>
      <c r="AM17" s="54">
        <v>0</v>
      </c>
      <c r="AN17" s="54">
        <v>317.45</v>
      </c>
      <c r="AO17" s="54">
        <v>317.45</v>
      </c>
      <c r="AP17" s="54">
        <v>0</v>
      </c>
      <c r="AQ17" s="54">
        <v>0</v>
      </c>
      <c r="AR17" s="54">
        <v>0</v>
      </c>
    </row>
    <row r="18" spans="1:44" s="56" customFormat="1" x14ac:dyDescent="0.25">
      <c r="A18" s="203"/>
      <c r="B18" s="50" t="s">
        <v>126</v>
      </c>
      <c r="C18" s="54"/>
      <c r="D18" s="54"/>
      <c r="E18" s="58"/>
      <c r="F18" s="54"/>
      <c r="G18" s="54"/>
      <c r="H18" s="58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>
        <v>31554.880000000001</v>
      </c>
      <c r="V18" s="54">
        <v>44645.61</v>
      </c>
      <c r="W18" s="54">
        <f t="shared" ref="W18:W20" si="9">SUM(U18:V18)</f>
        <v>76200.490000000005</v>
      </c>
      <c r="X18" s="54">
        <v>40480</v>
      </c>
      <c r="Y18" s="54">
        <v>52780</v>
      </c>
      <c r="Z18" s="54">
        <v>93260</v>
      </c>
      <c r="AA18" s="54">
        <v>42110</v>
      </c>
      <c r="AB18" s="54">
        <v>65590</v>
      </c>
      <c r="AC18" s="54">
        <v>107700</v>
      </c>
      <c r="AD18" s="54">
        <v>31883.84</v>
      </c>
      <c r="AE18" s="54">
        <v>44357.06</v>
      </c>
      <c r="AF18" s="54">
        <f t="shared" ref="AF18:AF20" si="10">SUM(AD18:AE18)</f>
        <v>76240.899999999994</v>
      </c>
      <c r="AG18" s="54"/>
      <c r="AH18" s="54"/>
      <c r="AI18" s="54"/>
      <c r="AJ18" s="54">
        <v>36550</v>
      </c>
      <c r="AK18" s="54">
        <v>45382</v>
      </c>
      <c r="AL18" s="54">
        <v>81932</v>
      </c>
      <c r="AM18" s="54">
        <v>33100</v>
      </c>
      <c r="AN18" s="54">
        <v>40200</v>
      </c>
      <c r="AO18" s="54">
        <v>73300</v>
      </c>
      <c r="AP18" s="54">
        <v>0</v>
      </c>
      <c r="AQ18" s="54">
        <v>0</v>
      </c>
      <c r="AR18" s="54">
        <v>0</v>
      </c>
    </row>
    <row r="19" spans="1:44" s="56" customFormat="1" x14ac:dyDescent="0.25">
      <c r="A19" s="203"/>
      <c r="B19" s="50" t="s">
        <v>127</v>
      </c>
      <c r="C19" s="54"/>
      <c r="D19" s="54"/>
      <c r="E19" s="58"/>
      <c r="F19" s="54"/>
      <c r="G19" s="54"/>
      <c r="H19" s="58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>
        <v>5838.55</v>
      </c>
      <c r="V19" s="54">
        <v>8174.3</v>
      </c>
      <c r="W19" s="54">
        <f t="shared" si="9"/>
        <v>14012.85</v>
      </c>
      <c r="X19" s="54">
        <v>9680</v>
      </c>
      <c r="Y19" s="54">
        <v>12860</v>
      </c>
      <c r="Z19" s="54">
        <v>22540</v>
      </c>
      <c r="AA19" s="54">
        <v>14100</v>
      </c>
      <c r="AB19" s="54">
        <v>21940</v>
      </c>
      <c r="AC19" s="54">
        <v>36040</v>
      </c>
      <c r="AD19" s="54">
        <v>9663.81</v>
      </c>
      <c r="AE19" s="54">
        <v>12437.47</v>
      </c>
      <c r="AF19" s="54">
        <f t="shared" si="10"/>
        <v>22101.279999999999</v>
      </c>
      <c r="AG19" s="54"/>
      <c r="AH19" s="54"/>
      <c r="AI19" s="54"/>
      <c r="AJ19" s="54">
        <v>15470</v>
      </c>
      <c r="AK19" s="54">
        <v>19170</v>
      </c>
      <c r="AL19" s="54">
        <v>34640</v>
      </c>
      <c r="AM19" s="54">
        <v>15700</v>
      </c>
      <c r="AN19" s="54">
        <v>19100</v>
      </c>
      <c r="AO19" s="54">
        <v>34800</v>
      </c>
      <c r="AP19" s="54">
        <v>0</v>
      </c>
      <c r="AQ19" s="54">
        <v>0</v>
      </c>
      <c r="AR19" s="54">
        <v>0</v>
      </c>
    </row>
    <row r="20" spans="1:44" s="56" customFormat="1" x14ac:dyDescent="0.25">
      <c r="A20" s="203"/>
      <c r="B20" s="50" t="s">
        <v>128</v>
      </c>
      <c r="C20" s="54"/>
      <c r="D20" s="54"/>
      <c r="E20" s="58"/>
      <c r="F20" s="54"/>
      <c r="G20" s="54"/>
      <c r="H20" s="58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>
        <v>4860.66</v>
      </c>
      <c r="V20" s="54">
        <v>6868.34</v>
      </c>
      <c r="W20" s="54">
        <f t="shared" si="9"/>
        <v>11729</v>
      </c>
      <c r="X20" s="54">
        <v>7660</v>
      </c>
      <c r="Y20" s="54">
        <v>10220</v>
      </c>
      <c r="Z20" s="54">
        <v>17880</v>
      </c>
      <c r="AA20" s="54">
        <v>12068</v>
      </c>
      <c r="AB20" s="54">
        <v>18792</v>
      </c>
      <c r="AC20" s="54">
        <v>30860</v>
      </c>
      <c r="AD20" s="54">
        <v>7663.38</v>
      </c>
      <c r="AE20" s="54">
        <v>9635.67</v>
      </c>
      <c r="AF20" s="54">
        <f t="shared" si="10"/>
        <v>17299.05</v>
      </c>
      <c r="AG20" s="54"/>
      <c r="AH20" s="54"/>
      <c r="AI20" s="54"/>
      <c r="AJ20" s="54">
        <v>14010</v>
      </c>
      <c r="AK20" s="54">
        <v>17300</v>
      </c>
      <c r="AL20" s="54">
        <v>31310</v>
      </c>
      <c r="AM20" s="54">
        <v>14700</v>
      </c>
      <c r="AN20" s="54">
        <v>17600</v>
      </c>
      <c r="AO20" s="54">
        <v>32300</v>
      </c>
      <c r="AP20" s="54">
        <v>0</v>
      </c>
      <c r="AQ20" s="54">
        <v>0</v>
      </c>
      <c r="AR20" s="54">
        <v>0</v>
      </c>
    </row>
    <row r="21" spans="1:44" s="62" customFormat="1" x14ac:dyDescent="0.25">
      <c r="A21" s="204"/>
      <c r="B21" s="61" t="s">
        <v>40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>
        <f>SUM(U17:U20)</f>
        <v>42254.09</v>
      </c>
      <c r="V21" s="58">
        <f t="shared" ref="V21:W21" si="11">SUM(V17:V20)</f>
        <v>59702.720000000001</v>
      </c>
      <c r="W21" s="58">
        <f t="shared" si="11"/>
        <v>101956.81000000001</v>
      </c>
      <c r="X21" s="58">
        <f>SUM(X17:X20)</f>
        <v>57820</v>
      </c>
      <c r="Y21" s="58">
        <f t="shared" ref="Y21:AR21" si="12">SUM(Y17:Y20)</f>
        <v>76148.510000000009</v>
      </c>
      <c r="Z21" s="58">
        <f t="shared" si="12"/>
        <v>133968.51</v>
      </c>
      <c r="AA21" s="58">
        <f t="shared" si="12"/>
        <v>68278</v>
      </c>
      <c r="AB21" s="58">
        <f t="shared" si="12"/>
        <v>106641.67</v>
      </c>
      <c r="AC21" s="58">
        <f t="shared" si="12"/>
        <v>174919.66999999998</v>
      </c>
      <c r="AD21" s="58">
        <f t="shared" si="12"/>
        <v>49211.03</v>
      </c>
      <c r="AE21" s="58">
        <f t="shared" si="12"/>
        <v>66690.11</v>
      </c>
      <c r="AF21" s="58">
        <f t="shared" si="12"/>
        <v>115901.14</v>
      </c>
      <c r="AG21" s="58">
        <f t="shared" si="12"/>
        <v>0</v>
      </c>
      <c r="AH21" s="58">
        <f t="shared" si="12"/>
        <v>0</v>
      </c>
      <c r="AI21" s="58">
        <f t="shared" si="12"/>
        <v>0</v>
      </c>
      <c r="AJ21" s="58">
        <f t="shared" si="12"/>
        <v>66030</v>
      </c>
      <c r="AK21" s="58">
        <f t="shared" si="12"/>
        <v>82157.91</v>
      </c>
      <c r="AL21" s="58">
        <f t="shared" si="12"/>
        <v>148187.91</v>
      </c>
      <c r="AM21" s="58">
        <f t="shared" si="12"/>
        <v>63500</v>
      </c>
      <c r="AN21" s="58">
        <f t="shared" si="12"/>
        <v>77217.45</v>
      </c>
      <c r="AO21" s="58">
        <f t="shared" si="12"/>
        <v>140717.45000000001</v>
      </c>
      <c r="AP21" s="58">
        <f t="shared" si="12"/>
        <v>0</v>
      </c>
      <c r="AQ21" s="58">
        <f t="shared" si="12"/>
        <v>0</v>
      </c>
      <c r="AR21" s="58">
        <f t="shared" si="12"/>
        <v>0</v>
      </c>
    </row>
    <row r="22" spans="1:44" s="39" customFormat="1" x14ac:dyDescent="0.25">
      <c r="A22" s="221" t="s">
        <v>40</v>
      </c>
      <c r="B22" s="222"/>
      <c r="C22" s="60" t="e">
        <f>SUM(#REF!)</f>
        <v>#REF!</v>
      </c>
      <c r="D22" s="60" t="e">
        <f>SUM(#REF!)</f>
        <v>#REF!</v>
      </c>
      <c r="E22" s="60" t="e">
        <f>SUM(#REF!)</f>
        <v>#REF!</v>
      </c>
      <c r="F22" s="60" t="e">
        <f>SUM(#REF!)</f>
        <v>#REF!</v>
      </c>
      <c r="G22" s="60" t="e">
        <f>SUM(#REF!)</f>
        <v>#REF!</v>
      </c>
      <c r="H22" s="60" t="e">
        <f>SUM(#REF!)</f>
        <v>#REF!</v>
      </c>
      <c r="I22" s="60" t="e">
        <f>SUM(#REF!)</f>
        <v>#REF!</v>
      </c>
      <c r="J22" s="60" t="e">
        <f>SUM(#REF!)</f>
        <v>#REF!</v>
      </c>
      <c r="K22" s="60" t="e">
        <f>SUM(#REF!)</f>
        <v>#REF!</v>
      </c>
      <c r="L22" s="60" t="e">
        <f>SUM(#REF!)</f>
        <v>#REF!</v>
      </c>
      <c r="M22" s="60" t="e">
        <f>SUM(#REF!)</f>
        <v>#REF!</v>
      </c>
      <c r="N22" s="60" t="e">
        <f t="shared" ref="N22:N71" si="13">SUM(L22:M22)</f>
        <v>#REF!</v>
      </c>
      <c r="O22" s="60" t="e">
        <f>SUM(#REF!)</f>
        <v>#REF!</v>
      </c>
      <c r="P22" s="60" t="e">
        <f>SUM(#REF!)</f>
        <v>#REF!</v>
      </c>
      <c r="Q22" s="60" t="e">
        <f>SUM(#REF!)</f>
        <v>#REF!</v>
      </c>
      <c r="R22" s="60" t="e">
        <f>SUM(#REF!)</f>
        <v>#REF!</v>
      </c>
      <c r="S22" s="60" t="e">
        <f>SUM(#REF!)</f>
        <v>#REF!</v>
      </c>
      <c r="T22" s="60" t="e">
        <f t="shared" ref="T22:T71" si="14">SUM(R22:S22)</f>
        <v>#REF!</v>
      </c>
      <c r="U22" s="60">
        <f>U16+U21</f>
        <v>42254.09</v>
      </c>
      <c r="V22" s="60">
        <f t="shared" ref="V22:W22" si="15">V16+V21</f>
        <v>59702.720000000001</v>
      </c>
      <c r="W22" s="60">
        <f t="shared" si="15"/>
        <v>101956.81000000001</v>
      </c>
      <c r="X22" s="60">
        <f>X16+X21</f>
        <v>57820</v>
      </c>
      <c r="Y22" s="60">
        <f t="shared" ref="Y22:AR22" si="16">Y16+Y21</f>
        <v>76148.510000000009</v>
      </c>
      <c r="Z22" s="60">
        <f t="shared" si="16"/>
        <v>133968.51</v>
      </c>
      <c r="AA22" s="60">
        <f t="shared" si="16"/>
        <v>68278</v>
      </c>
      <c r="AB22" s="60">
        <f t="shared" si="16"/>
        <v>106641.67</v>
      </c>
      <c r="AC22" s="60">
        <f t="shared" si="16"/>
        <v>174919.66999999998</v>
      </c>
      <c r="AD22" s="60">
        <f t="shared" si="16"/>
        <v>49211.03</v>
      </c>
      <c r="AE22" s="60">
        <f t="shared" si="16"/>
        <v>66690.11</v>
      </c>
      <c r="AF22" s="60">
        <f t="shared" si="16"/>
        <v>115901.14</v>
      </c>
      <c r="AG22" s="60">
        <f t="shared" si="16"/>
        <v>0</v>
      </c>
      <c r="AH22" s="60">
        <f t="shared" si="16"/>
        <v>0</v>
      </c>
      <c r="AI22" s="60">
        <f t="shared" si="16"/>
        <v>0</v>
      </c>
      <c r="AJ22" s="60">
        <f t="shared" si="16"/>
        <v>66030.12</v>
      </c>
      <c r="AK22" s="60">
        <f t="shared" si="16"/>
        <v>82158.240000000005</v>
      </c>
      <c r="AL22" s="60">
        <f t="shared" si="16"/>
        <v>148188.36000000002</v>
      </c>
      <c r="AM22" s="60">
        <f t="shared" si="16"/>
        <v>63500.06</v>
      </c>
      <c r="AN22" s="60">
        <f t="shared" si="16"/>
        <v>77217.709999999992</v>
      </c>
      <c r="AO22" s="60">
        <f t="shared" si="16"/>
        <v>140717.77000000002</v>
      </c>
      <c r="AP22" s="60">
        <f t="shared" si="16"/>
        <v>59108</v>
      </c>
      <c r="AQ22" s="60">
        <f t="shared" si="16"/>
        <v>73368.61</v>
      </c>
      <c r="AR22" s="60">
        <f t="shared" si="16"/>
        <v>132476.60999999999</v>
      </c>
    </row>
    <row r="23" spans="1:44" s="144" customFormat="1" x14ac:dyDescent="0.25">
      <c r="A23" s="225" t="s">
        <v>9</v>
      </c>
      <c r="B23" s="66" t="s">
        <v>61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>
        <v>522905.85</v>
      </c>
      <c r="V23" s="54">
        <v>104342.04</v>
      </c>
      <c r="W23" s="54">
        <f>SUM(U23:V23)</f>
        <v>627247.89</v>
      </c>
      <c r="X23" s="156">
        <v>669105.97</v>
      </c>
      <c r="Y23" s="156">
        <v>275094.05</v>
      </c>
      <c r="Z23" s="156">
        <f t="shared" ref="Z23:Z43" si="17">SUM(X23:Y23)</f>
        <v>944200.02</v>
      </c>
      <c r="AA23" s="156">
        <v>655483</v>
      </c>
      <c r="AB23" s="156">
        <v>251350.05</v>
      </c>
      <c r="AC23" s="156">
        <f>SUM(AA23:AB23)</f>
        <v>906833.05</v>
      </c>
      <c r="AD23" s="54">
        <v>533891.57999999996</v>
      </c>
      <c r="AE23" s="54">
        <v>119716.22</v>
      </c>
      <c r="AF23" s="54">
        <f>SUM(AD23:AE23)</f>
        <v>653607.79999999993</v>
      </c>
      <c r="AG23" s="156"/>
      <c r="AH23" s="156"/>
      <c r="AI23" s="156"/>
      <c r="AJ23" s="156">
        <v>733564.5</v>
      </c>
      <c r="AK23" s="156">
        <v>280682</v>
      </c>
      <c r="AL23" s="156">
        <f t="shared" ref="AL23:AL43" si="18">SUM(AJ23:AK23)</f>
        <v>1014246.5</v>
      </c>
      <c r="AM23" s="104">
        <v>692597</v>
      </c>
      <c r="AN23" s="104">
        <v>280682</v>
      </c>
      <c r="AO23" s="104">
        <v>973279</v>
      </c>
      <c r="AP23" s="104">
        <v>734693.01</v>
      </c>
      <c r="AQ23" s="104">
        <v>314230</v>
      </c>
      <c r="AR23" s="104">
        <v>1048923.01</v>
      </c>
    </row>
    <row r="24" spans="1:44" s="53" customFormat="1" x14ac:dyDescent="0.25">
      <c r="A24" s="225"/>
      <c r="B24" s="66" t="s">
        <v>62</v>
      </c>
      <c r="C24" s="54"/>
      <c r="D24" s="54"/>
      <c r="E24" s="58"/>
      <c r="F24" s="54"/>
      <c r="G24" s="54"/>
      <c r="H24" s="58"/>
      <c r="I24" s="54"/>
      <c r="J24" s="54"/>
      <c r="K24" s="58"/>
      <c r="L24" s="58"/>
      <c r="M24" s="58"/>
      <c r="N24" s="54"/>
      <c r="O24" s="54"/>
      <c r="P24" s="54"/>
      <c r="Q24" s="58"/>
      <c r="R24" s="58"/>
      <c r="S24" s="58"/>
      <c r="T24" s="54"/>
      <c r="U24" s="54">
        <v>111770.03</v>
      </c>
      <c r="V24" s="54">
        <v>46053.96</v>
      </c>
      <c r="W24" s="54">
        <f t="shared" ref="W24:W43" si="19">SUM(U24:V24)</f>
        <v>157823.99</v>
      </c>
      <c r="X24" s="156">
        <v>154571.01</v>
      </c>
      <c r="Y24" s="156">
        <v>84931</v>
      </c>
      <c r="Z24" s="156">
        <f t="shared" si="17"/>
        <v>239502.01</v>
      </c>
      <c r="AA24" s="156">
        <v>155111</v>
      </c>
      <c r="AB24" s="156">
        <v>88886</v>
      </c>
      <c r="AC24" s="156">
        <f t="shared" ref="AC24:AC43" si="20">SUM(AA24:AB24)</f>
        <v>243997</v>
      </c>
      <c r="AD24" s="54">
        <v>127979.03</v>
      </c>
      <c r="AE24" s="54">
        <v>63119.64</v>
      </c>
      <c r="AF24" s="54">
        <f t="shared" ref="AF24:AF43" si="21">SUM(AD24:AE24)</f>
        <v>191098.66999999998</v>
      </c>
      <c r="AG24" s="156"/>
      <c r="AH24" s="156"/>
      <c r="AI24" s="156"/>
      <c r="AJ24" s="156">
        <v>183453.01</v>
      </c>
      <c r="AK24" s="156">
        <v>104565</v>
      </c>
      <c r="AL24" s="156">
        <f t="shared" si="18"/>
        <v>288018.01</v>
      </c>
      <c r="AM24" s="104">
        <v>171555.01</v>
      </c>
      <c r="AN24" s="104">
        <v>104565</v>
      </c>
      <c r="AO24" s="104">
        <v>276120.01</v>
      </c>
      <c r="AP24" s="104">
        <v>167128.01</v>
      </c>
      <c r="AQ24" s="104">
        <v>115427</v>
      </c>
      <c r="AR24" s="104">
        <v>282555.01</v>
      </c>
    </row>
    <row r="25" spans="1:44" s="53" customFormat="1" x14ac:dyDescent="0.25">
      <c r="A25" s="225"/>
      <c r="B25" s="66" t="s">
        <v>63</v>
      </c>
      <c r="C25" s="54"/>
      <c r="D25" s="54"/>
      <c r="E25" s="58"/>
      <c r="F25" s="54"/>
      <c r="G25" s="54"/>
      <c r="H25" s="58"/>
      <c r="I25" s="54"/>
      <c r="J25" s="54"/>
      <c r="K25" s="58"/>
      <c r="L25" s="58"/>
      <c r="M25" s="58"/>
      <c r="N25" s="54"/>
      <c r="O25" s="54"/>
      <c r="P25" s="54"/>
      <c r="Q25" s="58"/>
      <c r="R25" s="58"/>
      <c r="S25" s="58"/>
      <c r="T25" s="54"/>
      <c r="U25" s="54">
        <v>78827.259999999995</v>
      </c>
      <c r="V25" s="54">
        <v>35636.51</v>
      </c>
      <c r="W25" s="54">
        <f t="shared" si="19"/>
        <v>114463.76999999999</v>
      </c>
      <c r="X25" s="156">
        <v>123999.01</v>
      </c>
      <c r="Y25" s="156">
        <v>65454</v>
      </c>
      <c r="Z25" s="156">
        <f t="shared" si="17"/>
        <v>189453.01</v>
      </c>
      <c r="AA25" s="156">
        <v>108709</v>
      </c>
      <c r="AB25" s="156">
        <v>57212</v>
      </c>
      <c r="AC25" s="156">
        <f t="shared" si="20"/>
        <v>165921</v>
      </c>
      <c r="AD25" s="54">
        <v>86241.75</v>
      </c>
      <c r="AE25" s="54">
        <v>37255.040000000001</v>
      </c>
      <c r="AF25" s="54">
        <f t="shared" si="21"/>
        <v>123496.79000000001</v>
      </c>
      <c r="AG25" s="156"/>
      <c r="AH25" s="156"/>
      <c r="AI25" s="156"/>
      <c r="AJ25" s="156">
        <v>127054.01</v>
      </c>
      <c r="AK25" s="156">
        <v>57266</v>
      </c>
      <c r="AL25" s="156">
        <f t="shared" si="18"/>
        <v>184320.01</v>
      </c>
      <c r="AM25" s="104">
        <v>112856</v>
      </c>
      <c r="AN25" s="104">
        <v>57266</v>
      </c>
      <c r="AO25" s="104">
        <v>170122</v>
      </c>
      <c r="AP25" s="104">
        <v>125500.01</v>
      </c>
      <c r="AQ25" s="104">
        <v>57485</v>
      </c>
      <c r="AR25" s="104">
        <v>182985.01</v>
      </c>
    </row>
    <row r="26" spans="1:44" s="53" customFormat="1" x14ac:dyDescent="0.25">
      <c r="A26" s="225"/>
      <c r="B26" s="66" t="s">
        <v>64</v>
      </c>
      <c r="C26" s="54"/>
      <c r="D26" s="54"/>
      <c r="E26" s="58"/>
      <c r="F26" s="54"/>
      <c r="G26" s="54"/>
      <c r="H26" s="58"/>
      <c r="I26" s="54"/>
      <c r="J26" s="54"/>
      <c r="K26" s="58"/>
      <c r="L26" s="58"/>
      <c r="M26" s="58"/>
      <c r="N26" s="54"/>
      <c r="O26" s="54"/>
      <c r="P26" s="54"/>
      <c r="Q26" s="58"/>
      <c r="R26" s="58"/>
      <c r="S26" s="58"/>
      <c r="T26" s="54"/>
      <c r="U26" s="54">
        <v>3459.23</v>
      </c>
      <c r="V26" s="54">
        <v>170.34</v>
      </c>
      <c r="W26" s="54">
        <f t="shared" si="19"/>
        <v>3629.57</v>
      </c>
      <c r="X26" s="156">
        <v>4931.93</v>
      </c>
      <c r="Y26" s="156">
        <v>1193.08</v>
      </c>
      <c r="Z26" s="156">
        <f t="shared" si="17"/>
        <v>6125.01</v>
      </c>
      <c r="AA26" s="156">
        <v>5050</v>
      </c>
      <c r="AB26" s="156">
        <v>1193.08</v>
      </c>
      <c r="AC26" s="156">
        <f t="shared" si="20"/>
        <v>6243.08</v>
      </c>
      <c r="AD26" s="54">
        <v>4233.59</v>
      </c>
      <c r="AE26" s="54">
        <v>93.98</v>
      </c>
      <c r="AF26" s="54">
        <f t="shared" si="21"/>
        <v>4327.57</v>
      </c>
      <c r="AG26" s="156"/>
      <c r="AH26" s="156"/>
      <c r="AI26" s="156"/>
      <c r="AJ26" s="156">
        <v>5650.01</v>
      </c>
      <c r="AK26" s="156">
        <v>1200</v>
      </c>
      <c r="AL26" s="156">
        <f t="shared" si="18"/>
        <v>6850.01</v>
      </c>
      <c r="AM26" s="104">
        <v>5060</v>
      </c>
      <c r="AN26" s="104">
        <v>1200</v>
      </c>
      <c r="AO26" s="104">
        <v>6260</v>
      </c>
      <c r="AP26" s="104">
        <v>5650.01</v>
      </c>
      <c r="AQ26" s="104">
        <v>1200</v>
      </c>
      <c r="AR26" s="104">
        <v>6850.01</v>
      </c>
    </row>
    <row r="27" spans="1:44" s="53" customFormat="1" x14ac:dyDescent="0.25">
      <c r="A27" s="225"/>
      <c r="B27" s="66" t="s">
        <v>65</v>
      </c>
      <c r="C27" s="54"/>
      <c r="D27" s="54"/>
      <c r="E27" s="58"/>
      <c r="F27" s="54"/>
      <c r="G27" s="54"/>
      <c r="H27" s="58"/>
      <c r="I27" s="54"/>
      <c r="J27" s="54"/>
      <c r="K27" s="58"/>
      <c r="L27" s="58"/>
      <c r="M27" s="58"/>
      <c r="N27" s="54"/>
      <c r="O27" s="54"/>
      <c r="P27" s="54"/>
      <c r="Q27" s="58"/>
      <c r="R27" s="58"/>
      <c r="S27" s="58"/>
      <c r="T27" s="54"/>
      <c r="U27" s="54">
        <v>937.96</v>
      </c>
      <c r="V27" s="54">
        <v>44.03</v>
      </c>
      <c r="W27" s="54">
        <f t="shared" si="19"/>
        <v>981.99</v>
      </c>
      <c r="X27" s="156">
        <v>1239.4100000000001</v>
      </c>
      <c r="Y27" s="156">
        <v>314.60000000000002</v>
      </c>
      <c r="Z27" s="156">
        <f t="shared" si="17"/>
        <v>1554.0100000000002</v>
      </c>
      <c r="AA27" s="156">
        <v>1493.4</v>
      </c>
      <c r="AB27" s="156">
        <v>314.60000000000002</v>
      </c>
      <c r="AC27" s="156">
        <f t="shared" si="20"/>
        <v>1808</v>
      </c>
      <c r="AD27" s="54">
        <v>1292.06</v>
      </c>
      <c r="AE27" s="54">
        <v>8.2200000000000006</v>
      </c>
      <c r="AF27" s="54">
        <f t="shared" si="21"/>
        <v>1300.28</v>
      </c>
      <c r="AG27" s="156"/>
      <c r="AH27" s="156"/>
      <c r="AI27" s="156"/>
      <c r="AJ27" s="156">
        <v>1693.41</v>
      </c>
      <c r="AK27" s="156">
        <v>314.60000000000002</v>
      </c>
      <c r="AL27" s="156">
        <f t="shared" si="18"/>
        <v>2008.0100000000002</v>
      </c>
      <c r="AM27" s="104">
        <v>1495.4</v>
      </c>
      <c r="AN27" s="104">
        <v>314.60000000000002</v>
      </c>
      <c r="AO27" s="104">
        <v>1810</v>
      </c>
      <c r="AP27" s="104">
        <v>1693.41</v>
      </c>
      <c r="AQ27" s="104">
        <v>314.60000000000002</v>
      </c>
      <c r="AR27" s="104">
        <v>2008.01</v>
      </c>
    </row>
    <row r="28" spans="1:44" s="53" customFormat="1" x14ac:dyDescent="0.25">
      <c r="A28" s="225"/>
      <c r="B28" s="66" t="s">
        <v>66</v>
      </c>
      <c r="C28" s="54"/>
      <c r="D28" s="54"/>
      <c r="E28" s="58"/>
      <c r="F28" s="54"/>
      <c r="G28" s="54"/>
      <c r="H28" s="58"/>
      <c r="I28" s="54"/>
      <c r="J28" s="54"/>
      <c r="K28" s="58"/>
      <c r="L28" s="58"/>
      <c r="M28" s="58"/>
      <c r="N28" s="54"/>
      <c r="O28" s="54"/>
      <c r="P28" s="54"/>
      <c r="Q28" s="58"/>
      <c r="R28" s="58"/>
      <c r="S28" s="58"/>
      <c r="T28" s="54"/>
      <c r="U28" s="54">
        <v>305.20999999999998</v>
      </c>
      <c r="V28" s="54">
        <v>9.59</v>
      </c>
      <c r="W28" s="54">
        <f t="shared" si="19"/>
        <v>314.79999999999995</v>
      </c>
      <c r="X28" s="156">
        <v>587.01</v>
      </c>
      <c r="Y28" s="156">
        <v>245</v>
      </c>
      <c r="Z28" s="156">
        <f t="shared" si="17"/>
        <v>832.01</v>
      </c>
      <c r="AA28" s="156">
        <v>609</v>
      </c>
      <c r="AB28" s="156">
        <v>245</v>
      </c>
      <c r="AC28" s="156">
        <f t="shared" si="20"/>
        <v>854</v>
      </c>
      <c r="AD28" s="54">
        <v>451.94</v>
      </c>
      <c r="AE28" s="54">
        <v>39.99</v>
      </c>
      <c r="AF28" s="54">
        <f t="shared" si="21"/>
        <v>491.93</v>
      </c>
      <c r="AG28" s="156"/>
      <c r="AH28" s="156"/>
      <c r="AI28" s="156"/>
      <c r="AJ28" s="156">
        <v>704.01</v>
      </c>
      <c r="AK28" s="156">
        <v>245</v>
      </c>
      <c r="AL28" s="156">
        <f t="shared" si="18"/>
        <v>949.01</v>
      </c>
      <c r="AM28" s="104">
        <v>605</v>
      </c>
      <c r="AN28" s="104">
        <v>245</v>
      </c>
      <c r="AO28" s="104">
        <v>850</v>
      </c>
      <c r="AP28" s="104">
        <v>704.01</v>
      </c>
      <c r="AQ28" s="104">
        <v>245</v>
      </c>
      <c r="AR28" s="104">
        <v>949.01</v>
      </c>
    </row>
    <row r="29" spans="1:44" s="53" customFormat="1" x14ac:dyDescent="0.25">
      <c r="A29" s="225"/>
      <c r="B29" s="66" t="s">
        <v>67</v>
      </c>
      <c r="C29" s="54"/>
      <c r="D29" s="54"/>
      <c r="E29" s="58"/>
      <c r="F29" s="54"/>
      <c r="G29" s="54"/>
      <c r="H29" s="58"/>
      <c r="I29" s="54"/>
      <c r="J29" s="54"/>
      <c r="K29" s="58"/>
      <c r="L29" s="58"/>
      <c r="M29" s="58"/>
      <c r="N29" s="54"/>
      <c r="O29" s="54"/>
      <c r="P29" s="54"/>
      <c r="Q29" s="58"/>
      <c r="R29" s="58"/>
      <c r="S29" s="58"/>
      <c r="T29" s="54"/>
      <c r="U29" s="54">
        <v>1418.09</v>
      </c>
      <c r="V29" s="54">
        <v>1476.63</v>
      </c>
      <c r="W29" s="54">
        <f t="shared" si="19"/>
        <v>2894.7200000000003</v>
      </c>
      <c r="X29" s="156">
        <v>2180</v>
      </c>
      <c r="Y29" s="156">
        <v>2599.0100000000002</v>
      </c>
      <c r="Z29" s="156">
        <f t="shared" si="17"/>
        <v>4779.01</v>
      </c>
      <c r="AA29" s="156">
        <v>1798.5</v>
      </c>
      <c r="AB29" s="156">
        <v>1957.01</v>
      </c>
      <c r="AC29" s="156">
        <f t="shared" si="20"/>
        <v>3755.51</v>
      </c>
      <c r="AD29" s="54">
        <v>1347.04</v>
      </c>
      <c r="AE29" s="54">
        <v>1348.55</v>
      </c>
      <c r="AF29" s="54">
        <f t="shared" si="21"/>
        <v>2695.59</v>
      </c>
      <c r="AG29" s="156"/>
      <c r="AH29" s="156"/>
      <c r="AI29" s="156"/>
      <c r="AJ29" s="156">
        <v>1857</v>
      </c>
      <c r="AK29" s="156">
        <v>2029.01</v>
      </c>
      <c r="AL29" s="156">
        <f t="shared" si="18"/>
        <v>3886.01</v>
      </c>
      <c r="AM29" s="104">
        <v>1945.9</v>
      </c>
      <c r="AN29" s="104">
        <v>2100.41</v>
      </c>
      <c r="AO29" s="104">
        <v>4046.31</v>
      </c>
      <c r="AP29" s="104">
        <v>1950.1</v>
      </c>
      <c r="AQ29" s="104">
        <v>2100.41</v>
      </c>
      <c r="AR29" s="104">
        <v>4050.51</v>
      </c>
    </row>
    <row r="30" spans="1:44" s="53" customFormat="1" x14ac:dyDescent="0.25">
      <c r="A30" s="225"/>
      <c r="B30" s="66" t="s">
        <v>68</v>
      </c>
      <c r="C30" s="54"/>
      <c r="D30" s="54"/>
      <c r="E30" s="58"/>
      <c r="F30" s="54"/>
      <c r="G30" s="54"/>
      <c r="H30" s="58"/>
      <c r="I30" s="54"/>
      <c r="J30" s="54"/>
      <c r="K30" s="58"/>
      <c r="L30" s="58"/>
      <c r="M30" s="58"/>
      <c r="N30" s="54"/>
      <c r="O30" s="54"/>
      <c r="P30" s="54"/>
      <c r="Q30" s="58"/>
      <c r="R30" s="58"/>
      <c r="S30" s="58"/>
      <c r="T30" s="54"/>
      <c r="U30" s="54">
        <v>386.65</v>
      </c>
      <c r="V30" s="54">
        <v>421.37</v>
      </c>
      <c r="W30" s="54">
        <f t="shared" si="19"/>
        <v>808.02</v>
      </c>
      <c r="X30" s="156">
        <v>567.79999999999995</v>
      </c>
      <c r="Y30" s="156">
        <v>687.01</v>
      </c>
      <c r="Z30" s="156">
        <f t="shared" si="17"/>
        <v>1254.81</v>
      </c>
      <c r="AA30" s="156">
        <v>440.39</v>
      </c>
      <c r="AB30" s="156">
        <v>475.01</v>
      </c>
      <c r="AC30" s="156">
        <f t="shared" si="20"/>
        <v>915.4</v>
      </c>
      <c r="AD30" s="54">
        <v>394.9</v>
      </c>
      <c r="AE30" s="54">
        <v>424.35</v>
      </c>
      <c r="AF30" s="54">
        <f t="shared" si="21"/>
        <v>819.25</v>
      </c>
      <c r="AG30" s="156"/>
      <c r="AH30" s="156"/>
      <c r="AI30" s="156"/>
      <c r="AJ30" s="156">
        <v>932</v>
      </c>
      <c r="AK30" s="156">
        <v>1209.01</v>
      </c>
      <c r="AL30" s="156">
        <f t="shared" si="18"/>
        <v>2141.0100000000002</v>
      </c>
      <c r="AM30" s="104">
        <v>941.69</v>
      </c>
      <c r="AN30" s="104">
        <v>1208.55</v>
      </c>
      <c r="AO30" s="104">
        <v>2150.2399999999998</v>
      </c>
      <c r="AP30" s="104">
        <v>476.74</v>
      </c>
      <c r="AQ30" s="104">
        <v>509.55</v>
      </c>
      <c r="AR30" s="104">
        <v>986.29</v>
      </c>
    </row>
    <row r="31" spans="1:44" s="53" customFormat="1" x14ac:dyDescent="0.25">
      <c r="A31" s="225"/>
      <c r="B31" s="66" t="s">
        <v>69</v>
      </c>
      <c r="C31" s="54"/>
      <c r="D31" s="54"/>
      <c r="E31" s="58"/>
      <c r="F31" s="54"/>
      <c r="G31" s="54"/>
      <c r="H31" s="58"/>
      <c r="I31" s="54"/>
      <c r="J31" s="54"/>
      <c r="K31" s="58"/>
      <c r="L31" s="58"/>
      <c r="M31" s="58"/>
      <c r="N31" s="54"/>
      <c r="O31" s="54"/>
      <c r="P31" s="54"/>
      <c r="Q31" s="58"/>
      <c r="R31" s="58"/>
      <c r="S31" s="58"/>
      <c r="T31" s="54"/>
      <c r="U31" s="54">
        <v>296.06</v>
      </c>
      <c r="V31" s="54">
        <v>326.2</v>
      </c>
      <c r="W31" s="54">
        <f t="shared" si="19"/>
        <v>622.26</v>
      </c>
      <c r="X31" s="156">
        <v>439.2</v>
      </c>
      <c r="Y31" s="156">
        <v>535.01</v>
      </c>
      <c r="Z31" s="156">
        <f t="shared" si="17"/>
        <v>974.21</v>
      </c>
      <c r="AA31" s="156">
        <v>330.13</v>
      </c>
      <c r="AB31" s="156">
        <v>363.01</v>
      </c>
      <c r="AC31" s="156">
        <f t="shared" si="20"/>
        <v>693.14</v>
      </c>
      <c r="AD31" s="54">
        <v>295.81</v>
      </c>
      <c r="AE31" s="54">
        <v>323.72000000000003</v>
      </c>
      <c r="AF31" s="54">
        <f t="shared" si="21"/>
        <v>619.53</v>
      </c>
      <c r="AG31" s="156"/>
      <c r="AH31" s="156"/>
      <c r="AI31" s="156"/>
      <c r="AJ31" s="156">
        <v>349</v>
      </c>
      <c r="AK31" s="156">
        <v>389.01</v>
      </c>
      <c r="AL31" s="156">
        <f t="shared" si="18"/>
        <v>738.01</v>
      </c>
      <c r="AM31" s="104">
        <v>357.41</v>
      </c>
      <c r="AN31" s="104">
        <v>390.07</v>
      </c>
      <c r="AO31" s="104">
        <v>747.48</v>
      </c>
      <c r="AP31" s="104">
        <v>382.16</v>
      </c>
      <c r="AQ31" s="104">
        <v>390.07</v>
      </c>
      <c r="AR31" s="104">
        <v>772.23</v>
      </c>
    </row>
    <row r="32" spans="1:44" s="53" customFormat="1" x14ac:dyDescent="0.25">
      <c r="A32" s="225"/>
      <c r="B32" s="66" t="s">
        <v>70</v>
      </c>
      <c r="C32" s="54"/>
      <c r="D32" s="54"/>
      <c r="E32" s="58"/>
      <c r="F32" s="54"/>
      <c r="G32" s="54"/>
      <c r="H32" s="58"/>
      <c r="I32" s="54"/>
      <c r="J32" s="54"/>
      <c r="K32" s="58"/>
      <c r="L32" s="58"/>
      <c r="M32" s="58"/>
      <c r="N32" s="54"/>
      <c r="O32" s="54"/>
      <c r="P32" s="54"/>
      <c r="Q32" s="58"/>
      <c r="R32" s="58"/>
      <c r="S32" s="58"/>
      <c r="T32" s="54"/>
      <c r="U32" s="54">
        <v>0</v>
      </c>
      <c r="V32" s="54">
        <v>0</v>
      </c>
      <c r="W32" s="54">
        <f t="shared" si="19"/>
        <v>0</v>
      </c>
      <c r="X32" s="156">
        <v>0.01</v>
      </c>
      <c r="Y32" s="156">
        <v>0.01</v>
      </c>
      <c r="Z32" s="156">
        <f t="shared" si="17"/>
        <v>0.02</v>
      </c>
      <c r="AA32" s="156">
        <v>0</v>
      </c>
      <c r="AB32" s="156">
        <v>0.01</v>
      </c>
      <c r="AC32" s="156">
        <f t="shared" si="20"/>
        <v>0.01</v>
      </c>
      <c r="AD32" s="54">
        <v>0</v>
      </c>
      <c r="AE32" s="54">
        <v>0</v>
      </c>
      <c r="AF32" s="54">
        <f t="shared" si="21"/>
        <v>0</v>
      </c>
      <c r="AG32" s="156"/>
      <c r="AH32" s="156"/>
      <c r="AI32" s="156"/>
      <c r="AJ32" s="156">
        <v>0.01</v>
      </c>
      <c r="AK32" s="156">
        <v>0.01</v>
      </c>
      <c r="AL32" s="156">
        <f t="shared" si="18"/>
        <v>0.02</v>
      </c>
      <c r="AM32" s="104">
        <v>0</v>
      </c>
      <c r="AN32" s="104">
        <v>0</v>
      </c>
      <c r="AO32" s="104">
        <v>0</v>
      </c>
      <c r="AP32" s="104">
        <v>0.01</v>
      </c>
      <c r="AQ32" s="104">
        <v>0.01</v>
      </c>
      <c r="AR32" s="104">
        <v>0.02</v>
      </c>
    </row>
    <row r="33" spans="1:44" s="53" customFormat="1" x14ac:dyDescent="0.25">
      <c r="A33" s="225"/>
      <c r="B33" s="67" t="s">
        <v>71</v>
      </c>
      <c r="C33" s="54"/>
      <c r="D33" s="54"/>
      <c r="E33" s="58"/>
      <c r="F33" s="54"/>
      <c r="G33" s="54"/>
      <c r="H33" s="58"/>
      <c r="I33" s="54"/>
      <c r="J33" s="54"/>
      <c r="K33" s="58"/>
      <c r="L33" s="58"/>
      <c r="M33" s="58"/>
      <c r="N33" s="54"/>
      <c r="O33" s="54"/>
      <c r="P33" s="54"/>
      <c r="Q33" s="58"/>
      <c r="R33" s="58"/>
      <c r="S33" s="58"/>
      <c r="T33" s="54"/>
      <c r="U33" s="54">
        <v>0</v>
      </c>
      <c r="V33" s="54">
        <v>0</v>
      </c>
      <c r="W33" s="54">
        <f t="shared" si="19"/>
        <v>0</v>
      </c>
      <c r="X33" s="156">
        <v>0.01</v>
      </c>
      <c r="Y33" s="156">
        <v>0.01</v>
      </c>
      <c r="Z33" s="156">
        <f t="shared" si="17"/>
        <v>0.02</v>
      </c>
      <c r="AA33" s="156">
        <v>0</v>
      </c>
      <c r="AB33" s="156">
        <v>0.01</v>
      </c>
      <c r="AC33" s="156">
        <f t="shared" si="20"/>
        <v>0.01</v>
      </c>
      <c r="AD33" s="54">
        <v>0</v>
      </c>
      <c r="AE33" s="54">
        <v>0</v>
      </c>
      <c r="AF33" s="54">
        <f t="shared" si="21"/>
        <v>0</v>
      </c>
      <c r="AG33" s="156"/>
      <c r="AH33" s="156"/>
      <c r="AI33" s="156"/>
      <c r="AJ33" s="156">
        <v>0.01</v>
      </c>
      <c r="AK33" s="156">
        <v>0.01</v>
      </c>
      <c r="AL33" s="156">
        <f t="shared" si="18"/>
        <v>0.02</v>
      </c>
      <c r="AM33" s="104">
        <v>0</v>
      </c>
      <c r="AN33" s="104">
        <v>0</v>
      </c>
      <c r="AO33" s="104">
        <v>0</v>
      </c>
      <c r="AP33" s="104">
        <v>0.01</v>
      </c>
      <c r="AQ33" s="104">
        <v>0.01</v>
      </c>
      <c r="AR33" s="104">
        <v>0.02</v>
      </c>
    </row>
    <row r="34" spans="1:44" s="53" customFormat="1" x14ac:dyDescent="0.25">
      <c r="A34" s="225"/>
      <c r="B34" s="67" t="s">
        <v>72</v>
      </c>
      <c r="C34" s="54"/>
      <c r="D34" s="54"/>
      <c r="E34" s="58"/>
      <c r="F34" s="54"/>
      <c r="G34" s="54"/>
      <c r="H34" s="58"/>
      <c r="I34" s="54"/>
      <c r="J34" s="54"/>
      <c r="K34" s="58"/>
      <c r="L34" s="58"/>
      <c r="M34" s="58"/>
      <c r="N34" s="54"/>
      <c r="O34" s="54"/>
      <c r="P34" s="54"/>
      <c r="Q34" s="58"/>
      <c r="R34" s="58"/>
      <c r="S34" s="58"/>
      <c r="T34" s="54"/>
      <c r="U34" s="54">
        <v>0</v>
      </c>
      <c r="V34" s="54">
        <v>0</v>
      </c>
      <c r="W34" s="54">
        <f t="shared" si="19"/>
        <v>0</v>
      </c>
      <c r="X34" s="156">
        <v>0.01</v>
      </c>
      <c r="Y34" s="156">
        <v>0.01</v>
      </c>
      <c r="Z34" s="156">
        <f t="shared" si="17"/>
        <v>0.02</v>
      </c>
      <c r="AA34" s="156">
        <v>0</v>
      </c>
      <c r="AB34" s="156">
        <v>0.01</v>
      </c>
      <c r="AC34" s="156">
        <f t="shared" si="20"/>
        <v>0.01</v>
      </c>
      <c r="AD34" s="54">
        <v>0</v>
      </c>
      <c r="AE34" s="54">
        <v>0</v>
      </c>
      <c r="AF34" s="54">
        <f t="shared" si="21"/>
        <v>0</v>
      </c>
      <c r="AG34" s="156"/>
      <c r="AH34" s="156"/>
      <c r="AI34" s="156"/>
      <c r="AJ34" s="156">
        <v>0.01</v>
      </c>
      <c r="AK34" s="156">
        <v>0.01</v>
      </c>
      <c r="AL34" s="156">
        <f t="shared" si="18"/>
        <v>0.02</v>
      </c>
      <c r="AM34" s="104">
        <v>0</v>
      </c>
      <c r="AN34" s="104">
        <v>0</v>
      </c>
      <c r="AO34" s="104">
        <v>0</v>
      </c>
      <c r="AP34" s="104">
        <v>0.01</v>
      </c>
      <c r="AQ34" s="104">
        <v>0.01</v>
      </c>
      <c r="AR34" s="104">
        <v>0.02</v>
      </c>
    </row>
    <row r="35" spans="1:44" s="65" customFormat="1" x14ac:dyDescent="0.25">
      <c r="A35" s="225"/>
      <c r="B35" s="268" t="s">
        <v>73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>
        <v>0</v>
      </c>
      <c r="V35" s="54">
        <v>0</v>
      </c>
      <c r="W35" s="54">
        <f t="shared" si="19"/>
        <v>0</v>
      </c>
      <c r="X35" s="156">
        <v>5005</v>
      </c>
      <c r="Y35" s="156">
        <v>7508</v>
      </c>
      <c r="Z35" s="156">
        <f t="shared" si="17"/>
        <v>12513</v>
      </c>
      <c r="AA35" s="156">
        <v>7265</v>
      </c>
      <c r="AB35" s="156">
        <v>10900</v>
      </c>
      <c r="AC35" s="156">
        <f t="shared" si="20"/>
        <v>18165</v>
      </c>
      <c r="AD35" s="54">
        <v>2112.5</v>
      </c>
      <c r="AE35" s="54">
        <v>3168.76</v>
      </c>
      <c r="AF35" s="54">
        <f t="shared" si="21"/>
        <v>5281.26</v>
      </c>
      <c r="AG35" s="156"/>
      <c r="AH35" s="156"/>
      <c r="AI35" s="156"/>
      <c r="AJ35" s="156">
        <v>4076</v>
      </c>
      <c r="AK35" s="156">
        <v>6115</v>
      </c>
      <c r="AL35" s="156">
        <f t="shared" si="18"/>
        <v>10191</v>
      </c>
      <c r="AM35" s="104">
        <v>4076</v>
      </c>
      <c r="AN35" s="104">
        <v>6115</v>
      </c>
      <c r="AO35" s="104">
        <v>10191</v>
      </c>
      <c r="AP35" s="104">
        <v>4076</v>
      </c>
      <c r="AQ35" s="104">
        <v>6115</v>
      </c>
      <c r="AR35" s="104">
        <v>10191</v>
      </c>
    </row>
    <row r="36" spans="1:44" s="53" customFormat="1" x14ac:dyDescent="0.25">
      <c r="A36" s="225"/>
      <c r="B36" s="268" t="s">
        <v>74</v>
      </c>
      <c r="C36" s="54"/>
      <c r="D36" s="54"/>
      <c r="E36" s="58"/>
      <c r="F36" s="54"/>
      <c r="G36" s="54"/>
      <c r="H36" s="58"/>
      <c r="I36" s="54"/>
      <c r="J36" s="54"/>
      <c r="K36" s="58"/>
      <c r="L36" s="58"/>
      <c r="M36" s="58"/>
      <c r="N36" s="54"/>
      <c r="O36" s="54"/>
      <c r="P36" s="54"/>
      <c r="Q36" s="58"/>
      <c r="R36" s="58"/>
      <c r="S36" s="58"/>
      <c r="T36" s="54"/>
      <c r="U36" s="54">
        <v>0</v>
      </c>
      <c r="V36" s="54">
        <v>0</v>
      </c>
      <c r="W36" s="54">
        <f t="shared" si="19"/>
        <v>0</v>
      </c>
      <c r="X36" s="156">
        <v>0.01</v>
      </c>
      <c r="Y36" s="156">
        <v>0</v>
      </c>
      <c r="Z36" s="156">
        <f t="shared" si="17"/>
        <v>0.01</v>
      </c>
      <c r="AA36" s="156">
        <v>116.43</v>
      </c>
      <c r="AB36" s="156">
        <v>174.15</v>
      </c>
      <c r="AC36" s="156">
        <f t="shared" si="20"/>
        <v>290.58000000000004</v>
      </c>
      <c r="AD36" s="54">
        <v>41.51</v>
      </c>
      <c r="AE36" s="54">
        <v>62.27</v>
      </c>
      <c r="AF36" s="54">
        <f t="shared" si="21"/>
        <v>103.78</v>
      </c>
      <c r="AG36" s="156"/>
      <c r="AH36" s="156"/>
      <c r="AI36" s="156"/>
      <c r="AJ36" s="156">
        <v>970.91</v>
      </c>
      <c r="AK36" s="156">
        <v>1456.01</v>
      </c>
      <c r="AL36" s="156">
        <f t="shared" si="18"/>
        <v>2426.92</v>
      </c>
      <c r="AM36" s="104">
        <v>954.84</v>
      </c>
      <c r="AN36" s="104">
        <v>1433.25</v>
      </c>
      <c r="AO36" s="104">
        <v>2388.09</v>
      </c>
      <c r="AP36" s="104">
        <v>70</v>
      </c>
      <c r="AQ36" s="104">
        <v>105</v>
      </c>
      <c r="AR36" s="104">
        <v>175</v>
      </c>
    </row>
    <row r="37" spans="1:44" s="53" customFormat="1" x14ac:dyDescent="0.25">
      <c r="A37" s="225"/>
      <c r="B37" s="268" t="s">
        <v>75</v>
      </c>
      <c r="C37" s="54"/>
      <c r="D37" s="54"/>
      <c r="E37" s="58"/>
      <c r="F37" s="54"/>
      <c r="G37" s="54"/>
      <c r="H37" s="58"/>
      <c r="I37" s="54"/>
      <c r="J37" s="54"/>
      <c r="K37" s="58"/>
      <c r="L37" s="58"/>
      <c r="M37" s="58"/>
      <c r="N37" s="54"/>
      <c r="O37" s="54"/>
      <c r="P37" s="54"/>
      <c r="Q37" s="58"/>
      <c r="R37" s="58"/>
      <c r="S37" s="58"/>
      <c r="T37" s="54"/>
      <c r="U37" s="54">
        <v>0</v>
      </c>
      <c r="V37" s="54">
        <v>0</v>
      </c>
      <c r="W37" s="54">
        <f t="shared" si="19"/>
        <v>0</v>
      </c>
      <c r="X37" s="156">
        <v>0.01</v>
      </c>
      <c r="Y37" s="156">
        <v>0</v>
      </c>
      <c r="Z37" s="156">
        <f t="shared" si="17"/>
        <v>0.01</v>
      </c>
      <c r="AA37" s="156">
        <v>0</v>
      </c>
      <c r="AB37" s="156">
        <v>0</v>
      </c>
      <c r="AC37" s="156">
        <f t="shared" si="20"/>
        <v>0</v>
      </c>
      <c r="AD37" s="54">
        <v>0</v>
      </c>
      <c r="AE37" s="54">
        <v>0</v>
      </c>
      <c r="AF37" s="54">
        <f t="shared" si="21"/>
        <v>0</v>
      </c>
      <c r="AG37" s="156"/>
      <c r="AH37" s="156"/>
      <c r="AI37" s="156"/>
      <c r="AJ37" s="156">
        <v>0</v>
      </c>
      <c r="AK37" s="156">
        <v>0</v>
      </c>
      <c r="AL37" s="156">
        <f t="shared" si="18"/>
        <v>0</v>
      </c>
      <c r="AM37" s="104">
        <v>0</v>
      </c>
      <c r="AN37" s="104">
        <v>0</v>
      </c>
      <c r="AO37" s="104">
        <v>0</v>
      </c>
      <c r="AP37" s="104">
        <v>0.01</v>
      </c>
      <c r="AQ37" s="104">
        <v>0.01</v>
      </c>
      <c r="AR37" s="104">
        <v>0.02</v>
      </c>
    </row>
    <row r="38" spans="1:44" s="53" customFormat="1" x14ac:dyDescent="0.25">
      <c r="A38" s="225"/>
      <c r="B38" s="268" t="s">
        <v>76</v>
      </c>
      <c r="C38" s="54"/>
      <c r="D38" s="54"/>
      <c r="E38" s="58"/>
      <c r="F38" s="54"/>
      <c r="G38" s="54"/>
      <c r="H38" s="58"/>
      <c r="I38" s="54"/>
      <c r="J38" s="54"/>
      <c r="K38" s="58"/>
      <c r="L38" s="58"/>
      <c r="M38" s="58"/>
      <c r="N38" s="54"/>
      <c r="O38" s="54"/>
      <c r="P38" s="54"/>
      <c r="Q38" s="58"/>
      <c r="R38" s="58"/>
      <c r="S38" s="58"/>
      <c r="T38" s="54"/>
      <c r="U38" s="54">
        <v>0</v>
      </c>
      <c r="V38" s="54">
        <v>0</v>
      </c>
      <c r="W38" s="54">
        <f t="shared" si="19"/>
        <v>0</v>
      </c>
      <c r="X38" s="156">
        <v>1324</v>
      </c>
      <c r="Y38" s="156">
        <v>1986</v>
      </c>
      <c r="Z38" s="156">
        <f t="shared" si="17"/>
        <v>3310</v>
      </c>
      <c r="AA38" s="156">
        <v>1765</v>
      </c>
      <c r="AB38" s="156">
        <v>2646</v>
      </c>
      <c r="AC38" s="156">
        <f t="shared" si="20"/>
        <v>4411</v>
      </c>
      <c r="AD38" s="54">
        <v>1365.86</v>
      </c>
      <c r="AE38" s="54">
        <v>2048.8000000000002</v>
      </c>
      <c r="AF38" s="54">
        <f t="shared" si="21"/>
        <v>3414.66</v>
      </c>
      <c r="AG38" s="156"/>
      <c r="AH38" s="156"/>
      <c r="AI38" s="156"/>
      <c r="AJ38" s="156">
        <v>990</v>
      </c>
      <c r="AK38" s="156">
        <v>1485</v>
      </c>
      <c r="AL38" s="156">
        <f t="shared" si="18"/>
        <v>2475</v>
      </c>
      <c r="AM38" s="104">
        <v>990</v>
      </c>
      <c r="AN38" s="104">
        <v>1485</v>
      </c>
      <c r="AO38" s="104">
        <v>2475</v>
      </c>
      <c r="AP38" s="104">
        <v>990</v>
      </c>
      <c r="AQ38" s="104">
        <v>1485</v>
      </c>
      <c r="AR38" s="104">
        <v>2475</v>
      </c>
    </row>
    <row r="39" spans="1:44" s="53" customFormat="1" x14ac:dyDescent="0.25">
      <c r="A39" s="225"/>
      <c r="B39" s="268" t="s">
        <v>77</v>
      </c>
      <c r="C39" s="54"/>
      <c r="D39" s="54"/>
      <c r="E39" s="58"/>
      <c r="F39" s="54"/>
      <c r="G39" s="54"/>
      <c r="H39" s="58"/>
      <c r="I39" s="54"/>
      <c r="J39" s="54"/>
      <c r="K39" s="58"/>
      <c r="L39" s="58"/>
      <c r="M39" s="58"/>
      <c r="N39" s="54"/>
      <c r="O39" s="54"/>
      <c r="P39" s="54"/>
      <c r="Q39" s="58"/>
      <c r="R39" s="58"/>
      <c r="S39" s="58"/>
      <c r="T39" s="54"/>
      <c r="U39" s="54">
        <v>0</v>
      </c>
      <c r="V39" s="54">
        <v>0</v>
      </c>
      <c r="W39" s="54">
        <f t="shared" si="19"/>
        <v>0</v>
      </c>
      <c r="X39" s="156">
        <v>0.01</v>
      </c>
      <c r="Y39" s="156">
        <v>0.01</v>
      </c>
      <c r="Z39" s="156">
        <f t="shared" si="17"/>
        <v>0.02</v>
      </c>
      <c r="AA39" s="156">
        <v>28</v>
      </c>
      <c r="AB39" s="156">
        <v>42</v>
      </c>
      <c r="AC39" s="156">
        <f t="shared" si="20"/>
        <v>70</v>
      </c>
      <c r="AD39" s="54">
        <v>13.07</v>
      </c>
      <c r="AE39" s="54">
        <v>19.600000000000001</v>
      </c>
      <c r="AF39" s="54">
        <f t="shared" si="21"/>
        <v>32.67</v>
      </c>
      <c r="AG39" s="156"/>
      <c r="AH39" s="156"/>
      <c r="AI39" s="156"/>
      <c r="AJ39" s="156">
        <v>17</v>
      </c>
      <c r="AK39" s="156">
        <v>25</v>
      </c>
      <c r="AL39" s="156">
        <f t="shared" si="18"/>
        <v>42</v>
      </c>
      <c r="AM39" s="104">
        <v>17</v>
      </c>
      <c r="AN39" s="104">
        <v>25</v>
      </c>
      <c r="AO39" s="104">
        <v>42</v>
      </c>
      <c r="AP39" s="104">
        <v>17</v>
      </c>
      <c r="AQ39" s="104">
        <v>25</v>
      </c>
      <c r="AR39" s="104">
        <v>42</v>
      </c>
    </row>
    <row r="40" spans="1:44" s="53" customFormat="1" x14ac:dyDescent="0.25">
      <c r="A40" s="225"/>
      <c r="B40" s="268" t="s">
        <v>78</v>
      </c>
      <c r="C40" s="54"/>
      <c r="D40" s="54"/>
      <c r="E40" s="58"/>
      <c r="F40" s="54"/>
      <c r="G40" s="54"/>
      <c r="H40" s="58"/>
      <c r="I40" s="54"/>
      <c r="J40" s="54"/>
      <c r="K40" s="58"/>
      <c r="L40" s="58"/>
      <c r="M40" s="58"/>
      <c r="N40" s="54"/>
      <c r="O40" s="54"/>
      <c r="P40" s="54"/>
      <c r="Q40" s="58"/>
      <c r="R40" s="58"/>
      <c r="S40" s="58"/>
      <c r="T40" s="54"/>
      <c r="U40" s="54">
        <v>0</v>
      </c>
      <c r="V40" s="54">
        <v>0</v>
      </c>
      <c r="W40" s="54">
        <f t="shared" si="19"/>
        <v>0</v>
      </c>
      <c r="X40" s="156">
        <v>0.01</v>
      </c>
      <c r="Y40" s="156">
        <v>0</v>
      </c>
      <c r="Z40" s="156">
        <f t="shared" si="17"/>
        <v>0.01</v>
      </c>
      <c r="AA40" s="156">
        <v>0</v>
      </c>
      <c r="AB40" s="156">
        <v>0</v>
      </c>
      <c r="AC40" s="156">
        <f t="shared" si="20"/>
        <v>0</v>
      </c>
      <c r="AD40" s="54">
        <v>2399.69</v>
      </c>
      <c r="AE40" s="54">
        <v>3599.54</v>
      </c>
      <c r="AF40" s="54">
        <f t="shared" si="21"/>
        <v>5999.23</v>
      </c>
      <c r="AG40" s="156"/>
      <c r="AH40" s="156"/>
      <c r="AI40" s="156"/>
      <c r="AJ40" s="156">
        <v>0</v>
      </c>
      <c r="AK40" s="156">
        <v>0</v>
      </c>
      <c r="AL40" s="156">
        <f t="shared" si="18"/>
        <v>0</v>
      </c>
      <c r="AM40" s="104">
        <v>0</v>
      </c>
      <c r="AN40" s="104">
        <v>0</v>
      </c>
      <c r="AO40" s="104">
        <v>0</v>
      </c>
      <c r="AP40" s="104">
        <v>0.01</v>
      </c>
      <c r="AQ40" s="104">
        <v>0.01</v>
      </c>
      <c r="AR40" s="104">
        <v>0.02</v>
      </c>
    </row>
    <row r="41" spans="1:44" s="53" customFormat="1" x14ac:dyDescent="0.25">
      <c r="A41" s="225"/>
      <c r="B41" s="268" t="s">
        <v>79</v>
      </c>
      <c r="C41" s="54"/>
      <c r="D41" s="54"/>
      <c r="E41" s="58"/>
      <c r="F41" s="54"/>
      <c r="G41" s="54"/>
      <c r="H41" s="58"/>
      <c r="I41" s="54"/>
      <c r="J41" s="54"/>
      <c r="K41" s="58"/>
      <c r="L41" s="58"/>
      <c r="M41" s="58"/>
      <c r="N41" s="54"/>
      <c r="O41" s="54"/>
      <c r="P41" s="54"/>
      <c r="Q41" s="58"/>
      <c r="R41" s="58"/>
      <c r="S41" s="58"/>
      <c r="T41" s="54"/>
      <c r="U41" s="54">
        <v>0</v>
      </c>
      <c r="V41" s="54">
        <v>0</v>
      </c>
      <c r="W41" s="54">
        <f t="shared" si="19"/>
        <v>0</v>
      </c>
      <c r="X41" s="156">
        <v>1031</v>
      </c>
      <c r="Y41" s="156">
        <v>1546</v>
      </c>
      <c r="Z41" s="156">
        <f t="shared" si="17"/>
        <v>2577</v>
      </c>
      <c r="AA41" s="156">
        <v>1350</v>
      </c>
      <c r="AB41" s="156">
        <v>2025</v>
      </c>
      <c r="AC41" s="156">
        <f t="shared" si="20"/>
        <v>3375</v>
      </c>
      <c r="AD41" s="54">
        <v>1041.95</v>
      </c>
      <c r="AE41" s="54">
        <v>1562.92</v>
      </c>
      <c r="AF41" s="54">
        <f t="shared" si="21"/>
        <v>2604.87</v>
      </c>
      <c r="AG41" s="156"/>
      <c r="AH41" s="156"/>
      <c r="AI41" s="156"/>
      <c r="AJ41" s="156">
        <v>1662</v>
      </c>
      <c r="AK41" s="156">
        <v>2493</v>
      </c>
      <c r="AL41" s="156">
        <f t="shared" si="18"/>
        <v>4155</v>
      </c>
      <c r="AM41" s="104">
        <v>1662</v>
      </c>
      <c r="AN41" s="104">
        <v>2493</v>
      </c>
      <c r="AO41" s="104">
        <v>4155</v>
      </c>
      <c r="AP41" s="104">
        <v>758</v>
      </c>
      <c r="AQ41" s="104">
        <v>1136</v>
      </c>
      <c r="AR41" s="104">
        <v>1894</v>
      </c>
    </row>
    <row r="42" spans="1:44" s="53" customFormat="1" x14ac:dyDescent="0.25">
      <c r="A42" s="225"/>
      <c r="B42" s="268" t="s">
        <v>80</v>
      </c>
      <c r="C42" s="54"/>
      <c r="D42" s="54"/>
      <c r="E42" s="58"/>
      <c r="F42" s="54"/>
      <c r="G42" s="54"/>
      <c r="H42" s="58"/>
      <c r="I42" s="54"/>
      <c r="J42" s="54"/>
      <c r="K42" s="58"/>
      <c r="L42" s="58"/>
      <c r="M42" s="58"/>
      <c r="N42" s="54"/>
      <c r="O42" s="54"/>
      <c r="P42" s="54"/>
      <c r="Q42" s="58"/>
      <c r="R42" s="58"/>
      <c r="S42" s="58"/>
      <c r="T42" s="54"/>
      <c r="U42" s="54">
        <v>0</v>
      </c>
      <c r="V42" s="54">
        <v>0</v>
      </c>
      <c r="W42" s="54">
        <f t="shared" si="19"/>
        <v>0</v>
      </c>
      <c r="X42" s="156">
        <v>0.01</v>
      </c>
      <c r="Y42" s="156">
        <v>0.01</v>
      </c>
      <c r="Z42" s="156">
        <f t="shared" si="17"/>
        <v>0.02</v>
      </c>
      <c r="AA42" s="156">
        <v>21</v>
      </c>
      <c r="AB42" s="156">
        <v>32</v>
      </c>
      <c r="AC42" s="156">
        <f t="shared" si="20"/>
        <v>53</v>
      </c>
      <c r="AD42" s="54">
        <v>9.9700000000000006</v>
      </c>
      <c r="AE42" s="54">
        <v>14.95</v>
      </c>
      <c r="AF42" s="54">
        <f t="shared" si="21"/>
        <v>24.92</v>
      </c>
      <c r="AG42" s="156"/>
      <c r="AH42" s="156"/>
      <c r="AI42" s="156"/>
      <c r="AJ42" s="156">
        <v>13</v>
      </c>
      <c r="AK42" s="156">
        <v>19</v>
      </c>
      <c r="AL42" s="156">
        <f t="shared" si="18"/>
        <v>32</v>
      </c>
      <c r="AM42" s="104">
        <v>13</v>
      </c>
      <c r="AN42" s="104">
        <v>19</v>
      </c>
      <c r="AO42" s="104">
        <v>32</v>
      </c>
      <c r="AP42" s="104">
        <v>13</v>
      </c>
      <c r="AQ42" s="104">
        <v>19</v>
      </c>
      <c r="AR42" s="104">
        <v>32</v>
      </c>
    </row>
    <row r="43" spans="1:44" s="53" customFormat="1" x14ac:dyDescent="0.25">
      <c r="A43" s="225"/>
      <c r="B43" s="268" t="s">
        <v>81</v>
      </c>
      <c r="C43" s="54"/>
      <c r="D43" s="54"/>
      <c r="E43" s="58"/>
      <c r="F43" s="54"/>
      <c r="G43" s="54"/>
      <c r="H43" s="58"/>
      <c r="I43" s="54"/>
      <c r="J43" s="54"/>
      <c r="K43" s="58"/>
      <c r="L43" s="58"/>
      <c r="M43" s="58"/>
      <c r="N43" s="54"/>
      <c r="O43" s="54"/>
      <c r="P43" s="54"/>
      <c r="Q43" s="58"/>
      <c r="R43" s="58"/>
      <c r="S43" s="58"/>
      <c r="T43" s="54"/>
      <c r="U43" s="54">
        <v>0</v>
      </c>
      <c r="V43" s="54">
        <v>0</v>
      </c>
      <c r="W43" s="54">
        <f t="shared" si="19"/>
        <v>0</v>
      </c>
      <c r="X43" s="156">
        <v>0.01</v>
      </c>
      <c r="Y43" s="156">
        <v>0</v>
      </c>
      <c r="Z43" s="156">
        <f t="shared" si="17"/>
        <v>0.01</v>
      </c>
      <c r="AA43" s="156">
        <v>0</v>
      </c>
      <c r="AB43" s="156">
        <v>0</v>
      </c>
      <c r="AC43" s="156">
        <f t="shared" si="20"/>
        <v>0</v>
      </c>
      <c r="AD43" s="54">
        <v>770.98</v>
      </c>
      <c r="AE43" s="54">
        <v>1156.47</v>
      </c>
      <c r="AF43" s="54">
        <f t="shared" si="21"/>
        <v>1927.45</v>
      </c>
      <c r="AG43" s="156"/>
      <c r="AH43" s="156"/>
      <c r="AI43" s="156"/>
      <c r="AJ43" s="156">
        <v>0</v>
      </c>
      <c r="AK43" s="156">
        <v>0</v>
      </c>
      <c r="AL43" s="156">
        <f t="shared" si="18"/>
        <v>0</v>
      </c>
      <c r="AM43" s="104">
        <v>0</v>
      </c>
      <c r="AN43" s="104">
        <v>0</v>
      </c>
      <c r="AO43" s="104">
        <v>0</v>
      </c>
      <c r="AP43" s="104">
        <v>0.01</v>
      </c>
      <c r="AQ43" s="104">
        <v>0.01</v>
      </c>
      <c r="AR43" s="104">
        <v>0.02</v>
      </c>
    </row>
    <row r="44" spans="1:44" s="63" customFormat="1" x14ac:dyDescent="0.25">
      <c r="A44" s="225"/>
      <c r="B44" s="64" t="s">
        <v>98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>
        <f>SUM(U23:U43)</f>
        <v>720306.34</v>
      </c>
      <c r="V44" s="58">
        <f t="shared" ref="V44:W44" si="22">SUM(V23:V43)</f>
        <v>188480.67</v>
      </c>
      <c r="W44" s="58">
        <f t="shared" si="22"/>
        <v>908787.01</v>
      </c>
      <c r="X44" s="58">
        <f>SUM(X23:X43)</f>
        <v>964981.43000000017</v>
      </c>
      <c r="Y44" s="58">
        <f t="shared" ref="Y44:AR44" si="23">SUM(Y23:Y43)</f>
        <v>442092.81000000006</v>
      </c>
      <c r="Z44" s="58">
        <f t="shared" si="23"/>
        <v>1407074.2400000002</v>
      </c>
      <c r="AA44" s="58">
        <f t="shared" si="23"/>
        <v>939569.85000000009</v>
      </c>
      <c r="AB44" s="58">
        <f t="shared" si="23"/>
        <v>417814.94000000006</v>
      </c>
      <c r="AC44" s="58">
        <f t="shared" si="23"/>
        <v>1357384.79</v>
      </c>
      <c r="AD44" s="58">
        <f t="shared" si="23"/>
        <v>763883.22999999986</v>
      </c>
      <c r="AE44" s="58">
        <f t="shared" si="23"/>
        <v>233963.02000000002</v>
      </c>
      <c r="AF44" s="58">
        <f t="shared" si="23"/>
        <v>997846.25000000012</v>
      </c>
      <c r="AG44" s="58">
        <f t="shared" si="23"/>
        <v>0</v>
      </c>
      <c r="AH44" s="58">
        <f t="shared" si="23"/>
        <v>0</v>
      </c>
      <c r="AI44" s="58">
        <f t="shared" si="23"/>
        <v>0</v>
      </c>
      <c r="AJ44" s="58">
        <f t="shared" si="23"/>
        <v>1062985.8899999999</v>
      </c>
      <c r="AK44" s="58">
        <f t="shared" si="23"/>
        <v>459492.67000000004</v>
      </c>
      <c r="AL44" s="58">
        <f t="shared" si="23"/>
        <v>1522478.56</v>
      </c>
      <c r="AM44" s="58">
        <f t="shared" si="23"/>
        <v>995126.25</v>
      </c>
      <c r="AN44" s="58">
        <f t="shared" si="23"/>
        <v>459541.87999999995</v>
      </c>
      <c r="AO44" s="58">
        <f t="shared" si="23"/>
        <v>1454668.1300000001</v>
      </c>
      <c r="AP44" s="58">
        <f t="shared" si="23"/>
        <v>1044101.5200000001</v>
      </c>
      <c r="AQ44" s="58">
        <f t="shared" si="23"/>
        <v>500786.69</v>
      </c>
      <c r="AR44" s="58">
        <f t="shared" si="23"/>
        <v>1544888.2100000002</v>
      </c>
    </row>
    <row r="45" spans="1:44" s="74" customFormat="1" x14ac:dyDescent="0.25">
      <c r="A45" s="225"/>
      <c r="B45" s="67" t="s">
        <v>82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>
        <v>54879.47</v>
      </c>
      <c r="V45" s="54">
        <v>26201.85</v>
      </c>
      <c r="W45" s="54">
        <f>SUM(U45:V45)</f>
        <v>81081.320000000007</v>
      </c>
      <c r="X45" s="54">
        <v>72455.009999999995</v>
      </c>
      <c r="Y45" s="54">
        <v>40065.01</v>
      </c>
      <c r="Z45" s="54">
        <v>112520.01999999999</v>
      </c>
      <c r="AA45" s="54">
        <v>71465</v>
      </c>
      <c r="AB45" s="54">
        <v>41692.01</v>
      </c>
      <c r="AC45" s="54">
        <v>113157.01000000001</v>
      </c>
      <c r="AD45" s="54">
        <v>61957.279999999999</v>
      </c>
      <c r="AE45" s="54">
        <v>24415.31</v>
      </c>
      <c r="AF45" s="54">
        <f>SUM(AD45:AE45)</f>
        <v>86372.59</v>
      </c>
      <c r="AG45" s="54"/>
      <c r="AH45" s="54"/>
      <c r="AI45" s="54"/>
      <c r="AJ45" s="54">
        <v>80595.48</v>
      </c>
      <c r="AK45" s="54">
        <v>46187.01</v>
      </c>
      <c r="AL45" s="54">
        <v>126782.48999999999</v>
      </c>
      <c r="AM45" s="54">
        <v>80600.47</v>
      </c>
      <c r="AN45" s="54">
        <v>46187.01</v>
      </c>
      <c r="AO45" s="54">
        <v>126787.48</v>
      </c>
      <c r="AP45" s="54">
        <v>89380.01</v>
      </c>
      <c r="AQ45" s="54">
        <v>50078.01</v>
      </c>
      <c r="AR45" s="54">
        <v>139458.01999999999</v>
      </c>
    </row>
    <row r="46" spans="1:44" s="74" customFormat="1" x14ac:dyDescent="0.25">
      <c r="A46" s="225"/>
      <c r="B46" s="67" t="s">
        <v>83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>
        <v>13336.35</v>
      </c>
      <c r="V46" s="54">
        <v>6569.97</v>
      </c>
      <c r="W46" s="54">
        <f t="shared" ref="W46:W60" si="24">SUM(U46:V46)</f>
        <v>19906.32</v>
      </c>
      <c r="X46" s="54">
        <v>18873.009999999998</v>
      </c>
      <c r="Y46" s="54">
        <v>11993.01</v>
      </c>
      <c r="Z46" s="54">
        <v>30866.019999999997</v>
      </c>
      <c r="AA46" s="54">
        <v>14696</v>
      </c>
      <c r="AB46" s="54">
        <v>8361</v>
      </c>
      <c r="AC46" s="54">
        <v>23057</v>
      </c>
      <c r="AD46" s="54">
        <v>13088.11</v>
      </c>
      <c r="AE46" s="54">
        <v>5446.85</v>
      </c>
      <c r="AF46" s="54">
        <f t="shared" ref="AF46:AF54" si="25">SUM(AD46:AE46)</f>
        <v>18534.96</v>
      </c>
      <c r="AG46" s="54"/>
      <c r="AH46" s="54"/>
      <c r="AI46" s="54"/>
      <c r="AJ46" s="54">
        <v>24390.01</v>
      </c>
      <c r="AK46" s="54">
        <v>20914.009999999998</v>
      </c>
      <c r="AL46" s="54">
        <v>45304.02</v>
      </c>
      <c r="AM46" s="54">
        <v>24953.9</v>
      </c>
      <c r="AN46" s="54">
        <v>20914.009999999998</v>
      </c>
      <c r="AO46" s="54">
        <v>45867.91</v>
      </c>
      <c r="AP46" s="54">
        <v>20513.810000000001</v>
      </c>
      <c r="AQ46" s="54">
        <v>12162.01</v>
      </c>
      <c r="AR46" s="54">
        <v>32675.82</v>
      </c>
    </row>
    <row r="47" spans="1:44" s="74" customFormat="1" x14ac:dyDescent="0.25">
      <c r="A47" s="225"/>
      <c r="B47" s="67" t="s">
        <v>84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>
        <v>10611.07</v>
      </c>
      <c r="V47" s="54">
        <v>4862.93</v>
      </c>
      <c r="W47" s="54">
        <f t="shared" si="24"/>
        <v>15474</v>
      </c>
      <c r="X47" s="54">
        <v>14298.01</v>
      </c>
      <c r="Y47" s="54">
        <v>10386.01</v>
      </c>
      <c r="Z47" s="54">
        <v>24684.02</v>
      </c>
      <c r="AA47" s="54">
        <v>11060.01</v>
      </c>
      <c r="AB47" s="54">
        <v>6393</v>
      </c>
      <c r="AC47" s="54">
        <v>17453.010000000002</v>
      </c>
      <c r="AD47" s="54">
        <v>9798.44</v>
      </c>
      <c r="AE47" s="54">
        <v>3783.61</v>
      </c>
      <c r="AF47" s="54">
        <f t="shared" si="25"/>
        <v>13582.050000000001</v>
      </c>
      <c r="AG47" s="54"/>
      <c r="AH47" s="54"/>
      <c r="AI47" s="54"/>
      <c r="AJ47" s="54">
        <v>13509.85</v>
      </c>
      <c r="AK47" s="54">
        <v>8576.01</v>
      </c>
      <c r="AL47" s="54">
        <v>22085.86</v>
      </c>
      <c r="AM47" s="54">
        <v>13724</v>
      </c>
      <c r="AN47" s="54">
        <v>8576.01</v>
      </c>
      <c r="AO47" s="54">
        <v>22300.01</v>
      </c>
      <c r="AP47" s="54">
        <v>15231.31</v>
      </c>
      <c r="AQ47" s="54">
        <v>9298.01</v>
      </c>
      <c r="AR47" s="54">
        <v>24529.32</v>
      </c>
    </row>
    <row r="48" spans="1:44" s="74" customFormat="1" x14ac:dyDescent="0.25">
      <c r="A48" s="225"/>
      <c r="B48" s="67" t="s">
        <v>85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>
        <v>1305.3800000000001</v>
      </c>
      <c r="V48" s="54">
        <v>604.9</v>
      </c>
      <c r="W48" s="54">
        <f t="shared" si="24"/>
        <v>1910.2800000000002</v>
      </c>
      <c r="X48" s="54">
        <v>1820.45</v>
      </c>
      <c r="Y48" s="54">
        <v>604.96</v>
      </c>
      <c r="Z48" s="54">
        <v>2425.41</v>
      </c>
      <c r="AA48" s="54">
        <v>1405.44</v>
      </c>
      <c r="AB48" s="54">
        <v>604.96</v>
      </c>
      <c r="AC48" s="54">
        <v>2010.4</v>
      </c>
      <c r="AD48" s="54">
        <v>1347.89</v>
      </c>
      <c r="AE48" s="54">
        <v>604.96</v>
      </c>
      <c r="AF48" s="54">
        <f t="shared" si="25"/>
        <v>1952.8500000000001</v>
      </c>
      <c r="AG48" s="54"/>
      <c r="AH48" s="54"/>
      <c r="AI48" s="54"/>
      <c r="AJ48" s="54">
        <v>1626.55</v>
      </c>
      <c r="AK48" s="54">
        <v>604.96</v>
      </c>
      <c r="AL48" s="54">
        <v>2231.5100000000002</v>
      </c>
      <c r="AM48" s="54">
        <v>1731.42</v>
      </c>
      <c r="AN48" s="54">
        <v>604.96</v>
      </c>
      <c r="AO48" s="54">
        <v>2336.38</v>
      </c>
      <c r="AP48" s="54">
        <v>1965.75</v>
      </c>
      <c r="AQ48" s="54">
        <v>604.96</v>
      </c>
      <c r="AR48" s="54">
        <v>2570.71</v>
      </c>
    </row>
    <row r="49" spans="1:44" s="74" customFormat="1" x14ac:dyDescent="0.25">
      <c r="A49" s="225"/>
      <c r="B49" s="67" t="s">
        <v>86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>
        <v>229.27</v>
      </c>
      <c r="V49" s="54">
        <v>18.16</v>
      </c>
      <c r="W49" s="54">
        <f t="shared" si="24"/>
        <v>247.43</v>
      </c>
      <c r="X49" s="54">
        <v>409.01</v>
      </c>
      <c r="Y49" s="54">
        <v>220</v>
      </c>
      <c r="Z49" s="54">
        <v>629.01</v>
      </c>
      <c r="AA49" s="54">
        <v>403</v>
      </c>
      <c r="AB49" s="54">
        <v>220</v>
      </c>
      <c r="AC49" s="54">
        <v>623</v>
      </c>
      <c r="AD49" s="54">
        <v>380.48</v>
      </c>
      <c r="AE49" s="54">
        <v>55.86</v>
      </c>
      <c r="AF49" s="54">
        <f t="shared" si="25"/>
        <v>436.34000000000003</v>
      </c>
      <c r="AG49" s="54"/>
      <c r="AH49" s="54"/>
      <c r="AI49" s="54"/>
      <c r="AJ49" s="54">
        <v>449.01</v>
      </c>
      <c r="AK49" s="54">
        <v>220</v>
      </c>
      <c r="AL49" s="54">
        <v>669.01</v>
      </c>
      <c r="AM49" s="54">
        <v>449.5</v>
      </c>
      <c r="AN49" s="54">
        <v>220</v>
      </c>
      <c r="AO49" s="54">
        <v>669.5</v>
      </c>
      <c r="AP49" s="54">
        <v>515.51</v>
      </c>
      <c r="AQ49" s="54">
        <v>220</v>
      </c>
      <c r="AR49" s="54">
        <v>735.51</v>
      </c>
    </row>
    <row r="50" spans="1:44" s="74" customFormat="1" x14ac:dyDescent="0.25">
      <c r="A50" s="225"/>
      <c r="B50" s="67" t="s">
        <v>87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>
        <v>0</v>
      </c>
      <c r="V50" s="54">
        <v>0</v>
      </c>
      <c r="W50" s="54">
        <f t="shared" si="24"/>
        <v>0</v>
      </c>
      <c r="X50" s="54">
        <v>20.9</v>
      </c>
      <c r="Y50" s="54">
        <v>12.1</v>
      </c>
      <c r="Z50" s="54">
        <v>33</v>
      </c>
      <c r="AA50" s="54">
        <v>20.9</v>
      </c>
      <c r="AB50" s="54">
        <v>12.1</v>
      </c>
      <c r="AC50" s="54">
        <v>33</v>
      </c>
      <c r="AD50" s="54">
        <v>-0.39</v>
      </c>
      <c r="AE50" s="54">
        <v>-0.03</v>
      </c>
      <c r="AF50" s="54">
        <f t="shared" si="25"/>
        <v>-0.42000000000000004</v>
      </c>
      <c r="AG50" s="54"/>
      <c r="AH50" s="54"/>
      <c r="AI50" s="54"/>
      <c r="AJ50" s="54">
        <v>23</v>
      </c>
      <c r="AK50" s="54">
        <v>12.1</v>
      </c>
      <c r="AL50" s="54">
        <v>35.1</v>
      </c>
      <c r="AM50" s="54">
        <v>12.9</v>
      </c>
      <c r="AN50" s="54">
        <v>12.1</v>
      </c>
      <c r="AO50" s="54">
        <v>25</v>
      </c>
      <c r="AP50" s="54">
        <v>15.4</v>
      </c>
      <c r="AQ50" s="54">
        <v>12</v>
      </c>
      <c r="AR50" s="54">
        <v>27.4</v>
      </c>
    </row>
    <row r="51" spans="1:44" s="74" customFormat="1" x14ac:dyDescent="0.25">
      <c r="A51" s="225"/>
      <c r="B51" s="67" t="s">
        <v>88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>
        <v>0</v>
      </c>
      <c r="V51" s="54">
        <v>0.88</v>
      </c>
      <c r="W51" s="54">
        <f t="shared" si="24"/>
        <v>0.88</v>
      </c>
      <c r="X51" s="54">
        <v>9.73</v>
      </c>
      <c r="Y51" s="54">
        <v>6.27</v>
      </c>
      <c r="Z51" s="54">
        <v>16</v>
      </c>
      <c r="AA51" s="54">
        <v>9.73</v>
      </c>
      <c r="AB51" s="54">
        <v>6.27</v>
      </c>
      <c r="AC51" s="54">
        <v>16</v>
      </c>
      <c r="AD51" s="54">
        <v>-2.15</v>
      </c>
      <c r="AE51" s="54">
        <v>-7.0000000000000007E-2</v>
      </c>
      <c r="AF51" s="54">
        <f t="shared" si="25"/>
        <v>-2.2199999999999998</v>
      </c>
      <c r="AG51" s="54"/>
      <c r="AH51" s="54"/>
      <c r="AI51" s="54"/>
      <c r="AJ51" s="54">
        <v>11</v>
      </c>
      <c r="AK51" s="54">
        <v>6.27</v>
      </c>
      <c r="AL51" s="54">
        <v>17.27</v>
      </c>
      <c r="AM51" s="54">
        <v>6.23</v>
      </c>
      <c r="AN51" s="54">
        <v>6.27</v>
      </c>
      <c r="AO51" s="54">
        <v>12.5</v>
      </c>
      <c r="AP51" s="54">
        <v>7.48</v>
      </c>
      <c r="AQ51" s="54">
        <v>6.27</v>
      </c>
      <c r="AR51" s="54">
        <v>13.75</v>
      </c>
    </row>
    <row r="52" spans="1:44" s="74" customFormat="1" x14ac:dyDescent="0.25">
      <c r="A52" s="225"/>
      <c r="B52" s="67" t="s">
        <v>89</v>
      </c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>
        <v>260</v>
      </c>
      <c r="V52" s="54">
        <v>0</v>
      </c>
      <c r="W52" s="54">
        <f t="shared" si="24"/>
        <v>260</v>
      </c>
      <c r="X52" s="54">
        <v>0.01</v>
      </c>
      <c r="Y52" s="54">
        <v>0.01</v>
      </c>
      <c r="Z52" s="54">
        <v>0.02</v>
      </c>
      <c r="AA52" s="54">
        <v>0</v>
      </c>
      <c r="AB52" s="54">
        <v>0.01</v>
      </c>
      <c r="AC52" s="54">
        <v>0.01</v>
      </c>
      <c r="AD52" s="54">
        <v>0</v>
      </c>
      <c r="AE52" s="54">
        <v>0</v>
      </c>
      <c r="AF52" s="54">
        <f t="shared" si="25"/>
        <v>0</v>
      </c>
      <c r="AG52" s="54"/>
      <c r="AH52" s="54"/>
      <c r="AI52" s="54"/>
      <c r="AJ52" s="54">
        <v>0.01</v>
      </c>
      <c r="AK52" s="54">
        <v>0.01</v>
      </c>
      <c r="AL52" s="54">
        <v>0.02</v>
      </c>
      <c r="AM52" s="54">
        <v>0.01</v>
      </c>
      <c r="AN52" s="54">
        <v>0.01</v>
      </c>
      <c r="AO52" s="54">
        <v>0.02</v>
      </c>
      <c r="AP52" s="54">
        <v>0.01</v>
      </c>
      <c r="AQ52" s="54">
        <v>0.01</v>
      </c>
      <c r="AR52" s="54">
        <v>0.02</v>
      </c>
    </row>
    <row r="53" spans="1:44" s="74" customFormat="1" x14ac:dyDescent="0.25">
      <c r="A53" s="225"/>
      <c r="B53" s="67" t="s">
        <v>90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>
        <v>70</v>
      </c>
      <c r="V53" s="54">
        <v>0</v>
      </c>
      <c r="W53" s="54">
        <f t="shared" si="24"/>
        <v>70</v>
      </c>
      <c r="X53" s="54">
        <v>0.01</v>
      </c>
      <c r="Y53" s="54">
        <v>0.01</v>
      </c>
      <c r="Z53" s="54">
        <v>0.02</v>
      </c>
      <c r="AA53" s="54">
        <v>0</v>
      </c>
      <c r="AB53" s="54">
        <v>0.01</v>
      </c>
      <c r="AC53" s="54">
        <v>0.01</v>
      </c>
      <c r="AD53" s="54">
        <v>0</v>
      </c>
      <c r="AE53" s="54">
        <v>0</v>
      </c>
      <c r="AF53" s="54">
        <f t="shared" si="25"/>
        <v>0</v>
      </c>
      <c r="AG53" s="54"/>
      <c r="AH53" s="54"/>
      <c r="AI53" s="54"/>
      <c r="AJ53" s="54">
        <v>0.01</v>
      </c>
      <c r="AK53" s="54">
        <v>0.01</v>
      </c>
      <c r="AL53" s="54">
        <v>0.02</v>
      </c>
      <c r="AM53" s="54">
        <v>0.01</v>
      </c>
      <c r="AN53" s="54">
        <v>0.01</v>
      </c>
      <c r="AO53" s="54">
        <v>0.02</v>
      </c>
      <c r="AP53" s="54">
        <v>0.01</v>
      </c>
      <c r="AQ53" s="54">
        <v>0.01</v>
      </c>
      <c r="AR53" s="54">
        <v>0.02</v>
      </c>
    </row>
    <row r="54" spans="1:44" s="74" customFormat="1" x14ac:dyDescent="0.25">
      <c r="A54" s="225"/>
      <c r="B54" s="67" t="s">
        <v>91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>
        <v>53.09</v>
      </c>
      <c r="V54" s="54">
        <v>0</v>
      </c>
      <c r="W54" s="54">
        <f t="shared" si="24"/>
        <v>53.09</v>
      </c>
      <c r="X54" s="54">
        <v>0.01</v>
      </c>
      <c r="Y54" s="54">
        <v>0.01</v>
      </c>
      <c r="Z54" s="54">
        <v>0.02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f t="shared" si="25"/>
        <v>0</v>
      </c>
      <c r="AG54" s="54"/>
      <c r="AH54" s="54"/>
      <c r="AI54" s="54"/>
      <c r="AJ54" s="54">
        <v>0.01</v>
      </c>
      <c r="AK54" s="54">
        <v>0.01</v>
      </c>
      <c r="AL54" s="54">
        <v>0.02</v>
      </c>
      <c r="AM54" s="54">
        <v>0.01</v>
      </c>
      <c r="AN54" s="54">
        <v>0.01</v>
      </c>
      <c r="AO54" s="54">
        <v>0.02</v>
      </c>
      <c r="AP54" s="54">
        <v>0.01</v>
      </c>
      <c r="AQ54" s="54">
        <v>0.01</v>
      </c>
      <c r="AR54" s="54">
        <v>0.02</v>
      </c>
    </row>
    <row r="55" spans="1:44" s="74" customFormat="1" x14ac:dyDescent="0.25">
      <c r="A55" s="225"/>
      <c r="B55" s="268" t="s">
        <v>92</v>
      </c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>
        <v>2711.77</v>
      </c>
      <c r="V55" s="54">
        <v>4067.65</v>
      </c>
      <c r="W55" s="54">
        <f t="shared" si="24"/>
        <v>6779.42</v>
      </c>
      <c r="X55" s="54">
        <v>9100</v>
      </c>
      <c r="Y55" s="54">
        <v>29400</v>
      </c>
      <c r="Z55" s="54">
        <v>38500</v>
      </c>
      <c r="AA55" s="54">
        <v>29890</v>
      </c>
      <c r="AB55" s="54">
        <v>44835</v>
      </c>
      <c r="AC55" s="54">
        <v>74725</v>
      </c>
      <c r="AD55" s="54">
        <v>18421.98</v>
      </c>
      <c r="AE55" s="54">
        <v>27632.97</v>
      </c>
      <c r="AF55" s="54">
        <f>SUM(AD55:AE55)</f>
        <v>46054.95</v>
      </c>
      <c r="AG55" s="54"/>
      <c r="AH55" s="54"/>
      <c r="AI55" s="54"/>
      <c r="AJ55" s="54">
        <v>15961</v>
      </c>
      <c r="AK55" s="54">
        <v>23940</v>
      </c>
      <c r="AL55" s="54">
        <v>39901</v>
      </c>
      <c r="AM55" s="54">
        <v>15961</v>
      </c>
      <c r="AN55" s="54">
        <v>23940</v>
      </c>
      <c r="AO55" s="54">
        <v>39901</v>
      </c>
      <c r="AP55" s="54">
        <v>17556</v>
      </c>
      <c r="AQ55" s="54">
        <v>26333</v>
      </c>
      <c r="AR55" s="54">
        <v>43889</v>
      </c>
    </row>
    <row r="56" spans="1:44" s="74" customFormat="1" x14ac:dyDescent="0.25">
      <c r="A56" s="225"/>
      <c r="B56" s="268" t="s">
        <v>93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>
        <v>0</v>
      </c>
      <c r="V56" s="54">
        <v>0</v>
      </c>
      <c r="W56" s="54">
        <f t="shared" si="24"/>
        <v>0</v>
      </c>
      <c r="X56" s="54">
        <v>0</v>
      </c>
      <c r="Y56" s="54">
        <v>0.01</v>
      </c>
      <c r="Z56" s="54">
        <v>0.01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4">
        <f t="shared" ref="AF56:AF60" si="26">SUM(AD56:AE56)</f>
        <v>0</v>
      </c>
      <c r="AG56" s="54"/>
      <c r="AH56" s="54"/>
      <c r="AI56" s="54"/>
      <c r="AJ56" s="54">
        <v>0</v>
      </c>
      <c r="AK56" s="54">
        <v>0.01</v>
      </c>
      <c r="AL56" s="54">
        <v>0.01</v>
      </c>
      <c r="AM56" s="54">
        <v>0</v>
      </c>
      <c r="AN56" s="54">
        <v>0.01</v>
      </c>
      <c r="AO56" s="54">
        <v>0.01</v>
      </c>
      <c r="AP56" s="54">
        <v>0</v>
      </c>
      <c r="AQ56" s="54">
        <v>0.01</v>
      </c>
      <c r="AR56" s="54">
        <v>0.01</v>
      </c>
    </row>
    <row r="57" spans="1:44" s="74" customFormat="1" x14ac:dyDescent="0.25">
      <c r="A57" s="225"/>
      <c r="B57" s="268" t="s">
        <v>94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>
        <v>692.92</v>
      </c>
      <c r="V57" s="54">
        <v>1039.3800000000001</v>
      </c>
      <c r="W57" s="54">
        <f t="shared" si="24"/>
        <v>1732.3000000000002</v>
      </c>
      <c r="X57" s="54">
        <v>2210</v>
      </c>
      <c r="Y57" s="54">
        <v>7140</v>
      </c>
      <c r="Z57" s="54">
        <v>9350</v>
      </c>
      <c r="AA57" s="54">
        <v>5200</v>
      </c>
      <c r="AB57" s="54">
        <v>7801</v>
      </c>
      <c r="AC57" s="54">
        <v>13001</v>
      </c>
      <c r="AD57" s="54">
        <v>4643.8900000000003</v>
      </c>
      <c r="AE57" s="54">
        <v>6965.83</v>
      </c>
      <c r="AF57" s="54">
        <f t="shared" si="26"/>
        <v>11609.720000000001</v>
      </c>
      <c r="AG57" s="54"/>
      <c r="AH57" s="54"/>
      <c r="AI57" s="54"/>
      <c r="AJ57" s="54">
        <v>3875</v>
      </c>
      <c r="AK57" s="54">
        <v>5813</v>
      </c>
      <c r="AL57" s="54">
        <v>9688</v>
      </c>
      <c r="AM57" s="54">
        <v>3875</v>
      </c>
      <c r="AN57" s="54">
        <v>5813</v>
      </c>
      <c r="AO57" s="54">
        <v>9688</v>
      </c>
      <c r="AP57" s="54">
        <v>4263</v>
      </c>
      <c r="AQ57" s="54">
        <v>6395</v>
      </c>
      <c r="AR57" s="54">
        <v>10658</v>
      </c>
    </row>
    <row r="58" spans="1:44" s="74" customFormat="1" x14ac:dyDescent="0.25">
      <c r="A58" s="225"/>
      <c r="B58" s="268" t="s">
        <v>95</v>
      </c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>
        <v>0</v>
      </c>
      <c r="V58" s="54">
        <v>0</v>
      </c>
      <c r="W58" s="54">
        <f t="shared" si="24"/>
        <v>0</v>
      </c>
      <c r="X58" s="54">
        <v>0</v>
      </c>
      <c r="Y58" s="54">
        <v>0.01</v>
      </c>
      <c r="Z58" s="54">
        <v>0.01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4">
        <f t="shared" si="26"/>
        <v>0</v>
      </c>
      <c r="AG58" s="54"/>
      <c r="AH58" s="54"/>
      <c r="AI58" s="54"/>
      <c r="AJ58" s="54">
        <v>0</v>
      </c>
      <c r="AK58" s="54">
        <v>0.01</v>
      </c>
      <c r="AL58" s="54">
        <v>0.01</v>
      </c>
      <c r="AM58" s="54">
        <v>0</v>
      </c>
      <c r="AN58" s="54">
        <v>0.01</v>
      </c>
      <c r="AO58" s="54">
        <v>0.01</v>
      </c>
      <c r="AP58" s="54">
        <v>0</v>
      </c>
      <c r="AQ58" s="54">
        <v>0.01</v>
      </c>
      <c r="AR58" s="54">
        <v>0.01</v>
      </c>
    </row>
    <row r="59" spans="1:44" s="74" customFormat="1" x14ac:dyDescent="0.25">
      <c r="A59" s="225"/>
      <c r="B59" s="268" t="s">
        <v>96</v>
      </c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>
        <v>510.09</v>
      </c>
      <c r="V59" s="54">
        <v>765.14</v>
      </c>
      <c r="W59" s="54">
        <f t="shared" si="24"/>
        <v>1275.23</v>
      </c>
      <c r="X59" s="54">
        <v>1690</v>
      </c>
      <c r="Y59" s="54">
        <v>5460</v>
      </c>
      <c r="Z59" s="54">
        <v>7150</v>
      </c>
      <c r="AA59" s="54">
        <v>3977</v>
      </c>
      <c r="AB59" s="54">
        <v>5966</v>
      </c>
      <c r="AC59" s="54">
        <v>9943</v>
      </c>
      <c r="AD59" s="54">
        <v>2756.85</v>
      </c>
      <c r="AE59" s="54">
        <v>4135.28</v>
      </c>
      <c r="AF59" s="54">
        <f t="shared" si="26"/>
        <v>6892.1299999999992</v>
      </c>
      <c r="AG59" s="54"/>
      <c r="AH59" s="54"/>
      <c r="AI59" s="54"/>
      <c r="AJ59" s="54">
        <v>4565</v>
      </c>
      <c r="AK59" s="54">
        <v>6848</v>
      </c>
      <c r="AL59" s="54">
        <v>11413</v>
      </c>
      <c r="AM59" s="54">
        <v>4565</v>
      </c>
      <c r="AN59" s="54">
        <v>6848</v>
      </c>
      <c r="AO59" s="54">
        <v>11413</v>
      </c>
      <c r="AP59" s="54">
        <v>3260</v>
      </c>
      <c r="AQ59" s="54">
        <v>4890</v>
      </c>
      <c r="AR59" s="54">
        <v>8150</v>
      </c>
    </row>
    <row r="60" spans="1:44" s="155" customFormat="1" x14ac:dyDescent="0.25">
      <c r="A60" s="225"/>
      <c r="B60" s="269" t="s">
        <v>97</v>
      </c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>
        <v>0</v>
      </c>
      <c r="V60" s="154">
        <v>0</v>
      </c>
      <c r="W60" s="154">
        <f t="shared" si="24"/>
        <v>0</v>
      </c>
      <c r="X60" s="154">
        <v>0</v>
      </c>
      <c r="Y60" s="154">
        <v>0.01</v>
      </c>
      <c r="Z60" s="154">
        <v>0.01</v>
      </c>
      <c r="AA60" s="154">
        <v>0</v>
      </c>
      <c r="AB60" s="154">
        <v>0</v>
      </c>
      <c r="AC60" s="154">
        <v>0</v>
      </c>
      <c r="AD60" s="154">
        <v>0</v>
      </c>
      <c r="AE60" s="154">
        <v>0</v>
      </c>
      <c r="AF60" s="154">
        <f t="shared" si="26"/>
        <v>0</v>
      </c>
      <c r="AG60" s="154"/>
      <c r="AH60" s="154"/>
      <c r="AI60" s="154"/>
      <c r="AJ60" s="154">
        <v>0</v>
      </c>
      <c r="AK60" s="154">
        <v>0.01</v>
      </c>
      <c r="AL60" s="154">
        <v>0.01</v>
      </c>
      <c r="AM60" s="154">
        <v>0</v>
      </c>
      <c r="AN60" s="154">
        <v>0.01</v>
      </c>
      <c r="AO60" s="154">
        <v>0.01</v>
      </c>
      <c r="AP60" s="154">
        <v>0</v>
      </c>
      <c r="AQ60" s="154">
        <v>0.01</v>
      </c>
      <c r="AR60" s="154">
        <v>0.01</v>
      </c>
    </row>
    <row r="61" spans="1:44" s="62" customFormat="1" x14ac:dyDescent="0.25">
      <c r="A61" s="145"/>
      <c r="B61" s="64" t="s">
        <v>99</v>
      </c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>
        <f>SUM(U45:U60)</f>
        <v>84659.410000000018</v>
      </c>
      <c r="V61" s="58">
        <f t="shared" ref="V61:W61" si="27">SUM(V45:V60)</f>
        <v>44130.86</v>
      </c>
      <c r="W61" s="58">
        <f t="shared" si="27"/>
        <v>128790.27</v>
      </c>
      <c r="X61" s="58">
        <f>SUM(X45:X60)</f>
        <v>120886.14999999995</v>
      </c>
      <c r="Y61" s="58">
        <f t="shared" ref="Y61:AR61" si="28">SUM(Y45:Y60)</f>
        <v>105287.42</v>
      </c>
      <c r="Z61" s="58">
        <f t="shared" si="28"/>
        <v>226173.56999999998</v>
      </c>
      <c r="AA61" s="58">
        <f t="shared" si="28"/>
        <v>138127.07999999999</v>
      </c>
      <c r="AB61" s="58">
        <f t="shared" si="28"/>
        <v>115891.36</v>
      </c>
      <c r="AC61" s="58">
        <f t="shared" si="28"/>
        <v>254018.44000000003</v>
      </c>
      <c r="AD61" s="58">
        <f t="shared" si="28"/>
        <v>112392.38</v>
      </c>
      <c r="AE61" s="58">
        <f t="shared" si="28"/>
        <v>73040.570000000007</v>
      </c>
      <c r="AF61" s="58">
        <f t="shared" si="28"/>
        <v>185432.94999999998</v>
      </c>
      <c r="AG61" s="58">
        <f t="shared" si="28"/>
        <v>0</v>
      </c>
      <c r="AH61" s="58">
        <f t="shared" si="28"/>
        <v>0</v>
      </c>
      <c r="AI61" s="58">
        <f t="shared" si="28"/>
        <v>0</v>
      </c>
      <c r="AJ61" s="58">
        <f t="shared" si="28"/>
        <v>145005.93</v>
      </c>
      <c r="AK61" s="58">
        <f t="shared" si="28"/>
        <v>113121.41999999998</v>
      </c>
      <c r="AL61" s="58">
        <f t="shared" si="28"/>
        <v>258127.35</v>
      </c>
      <c r="AM61" s="58">
        <f t="shared" si="28"/>
        <v>145879.44999999995</v>
      </c>
      <c r="AN61" s="58">
        <f t="shared" si="28"/>
        <v>113121.41999999998</v>
      </c>
      <c r="AO61" s="58">
        <f t="shared" si="28"/>
        <v>259000.87000000002</v>
      </c>
      <c r="AP61" s="58">
        <f t="shared" si="28"/>
        <v>152708.29999999996</v>
      </c>
      <c r="AQ61" s="58">
        <f t="shared" si="28"/>
        <v>109999.31999999998</v>
      </c>
      <c r="AR61" s="58">
        <f t="shared" si="28"/>
        <v>262707.62</v>
      </c>
    </row>
    <row r="62" spans="1:44" s="38" customFormat="1" x14ac:dyDescent="0.25">
      <c r="A62" s="223" t="s">
        <v>100</v>
      </c>
      <c r="B62" s="224"/>
      <c r="C62" s="73">
        <f t="shared" ref="C62:M62" si="29">SUM(C23:C24)</f>
        <v>0</v>
      </c>
      <c r="D62" s="73">
        <f t="shared" si="29"/>
        <v>0</v>
      </c>
      <c r="E62" s="73">
        <f t="shared" si="29"/>
        <v>0</v>
      </c>
      <c r="F62" s="73">
        <f t="shared" si="29"/>
        <v>0</v>
      </c>
      <c r="G62" s="73">
        <f t="shared" si="29"/>
        <v>0</v>
      </c>
      <c r="H62" s="73">
        <f t="shared" si="29"/>
        <v>0</v>
      </c>
      <c r="I62" s="73">
        <f t="shared" si="29"/>
        <v>0</v>
      </c>
      <c r="J62" s="73">
        <f t="shared" si="29"/>
        <v>0</v>
      </c>
      <c r="K62" s="73">
        <f t="shared" si="29"/>
        <v>0</v>
      </c>
      <c r="L62" s="73">
        <f t="shared" si="29"/>
        <v>0</v>
      </c>
      <c r="M62" s="73">
        <f t="shared" si="29"/>
        <v>0</v>
      </c>
      <c r="N62" s="73">
        <f t="shared" si="13"/>
        <v>0</v>
      </c>
      <c r="O62" s="73">
        <f>SUM(O23:O24)</f>
        <v>0</v>
      </c>
      <c r="P62" s="73">
        <f>SUM(P23:P24)</f>
        <v>0</v>
      </c>
      <c r="Q62" s="73">
        <f>SUM(Q23:Q24)</f>
        <v>0</v>
      </c>
      <c r="R62" s="73">
        <f>SUM(R23:R24)</f>
        <v>0</v>
      </c>
      <c r="S62" s="73">
        <f>SUM(S23:S24)</f>
        <v>0</v>
      </c>
      <c r="T62" s="73">
        <f t="shared" si="14"/>
        <v>0</v>
      </c>
      <c r="U62" s="73">
        <f>U44+U61</f>
        <v>804965.75</v>
      </c>
      <c r="V62" s="73">
        <f t="shared" ref="V62:W62" si="30">V44+V61</f>
        <v>232611.53000000003</v>
      </c>
      <c r="W62" s="73">
        <f t="shared" si="30"/>
        <v>1037577.28</v>
      </c>
      <c r="X62" s="73">
        <f>X44+X61</f>
        <v>1085867.58</v>
      </c>
      <c r="Y62" s="73">
        <f t="shared" ref="Y62:AR62" si="31">Y44+Y61</f>
        <v>547380.2300000001</v>
      </c>
      <c r="Z62" s="73">
        <f t="shared" si="31"/>
        <v>1633247.8100000003</v>
      </c>
      <c r="AA62" s="73">
        <f t="shared" si="31"/>
        <v>1077696.9300000002</v>
      </c>
      <c r="AB62" s="73">
        <f t="shared" si="31"/>
        <v>533706.30000000005</v>
      </c>
      <c r="AC62" s="73">
        <f t="shared" si="31"/>
        <v>1611403.23</v>
      </c>
      <c r="AD62" s="73">
        <f t="shared" si="31"/>
        <v>876275.60999999987</v>
      </c>
      <c r="AE62" s="73">
        <f t="shared" si="31"/>
        <v>307003.59000000003</v>
      </c>
      <c r="AF62" s="73">
        <f t="shared" si="31"/>
        <v>1183279.2000000002</v>
      </c>
      <c r="AG62" s="73">
        <f t="shared" si="31"/>
        <v>0</v>
      </c>
      <c r="AH62" s="73">
        <f t="shared" si="31"/>
        <v>0</v>
      </c>
      <c r="AI62" s="73">
        <f t="shared" si="31"/>
        <v>0</v>
      </c>
      <c r="AJ62" s="73">
        <f t="shared" si="31"/>
        <v>1207991.8199999998</v>
      </c>
      <c r="AK62" s="73">
        <f t="shared" si="31"/>
        <v>572614.09000000008</v>
      </c>
      <c r="AL62" s="73">
        <f t="shared" si="31"/>
        <v>1780605.9100000001</v>
      </c>
      <c r="AM62" s="73">
        <f t="shared" si="31"/>
        <v>1141005.7</v>
      </c>
      <c r="AN62" s="73">
        <f t="shared" si="31"/>
        <v>572663.29999999993</v>
      </c>
      <c r="AO62" s="73">
        <f t="shared" si="31"/>
        <v>1713669.0000000002</v>
      </c>
      <c r="AP62" s="73">
        <f t="shared" si="31"/>
        <v>1196809.82</v>
      </c>
      <c r="AQ62" s="73">
        <f t="shared" si="31"/>
        <v>610786.01</v>
      </c>
      <c r="AR62" s="73">
        <f t="shared" si="31"/>
        <v>1807595.83</v>
      </c>
    </row>
    <row r="63" spans="1:44" s="124" customFormat="1" x14ac:dyDescent="0.25">
      <c r="A63" s="213" t="s">
        <v>41</v>
      </c>
      <c r="B63" s="83" t="s">
        <v>324</v>
      </c>
      <c r="C63" s="123">
        <v>11.6547</v>
      </c>
      <c r="D63" s="123">
        <v>0</v>
      </c>
      <c r="E63" s="123">
        <f t="shared" ref="E63:E64" si="32">SUM(C63:D63)</f>
        <v>11.6547</v>
      </c>
      <c r="F63" s="123">
        <v>13</v>
      </c>
      <c r="G63" s="123">
        <v>0</v>
      </c>
      <c r="H63" s="123">
        <f t="shared" ref="H63:H64" si="33">SUM(F63:G63)</f>
        <v>13</v>
      </c>
      <c r="I63" s="123">
        <v>13</v>
      </c>
      <c r="J63" s="123">
        <v>0</v>
      </c>
      <c r="K63" s="123">
        <f t="shared" ref="K63:K64" si="34">SUM(I63:J63)</f>
        <v>13</v>
      </c>
      <c r="L63" s="123">
        <v>12.198</v>
      </c>
      <c r="M63" s="123">
        <v>0</v>
      </c>
      <c r="N63" s="123">
        <f t="shared" si="13"/>
        <v>12.198</v>
      </c>
      <c r="O63" s="123">
        <v>13</v>
      </c>
      <c r="P63" s="123">
        <v>0</v>
      </c>
      <c r="Q63" s="123">
        <f>SUM(O63:P63)</f>
        <v>13</v>
      </c>
      <c r="R63" s="123">
        <v>13</v>
      </c>
      <c r="S63" s="123">
        <v>0</v>
      </c>
      <c r="T63" s="123">
        <f t="shared" si="14"/>
        <v>13</v>
      </c>
      <c r="U63" s="123">
        <v>1295.8699999999999</v>
      </c>
      <c r="V63" s="123">
        <v>0</v>
      </c>
      <c r="W63" s="125">
        <f>SUM(U63:V63)</f>
        <v>1295.8699999999999</v>
      </c>
      <c r="X63" s="107">
        <v>1350</v>
      </c>
      <c r="Y63" s="54">
        <v>0</v>
      </c>
      <c r="Z63" s="54">
        <f>SUM(X63:Y63)</f>
        <v>1350</v>
      </c>
      <c r="AA63" s="107">
        <v>1350</v>
      </c>
      <c r="AB63" s="54">
        <v>0</v>
      </c>
      <c r="AC63" s="54">
        <f>SUM(AA63:AB63)</f>
        <v>1350</v>
      </c>
      <c r="AD63" s="54">
        <v>1092.6300000000001</v>
      </c>
      <c r="AE63" s="54">
        <v>0</v>
      </c>
      <c r="AF63" s="54">
        <f>SUM(AD63:AE63)</f>
        <v>1092.6300000000001</v>
      </c>
      <c r="AG63" s="54"/>
      <c r="AH63" s="54"/>
      <c r="AI63" s="54"/>
      <c r="AJ63" s="107">
        <v>1600</v>
      </c>
      <c r="AK63" s="54">
        <v>0</v>
      </c>
      <c r="AL63" s="54">
        <f>SUM(AJ63:AK63)</f>
        <v>1600</v>
      </c>
      <c r="AM63" s="126">
        <v>1450</v>
      </c>
      <c r="AN63" s="123">
        <v>0</v>
      </c>
      <c r="AO63" s="123">
        <f>SUM(AM63:AN63)</f>
        <v>1450</v>
      </c>
      <c r="AP63" s="123">
        <v>1250</v>
      </c>
      <c r="AQ63" s="123">
        <v>0</v>
      </c>
      <c r="AR63" s="123">
        <f>SUM(AP63:AQ63)</f>
        <v>1250</v>
      </c>
    </row>
    <row r="64" spans="1:44" s="53" customFormat="1" x14ac:dyDescent="0.25">
      <c r="A64" s="215"/>
      <c r="B64" s="59" t="s">
        <v>321</v>
      </c>
      <c r="C64" s="51">
        <v>41.648099999999999</v>
      </c>
      <c r="D64" s="51">
        <v>31.97</v>
      </c>
      <c r="E64" s="51">
        <f t="shared" si="32"/>
        <v>73.618099999999998</v>
      </c>
      <c r="F64" s="51">
        <v>52.8</v>
      </c>
      <c r="G64" s="51">
        <v>41.4</v>
      </c>
      <c r="H64" s="51">
        <f t="shared" si="33"/>
        <v>94.199999999999989</v>
      </c>
      <c r="I64" s="51">
        <v>60</v>
      </c>
      <c r="J64" s="51">
        <v>45</v>
      </c>
      <c r="K64" s="51">
        <f t="shared" si="34"/>
        <v>105</v>
      </c>
      <c r="L64" s="51">
        <v>48.279899999999998</v>
      </c>
      <c r="M64" s="51">
        <v>41.6402</v>
      </c>
      <c r="N64" s="51">
        <f t="shared" si="13"/>
        <v>89.920099999999991</v>
      </c>
      <c r="O64" s="51">
        <v>39.1</v>
      </c>
      <c r="P64" s="51">
        <v>45</v>
      </c>
      <c r="Q64" s="51">
        <f>SUM(O64:P64)</f>
        <v>84.1</v>
      </c>
      <c r="R64" s="51">
        <v>62</v>
      </c>
      <c r="S64" s="51">
        <v>70</v>
      </c>
      <c r="T64" s="51">
        <f t="shared" si="14"/>
        <v>132</v>
      </c>
      <c r="U64" s="51">
        <v>1709.34</v>
      </c>
      <c r="V64" s="51">
        <v>0</v>
      </c>
      <c r="W64" s="125">
        <f>SUM(U64:V64)</f>
        <v>1709.34</v>
      </c>
      <c r="X64" s="107">
        <v>5800</v>
      </c>
      <c r="Y64" s="107">
        <v>7000</v>
      </c>
      <c r="Z64" s="54">
        <f>SUM(X64:Y64)</f>
        <v>12800</v>
      </c>
      <c r="AA64" s="107">
        <v>6008.66</v>
      </c>
      <c r="AB64" s="107">
        <v>2605.4299999999998</v>
      </c>
      <c r="AC64" s="54">
        <f>SUM(AA64:AB64)</f>
        <v>8614.09</v>
      </c>
      <c r="AD64" s="54">
        <v>5423.14</v>
      </c>
      <c r="AE64" s="54">
        <v>0</v>
      </c>
      <c r="AF64" s="54">
        <f>SUM(AD64:AE64)</f>
        <v>5423.14</v>
      </c>
      <c r="AG64" s="54"/>
      <c r="AH64" s="54"/>
      <c r="AI64" s="54"/>
      <c r="AJ64" s="107">
        <v>3010</v>
      </c>
      <c r="AK64" s="107">
        <v>3150</v>
      </c>
      <c r="AL64" s="54">
        <f>SUM(AJ64:AK64)</f>
        <v>6160</v>
      </c>
      <c r="AM64" s="70">
        <v>3031.08</v>
      </c>
      <c r="AN64" s="51">
        <v>0.01</v>
      </c>
      <c r="AO64" s="51">
        <f>SUM(AM64:AN64)</f>
        <v>3031.09</v>
      </c>
      <c r="AP64" s="51">
        <v>2979.19</v>
      </c>
      <c r="AQ64" s="51">
        <v>0.01</v>
      </c>
      <c r="AR64" s="51">
        <f>SUM(AP64:AQ64)</f>
        <v>2979.2000000000003</v>
      </c>
    </row>
    <row r="65" spans="1:44" x14ac:dyDescent="0.25">
      <c r="A65" s="209" t="s">
        <v>40</v>
      </c>
      <c r="B65" s="210"/>
      <c r="C65" s="21">
        <f t="shared" ref="C65:K65" si="35">SUM(C63:C64)</f>
        <v>53.302799999999998</v>
      </c>
      <c r="D65" s="21">
        <f t="shared" si="35"/>
        <v>31.97</v>
      </c>
      <c r="E65" s="21">
        <f t="shared" si="35"/>
        <v>85.272800000000004</v>
      </c>
      <c r="F65" s="21">
        <f t="shared" si="35"/>
        <v>65.8</v>
      </c>
      <c r="G65" s="21">
        <f t="shared" si="35"/>
        <v>41.4</v>
      </c>
      <c r="H65" s="21">
        <f t="shared" si="35"/>
        <v>107.19999999999999</v>
      </c>
      <c r="I65" s="21">
        <f t="shared" si="35"/>
        <v>73</v>
      </c>
      <c r="J65" s="21">
        <f t="shared" si="35"/>
        <v>45</v>
      </c>
      <c r="K65" s="21">
        <f t="shared" si="35"/>
        <v>118</v>
      </c>
      <c r="L65" s="21">
        <f>SUM(L63:L64)</f>
        <v>60.477899999999998</v>
      </c>
      <c r="M65" s="21">
        <f>SUM(M63:M64)</f>
        <v>41.6402</v>
      </c>
      <c r="N65" s="21">
        <f t="shared" si="13"/>
        <v>102.1181</v>
      </c>
      <c r="O65" s="21">
        <f t="shared" ref="O65:Q65" si="36">SUM(O63:O64)</f>
        <v>52.1</v>
      </c>
      <c r="P65" s="21">
        <f t="shared" si="36"/>
        <v>45</v>
      </c>
      <c r="Q65" s="21">
        <f t="shared" si="36"/>
        <v>97.1</v>
      </c>
      <c r="R65" s="21">
        <f>SUM(R63:R64)</f>
        <v>75</v>
      </c>
      <c r="S65" s="21">
        <f>SUM(S63:S64)</f>
        <v>70</v>
      </c>
      <c r="T65" s="21">
        <f t="shared" si="14"/>
        <v>145</v>
      </c>
      <c r="U65" s="21">
        <f>SUM(U63:U64)</f>
        <v>3005.21</v>
      </c>
      <c r="V65" s="21">
        <f>SUM(V63:V64)</f>
        <v>0</v>
      </c>
      <c r="W65" s="21">
        <f t="shared" si="3"/>
        <v>3005.21</v>
      </c>
      <c r="X65" s="60">
        <f>SUM(X63:X64)</f>
        <v>7150</v>
      </c>
      <c r="Y65" s="60">
        <f t="shared" ref="Y65:AR65" si="37">SUM(Y63:Y64)</f>
        <v>7000</v>
      </c>
      <c r="Z65" s="60">
        <f t="shared" si="37"/>
        <v>14150</v>
      </c>
      <c r="AA65" s="60">
        <f t="shared" si="37"/>
        <v>7358.66</v>
      </c>
      <c r="AB65" s="60">
        <f t="shared" si="37"/>
        <v>2605.4299999999998</v>
      </c>
      <c r="AC65" s="60">
        <f t="shared" si="37"/>
        <v>9964.09</v>
      </c>
      <c r="AD65" s="60">
        <f t="shared" si="37"/>
        <v>6515.77</v>
      </c>
      <c r="AE65" s="60">
        <f t="shared" si="37"/>
        <v>0</v>
      </c>
      <c r="AF65" s="60">
        <f t="shared" si="37"/>
        <v>6515.77</v>
      </c>
      <c r="AG65" s="60">
        <f t="shared" si="37"/>
        <v>0</v>
      </c>
      <c r="AH65" s="60">
        <f t="shared" si="37"/>
        <v>0</v>
      </c>
      <c r="AI65" s="60">
        <f t="shared" si="37"/>
        <v>0</v>
      </c>
      <c r="AJ65" s="60">
        <f t="shared" si="37"/>
        <v>4610</v>
      </c>
      <c r="AK65" s="60">
        <f t="shared" si="37"/>
        <v>3150</v>
      </c>
      <c r="AL65" s="60">
        <f t="shared" si="37"/>
        <v>7760</v>
      </c>
      <c r="AM65" s="60">
        <f t="shared" si="37"/>
        <v>4481.08</v>
      </c>
      <c r="AN65" s="60">
        <f t="shared" si="37"/>
        <v>0.01</v>
      </c>
      <c r="AO65" s="60">
        <f t="shared" si="37"/>
        <v>4481.09</v>
      </c>
      <c r="AP65" s="60">
        <f t="shared" si="37"/>
        <v>4229.1900000000005</v>
      </c>
      <c r="AQ65" s="60">
        <f t="shared" si="37"/>
        <v>0.01</v>
      </c>
      <c r="AR65" s="60">
        <f t="shared" si="37"/>
        <v>4229.2000000000007</v>
      </c>
    </row>
    <row r="66" spans="1:44" s="53" customFormat="1" x14ac:dyDescent="0.25">
      <c r="A66" s="213" t="s">
        <v>42</v>
      </c>
      <c r="B66" s="59" t="s">
        <v>325</v>
      </c>
      <c r="C66" s="51">
        <v>13.544499999999999</v>
      </c>
      <c r="D66" s="51">
        <v>0</v>
      </c>
      <c r="E66" s="51">
        <f t="shared" ref="E66:E67" si="38">SUM(C66:D66)</f>
        <v>13.544499999999999</v>
      </c>
      <c r="F66" s="51">
        <v>13.5</v>
      </c>
      <c r="G66" s="51">
        <v>0</v>
      </c>
      <c r="H66" s="51">
        <f t="shared" ref="H66:H67" si="39">SUM(F66:G66)</f>
        <v>13.5</v>
      </c>
      <c r="I66" s="51">
        <v>13.5</v>
      </c>
      <c r="J66" s="51">
        <v>0</v>
      </c>
      <c r="K66" s="51">
        <f t="shared" ref="K66:K67" si="40">SUM(I66:J66)</f>
        <v>13.5</v>
      </c>
      <c r="L66" s="51">
        <v>12.4519</v>
      </c>
      <c r="M66" s="51">
        <v>0</v>
      </c>
      <c r="N66" s="51">
        <f t="shared" si="13"/>
        <v>12.4519</v>
      </c>
      <c r="O66" s="51">
        <v>13.5</v>
      </c>
      <c r="P66" s="51">
        <v>0</v>
      </c>
      <c r="Q66" s="51">
        <f>SUM(O66:P66)</f>
        <v>13.5</v>
      </c>
      <c r="R66" s="51">
        <v>13.5</v>
      </c>
      <c r="S66" s="51">
        <v>0</v>
      </c>
      <c r="T66" s="51">
        <f t="shared" si="14"/>
        <v>13.5</v>
      </c>
      <c r="U66" s="51">
        <v>1344.19</v>
      </c>
      <c r="V66" s="51">
        <v>0</v>
      </c>
      <c r="W66" s="69">
        <f>SUM(U66:V66)</f>
        <v>1344.19</v>
      </c>
      <c r="X66" s="107">
        <v>1400</v>
      </c>
      <c r="Y66" s="54">
        <v>0</v>
      </c>
      <c r="Z66" s="127">
        <f>SUM(X66:Y66)</f>
        <v>1400</v>
      </c>
      <c r="AA66" s="107">
        <v>1400</v>
      </c>
      <c r="AB66" s="54">
        <v>0</v>
      </c>
      <c r="AC66" s="54">
        <f>SUM(AA66:AB66)</f>
        <v>1400</v>
      </c>
      <c r="AD66" s="70">
        <v>918.09</v>
      </c>
      <c r="AE66" s="51">
        <v>0</v>
      </c>
      <c r="AF66" s="51">
        <f>SUM(AD66:AE66)</f>
        <v>918.09</v>
      </c>
      <c r="AG66" s="51"/>
      <c r="AH66" s="51"/>
      <c r="AI66" s="69"/>
      <c r="AJ66" s="107">
        <v>1800</v>
      </c>
      <c r="AK66" s="54">
        <v>0</v>
      </c>
      <c r="AL66" s="70">
        <f>SUM(AJ66:AK66)</f>
        <v>1800</v>
      </c>
      <c r="AM66" s="51">
        <v>1550</v>
      </c>
      <c r="AN66" s="51">
        <v>0</v>
      </c>
      <c r="AO66" s="51">
        <f>SUM(AM66:AN66)</f>
        <v>1550</v>
      </c>
      <c r="AP66" s="51">
        <v>1150</v>
      </c>
      <c r="AQ66" s="51">
        <v>0</v>
      </c>
      <c r="AR66" s="51">
        <f>SUM(AP66:AQ66)</f>
        <v>1150</v>
      </c>
    </row>
    <row r="67" spans="1:44" s="53" customFormat="1" ht="15.75" customHeight="1" x14ac:dyDescent="0.25">
      <c r="A67" s="215"/>
      <c r="B67" s="59" t="s">
        <v>322</v>
      </c>
      <c r="C67" s="51">
        <v>35.7639</v>
      </c>
      <c r="D67" s="51">
        <v>43.761800000000001</v>
      </c>
      <c r="E67" s="51">
        <f t="shared" si="38"/>
        <v>79.525700000000001</v>
      </c>
      <c r="F67" s="51">
        <v>43</v>
      </c>
      <c r="G67" s="51">
        <v>48</v>
      </c>
      <c r="H67" s="51">
        <f t="shared" si="39"/>
        <v>91</v>
      </c>
      <c r="I67" s="51">
        <v>52.5</v>
      </c>
      <c r="J67" s="51">
        <v>52.5</v>
      </c>
      <c r="K67" s="51">
        <f t="shared" si="40"/>
        <v>105</v>
      </c>
      <c r="L67" s="51">
        <v>43.134</v>
      </c>
      <c r="M67" s="51">
        <v>49.471600000000002</v>
      </c>
      <c r="N67" s="51">
        <f t="shared" si="13"/>
        <v>92.60560000000001</v>
      </c>
      <c r="O67" s="51">
        <v>25.4</v>
      </c>
      <c r="P67" s="51">
        <v>51</v>
      </c>
      <c r="Q67" s="51">
        <f>SUM(O67:P67)</f>
        <v>76.400000000000006</v>
      </c>
      <c r="R67" s="51">
        <v>30</v>
      </c>
      <c r="S67" s="51">
        <v>55.8</v>
      </c>
      <c r="T67" s="51">
        <f t="shared" si="14"/>
        <v>85.8</v>
      </c>
      <c r="U67" s="51">
        <v>1310.2</v>
      </c>
      <c r="V67" s="51">
        <v>903.42</v>
      </c>
      <c r="W67" s="69">
        <f>SUM(U67:V67)</f>
        <v>2213.62</v>
      </c>
      <c r="X67" s="107">
        <v>3100</v>
      </c>
      <c r="Y67" s="107">
        <v>6000</v>
      </c>
      <c r="Z67" s="127">
        <f>SUM(X67:Y67)</f>
        <v>9100</v>
      </c>
      <c r="AA67" s="107">
        <v>2850</v>
      </c>
      <c r="AB67" s="107">
        <v>5581</v>
      </c>
      <c r="AC67" s="54">
        <f>SUM(AA67:AB67)</f>
        <v>8431</v>
      </c>
      <c r="AD67" s="70">
        <v>1918.53</v>
      </c>
      <c r="AE67" s="51">
        <v>3530.8</v>
      </c>
      <c r="AF67" s="51">
        <f>SUM(AD67:AE67)</f>
        <v>5449.33</v>
      </c>
      <c r="AG67" s="51"/>
      <c r="AH67" s="51"/>
      <c r="AI67" s="69"/>
      <c r="AJ67" s="107">
        <v>1515</v>
      </c>
      <c r="AK67" s="107">
        <v>2025</v>
      </c>
      <c r="AL67" s="70">
        <f>SUM(AJ67:AK67)</f>
        <v>3540</v>
      </c>
      <c r="AM67" s="51">
        <v>1521.56</v>
      </c>
      <c r="AN67" s="51">
        <v>2044.69</v>
      </c>
      <c r="AO67" s="51">
        <f>SUM(AM67:AN67)</f>
        <v>3566.25</v>
      </c>
      <c r="AP67" s="51">
        <v>2161.2199999999998</v>
      </c>
      <c r="AQ67" s="51">
        <v>3962.99</v>
      </c>
      <c r="AR67" s="51">
        <f>SUM(AP67:AQ67)</f>
        <v>6124.2099999999991</v>
      </c>
    </row>
    <row r="68" spans="1:44" ht="15.75" customHeight="1" x14ac:dyDescent="0.25">
      <c r="A68" s="209" t="s">
        <v>40</v>
      </c>
      <c r="B68" s="210"/>
      <c r="C68" s="21">
        <f t="shared" ref="C68:K68" si="41">SUM(C66:C67)</f>
        <v>49.308399999999999</v>
      </c>
      <c r="D68" s="21">
        <f t="shared" si="41"/>
        <v>43.761800000000001</v>
      </c>
      <c r="E68" s="21">
        <f t="shared" si="41"/>
        <v>93.0702</v>
      </c>
      <c r="F68" s="21">
        <f t="shared" si="41"/>
        <v>56.5</v>
      </c>
      <c r="G68" s="21">
        <f t="shared" si="41"/>
        <v>48</v>
      </c>
      <c r="H68" s="21">
        <f t="shared" si="41"/>
        <v>104.5</v>
      </c>
      <c r="I68" s="21">
        <f t="shared" si="41"/>
        <v>66</v>
      </c>
      <c r="J68" s="21">
        <f t="shared" si="41"/>
        <v>52.5</v>
      </c>
      <c r="K68" s="21">
        <f t="shared" si="41"/>
        <v>118.5</v>
      </c>
      <c r="L68" s="21">
        <f>SUM(L66:L67)</f>
        <v>55.585900000000002</v>
      </c>
      <c r="M68" s="21">
        <f>SUM(M66:M67)</f>
        <v>49.471600000000002</v>
      </c>
      <c r="N68" s="21">
        <f t="shared" si="13"/>
        <v>105.0575</v>
      </c>
      <c r="O68" s="21">
        <f t="shared" ref="O68:Q68" si="42">SUM(O66:O67)</f>
        <v>38.9</v>
      </c>
      <c r="P68" s="21">
        <f t="shared" si="42"/>
        <v>51</v>
      </c>
      <c r="Q68" s="21">
        <f t="shared" si="42"/>
        <v>89.9</v>
      </c>
      <c r="R68" s="21">
        <f>SUM(R66:R67)</f>
        <v>43.5</v>
      </c>
      <c r="S68" s="21">
        <f>SUM(S66:S67)</f>
        <v>55.8</v>
      </c>
      <c r="T68" s="21">
        <f t="shared" si="14"/>
        <v>99.3</v>
      </c>
      <c r="U68" s="21">
        <f>SUM(U66:U67)</f>
        <v>2654.3900000000003</v>
      </c>
      <c r="V68" s="21">
        <f>SUM(V66:V67)</f>
        <v>903.42</v>
      </c>
      <c r="W68" s="21">
        <f t="shared" si="3"/>
        <v>3557.8100000000004</v>
      </c>
      <c r="X68" s="60">
        <f>SUM(X66:X67)</f>
        <v>4500</v>
      </c>
      <c r="Y68" s="60">
        <f t="shared" ref="Y68:AR68" si="43">SUM(Y66:Y67)</f>
        <v>6000</v>
      </c>
      <c r="Z68" s="60">
        <f t="shared" si="43"/>
        <v>10500</v>
      </c>
      <c r="AA68" s="60">
        <f t="shared" si="43"/>
        <v>4250</v>
      </c>
      <c r="AB68" s="60">
        <f t="shared" si="43"/>
        <v>5581</v>
      </c>
      <c r="AC68" s="60">
        <f t="shared" si="43"/>
        <v>9831</v>
      </c>
      <c r="AD68" s="60">
        <f t="shared" si="43"/>
        <v>2836.62</v>
      </c>
      <c r="AE68" s="60">
        <f t="shared" si="43"/>
        <v>3530.8</v>
      </c>
      <c r="AF68" s="60">
        <f t="shared" si="43"/>
        <v>6367.42</v>
      </c>
      <c r="AG68" s="60">
        <f t="shared" si="43"/>
        <v>0</v>
      </c>
      <c r="AH68" s="60">
        <f t="shared" si="43"/>
        <v>0</v>
      </c>
      <c r="AI68" s="60">
        <f t="shared" si="43"/>
        <v>0</v>
      </c>
      <c r="AJ68" s="60">
        <f t="shared" si="43"/>
        <v>3315</v>
      </c>
      <c r="AK68" s="60">
        <f t="shared" si="43"/>
        <v>2025</v>
      </c>
      <c r="AL68" s="60">
        <f t="shared" si="43"/>
        <v>5340</v>
      </c>
      <c r="AM68" s="60">
        <f t="shared" si="43"/>
        <v>3071.56</v>
      </c>
      <c r="AN68" s="60">
        <f t="shared" si="43"/>
        <v>2044.69</v>
      </c>
      <c r="AO68" s="60">
        <f t="shared" si="43"/>
        <v>5116.25</v>
      </c>
      <c r="AP68" s="60">
        <f t="shared" si="43"/>
        <v>3311.22</v>
      </c>
      <c r="AQ68" s="60">
        <f t="shared" si="43"/>
        <v>3962.99</v>
      </c>
      <c r="AR68" s="60">
        <f t="shared" si="43"/>
        <v>7274.2099999999991</v>
      </c>
    </row>
    <row r="69" spans="1:44" s="53" customFormat="1" ht="15.75" customHeight="1" x14ac:dyDescent="0.25">
      <c r="A69" s="213" t="s">
        <v>43</v>
      </c>
      <c r="B69" s="59" t="s">
        <v>326</v>
      </c>
      <c r="C69" s="51">
        <v>0</v>
      </c>
      <c r="D69" s="51">
        <v>0</v>
      </c>
      <c r="E69" s="51">
        <f t="shared" ref="E69:E70" si="44">SUM(C69:D69)</f>
        <v>0</v>
      </c>
      <c r="F69" s="51">
        <v>0.01</v>
      </c>
      <c r="G69" s="51">
        <v>0</v>
      </c>
      <c r="H69" s="51">
        <f t="shared" ref="H69:H70" si="45">SUM(F69:G69)</f>
        <v>0.01</v>
      </c>
      <c r="I69" s="51">
        <v>1E-4</v>
      </c>
      <c r="J69" s="51">
        <v>0</v>
      </c>
      <c r="K69" s="51">
        <f t="shared" ref="K69:K70" si="46">SUM(I69:J69)</f>
        <v>1E-4</v>
      </c>
      <c r="L69" s="51">
        <v>0</v>
      </c>
      <c r="M69" s="51">
        <v>0</v>
      </c>
      <c r="N69" s="51">
        <f t="shared" si="13"/>
        <v>0</v>
      </c>
      <c r="O69" s="51">
        <v>1E-4</v>
      </c>
      <c r="P69" s="51">
        <v>0</v>
      </c>
      <c r="Q69" s="51">
        <f>SUM(O69:P69)</f>
        <v>1E-4</v>
      </c>
      <c r="R69" s="51">
        <v>1E-4</v>
      </c>
      <c r="S69" s="51">
        <v>0</v>
      </c>
      <c r="T69" s="51">
        <f t="shared" si="14"/>
        <v>1E-4</v>
      </c>
      <c r="U69" s="51">
        <v>0</v>
      </c>
      <c r="V69" s="51">
        <v>0</v>
      </c>
      <c r="W69" s="69">
        <f>SUM(U69:V69)</f>
        <v>0</v>
      </c>
      <c r="X69" s="107">
        <v>0.01</v>
      </c>
      <c r="Y69" s="54">
        <v>0</v>
      </c>
      <c r="Z69" s="54">
        <f>SUM(X69:Y69)</f>
        <v>0.01</v>
      </c>
      <c r="AA69" s="54">
        <v>0</v>
      </c>
      <c r="AB69" s="54">
        <v>0</v>
      </c>
      <c r="AC69" s="54">
        <f>SUM(AA69:AB69)</f>
        <v>0</v>
      </c>
      <c r="AD69" s="54">
        <v>0</v>
      </c>
      <c r="AE69" s="54">
        <v>0</v>
      </c>
      <c r="AF69" s="54">
        <f>SUM(AD69:AE69)</f>
        <v>0</v>
      </c>
      <c r="AG69" s="54"/>
      <c r="AH69" s="54"/>
      <c r="AI69" s="54"/>
      <c r="AJ69" s="107">
        <v>0.01</v>
      </c>
      <c r="AK69" s="54">
        <v>0</v>
      </c>
      <c r="AL69" s="54">
        <f>SUM(AJ69:AK69)</f>
        <v>0.01</v>
      </c>
      <c r="AM69" s="54">
        <v>0</v>
      </c>
      <c r="AN69" s="54">
        <v>0</v>
      </c>
      <c r="AO69" s="54">
        <f>SUM(AM69:AN69)</f>
        <v>0</v>
      </c>
      <c r="AP69" s="54">
        <v>0.01</v>
      </c>
      <c r="AQ69" s="54">
        <v>0</v>
      </c>
      <c r="AR69" s="54">
        <f>SUM(AP69:AQ69)</f>
        <v>0.01</v>
      </c>
    </row>
    <row r="70" spans="1:44" s="53" customFormat="1" ht="15.75" customHeight="1" x14ac:dyDescent="0.25">
      <c r="A70" s="215"/>
      <c r="B70" s="59" t="s">
        <v>323</v>
      </c>
      <c r="C70" s="51">
        <v>46.1721</v>
      </c>
      <c r="D70" s="51">
        <v>16.989999999999998</v>
      </c>
      <c r="E70" s="51">
        <f t="shared" si="44"/>
        <v>63.162099999999995</v>
      </c>
      <c r="F70" s="51">
        <v>34</v>
      </c>
      <c r="G70" s="51">
        <v>20</v>
      </c>
      <c r="H70" s="51">
        <f t="shared" si="45"/>
        <v>54</v>
      </c>
      <c r="I70" s="51">
        <v>45.1</v>
      </c>
      <c r="J70" s="51">
        <v>17</v>
      </c>
      <c r="K70" s="51">
        <f t="shared" si="46"/>
        <v>62.1</v>
      </c>
      <c r="L70" s="51">
        <v>29.7255</v>
      </c>
      <c r="M70" s="51">
        <v>32.180599999999998</v>
      </c>
      <c r="N70" s="51">
        <f t="shared" si="13"/>
        <v>61.906099999999995</v>
      </c>
      <c r="O70" s="51">
        <v>44</v>
      </c>
      <c r="P70" s="51">
        <v>20</v>
      </c>
      <c r="Q70" s="51">
        <f>SUM(O70:P70)</f>
        <v>64</v>
      </c>
      <c r="R70" s="51">
        <v>16</v>
      </c>
      <c r="S70" s="51">
        <v>24.8</v>
      </c>
      <c r="T70" s="51">
        <f t="shared" si="14"/>
        <v>40.799999999999997</v>
      </c>
      <c r="U70" s="51">
        <v>0</v>
      </c>
      <c r="V70" s="51">
        <v>0</v>
      </c>
      <c r="W70" s="69">
        <f>SUM(U70:V70)</f>
        <v>0</v>
      </c>
      <c r="X70" s="107">
        <v>1600</v>
      </c>
      <c r="Y70" s="107">
        <v>2480</v>
      </c>
      <c r="Z70" s="54">
        <f>SUM(X70:Y70)</f>
        <v>4080</v>
      </c>
      <c r="AA70" s="107">
        <v>4291.3</v>
      </c>
      <c r="AB70" s="107">
        <v>6436.56</v>
      </c>
      <c r="AC70" s="54">
        <f>SUM(AA70:AB70)</f>
        <v>10727.86</v>
      </c>
      <c r="AD70" s="54">
        <v>2235.33</v>
      </c>
      <c r="AE70" s="54">
        <v>3352.39</v>
      </c>
      <c r="AF70" s="54">
        <f>SUM(AD70:AE70)</f>
        <v>5587.7199999999993</v>
      </c>
      <c r="AG70" s="54"/>
      <c r="AH70" s="54"/>
      <c r="AI70" s="54"/>
      <c r="AJ70" s="107">
        <v>2261.17</v>
      </c>
      <c r="AK70" s="107">
        <v>3392.57</v>
      </c>
      <c r="AL70" s="54">
        <f>SUM(AJ70:AK70)</f>
        <v>5653.74</v>
      </c>
      <c r="AM70" s="54">
        <v>1596.33</v>
      </c>
      <c r="AN70" s="54">
        <v>2394.5</v>
      </c>
      <c r="AO70" s="54">
        <f>SUM(AM70:AN70)</f>
        <v>3990.83</v>
      </c>
      <c r="AP70" s="54">
        <v>3192.57</v>
      </c>
      <c r="AQ70" s="54">
        <v>4788.8599999999997</v>
      </c>
      <c r="AR70" s="54">
        <f>SUM(AP70:AQ70)</f>
        <v>7981.43</v>
      </c>
    </row>
    <row r="71" spans="1:44" ht="15.75" customHeight="1" x14ac:dyDescent="0.25">
      <c r="A71" s="209" t="s">
        <v>40</v>
      </c>
      <c r="B71" s="210"/>
      <c r="C71" s="21">
        <f t="shared" ref="C71:K71" si="47">SUM(C69:C70)</f>
        <v>46.1721</v>
      </c>
      <c r="D71" s="21">
        <f t="shared" si="47"/>
        <v>16.989999999999998</v>
      </c>
      <c r="E71" s="21">
        <f t="shared" si="47"/>
        <v>63.162099999999995</v>
      </c>
      <c r="F71" s="21">
        <f t="shared" si="47"/>
        <v>34.01</v>
      </c>
      <c r="G71" s="21">
        <f t="shared" si="47"/>
        <v>20</v>
      </c>
      <c r="H71" s="21">
        <f t="shared" si="47"/>
        <v>54.01</v>
      </c>
      <c r="I71" s="21">
        <f t="shared" si="47"/>
        <v>45.100100000000005</v>
      </c>
      <c r="J71" s="21">
        <f t="shared" si="47"/>
        <v>17</v>
      </c>
      <c r="K71" s="21">
        <f t="shared" si="47"/>
        <v>62.100100000000005</v>
      </c>
      <c r="L71" s="21">
        <f>SUM(L69:L70)</f>
        <v>29.7255</v>
      </c>
      <c r="M71" s="21">
        <f>SUM(M69:M70)</f>
        <v>32.180599999999998</v>
      </c>
      <c r="N71" s="21">
        <f t="shared" si="13"/>
        <v>61.906099999999995</v>
      </c>
      <c r="O71" s="21">
        <f t="shared" ref="O71:Q71" si="48">SUM(O69:O70)</f>
        <v>44.000100000000003</v>
      </c>
      <c r="P71" s="21">
        <f t="shared" si="48"/>
        <v>20</v>
      </c>
      <c r="Q71" s="21">
        <f t="shared" si="48"/>
        <v>64.000100000000003</v>
      </c>
      <c r="R71" s="21">
        <f>SUM(R69:R70)</f>
        <v>16.0001</v>
      </c>
      <c r="S71" s="21">
        <f>SUM(S69:S70)</f>
        <v>24.8</v>
      </c>
      <c r="T71" s="21">
        <f t="shared" si="14"/>
        <v>40.8001</v>
      </c>
      <c r="U71" s="21">
        <f>SUM(U69:U70)</f>
        <v>0</v>
      </c>
      <c r="V71" s="21">
        <f>SUM(V69:V70)</f>
        <v>0</v>
      </c>
      <c r="W71" s="21">
        <f t="shared" si="3"/>
        <v>0</v>
      </c>
      <c r="X71" s="92">
        <f>SUM(X69:X70)</f>
        <v>1600.01</v>
      </c>
      <c r="Y71" s="92">
        <f t="shared" ref="Y71:AR71" si="49">SUM(Y69:Y70)</f>
        <v>2480</v>
      </c>
      <c r="Z71" s="92">
        <f t="shared" si="49"/>
        <v>4080.01</v>
      </c>
      <c r="AA71" s="92">
        <f t="shared" si="49"/>
        <v>4291.3</v>
      </c>
      <c r="AB71" s="92">
        <f t="shared" si="49"/>
        <v>6436.56</v>
      </c>
      <c r="AC71" s="92">
        <f t="shared" si="49"/>
        <v>10727.86</v>
      </c>
      <c r="AD71" s="92">
        <f t="shared" si="49"/>
        <v>2235.33</v>
      </c>
      <c r="AE71" s="92">
        <f t="shared" si="49"/>
        <v>3352.39</v>
      </c>
      <c r="AF71" s="92">
        <f t="shared" si="49"/>
        <v>5587.7199999999993</v>
      </c>
      <c r="AG71" s="92">
        <f t="shared" si="49"/>
        <v>0</v>
      </c>
      <c r="AH71" s="92">
        <f t="shared" si="49"/>
        <v>0</v>
      </c>
      <c r="AI71" s="92">
        <f t="shared" si="49"/>
        <v>0</v>
      </c>
      <c r="AJ71" s="92">
        <f t="shared" si="49"/>
        <v>2261.1800000000003</v>
      </c>
      <c r="AK71" s="92">
        <f t="shared" si="49"/>
        <v>3392.57</v>
      </c>
      <c r="AL71" s="92">
        <f t="shared" si="49"/>
        <v>5653.75</v>
      </c>
      <c r="AM71" s="92">
        <f t="shared" si="49"/>
        <v>1596.33</v>
      </c>
      <c r="AN71" s="92">
        <f t="shared" si="49"/>
        <v>2394.5</v>
      </c>
      <c r="AO71" s="92">
        <f t="shared" si="49"/>
        <v>3990.83</v>
      </c>
      <c r="AP71" s="92">
        <f t="shared" si="49"/>
        <v>3192.5800000000004</v>
      </c>
      <c r="AQ71" s="92">
        <f t="shared" si="49"/>
        <v>4788.8599999999997</v>
      </c>
      <c r="AR71" s="92">
        <f t="shared" si="49"/>
        <v>7981.4400000000005</v>
      </c>
    </row>
    <row r="72" spans="1:44" ht="15.75" customHeight="1" x14ac:dyDescent="0.25">
      <c r="A72" s="22" t="s">
        <v>10</v>
      </c>
      <c r="B72" s="23"/>
      <c r="C72" s="24"/>
      <c r="D72" s="24"/>
      <c r="E72" s="24"/>
      <c r="F72" s="24"/>
      <c r="G72" s="24"/>
      <c r="H72" s="24"/>
      <c r="I72" s="24"/>
      <c r="J72" s="24"/>
      <c r="K72" s="24"/>
      <c r="L72" s="30"/>
      <c r="M72" s="30"/>
      <c r="N72" s="24"/>
      <c r="O72" s="24"/>
      <c r="P72" s="24"/>
      <c r="Q72" s="24"/>
      <c r="R72" s="30"/>
      <c r="S72" s="30"/>
      <c r="T72" s="24"/>
      <c r="U72" s="105"/>
      <c r="V72" s="105"/>
      <c r="W72" s="105"/>
      <c r="X72" s="105"/>
      <c r="Y72" s="105"/>
      <c r="Z72" s="157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</row>
    <row r="73" spans="1:44" s="138" customFormat="1" ht="15.75" customHeight="1" x14ac:dyDescent="0.25">
      <c r="A73" s="149"/>
      <c r="B73" s="150" t="s">
        <v>312</v>
      </c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>
        <v>0</v>
      </c>
      <c r="V73" s="122">
        <v>0</v>
      </c>
      <c r="W73" s="122">
        <f>SUM(U73:V73)</f>
        <v>0</v>
      </c>
      <c r="X73" s="146">
        <v>777</v>
      </c>
      <c r="Y73" s="136">
        <v>1166</v>
      </c>
      <c r="Z73" s="122">
        <f>SUM(X73:Y73)</f>
        <v>1943</v>
      </c>
      <c r="AA73" s="136">
        <v>445.75</v>
      </c>
      <c r="AB73" s="136">
        <v>668.62</v>
      </c>
      <c r="AC73" s="122">
        <f>SUM(AA73:AB73)</f>
        <v>1114.3699999999999</v>
      </c>
      <c r="AD73" s="122">
        <v>253.83</v>
      </c>
      <c r="AE73" s="122">
        <v>380.74</v>
      </c>
      <c r="AF73" s="122">
        <f>SUM(AD73:AE73)</f>
        <v>634.57000000000005</v>
      </c>
      <c r="AG73" s="122"/>
      <c r="AH73" s="122"/>
      <c r="AI73" s="122"/>
      <c r="AJ73" s="136">
        <v>891.5</v>
      </c>
      <c r="AK73" s="136">
        <v>1337.25</v>
      </c>
      <c r="AL73" s="137">
        <f>SUM(AJ73:AK73)</f>
        <v>2228.75</v>
      </c>
      <c r="AM73" s="134">
        <v>2230.94</v>
      </c>
      <c r="AN73" s="134">
        <v>3646.4</v>
      </c>
      <c r="AO73" s="134">
        <f>SUM(AM73:AN73)</f>
        <v>5877.34</v>
      </c>
      <c r="AP73" s="134">
        <v>2674.03</v>
      </c>
      <c r="AQ73" s="134">
        <v>4011.04</v>
      </c>
      <c r="AR73" s="134">
        <f>SUM(AP73:AQ73)</f>
        <v>6685.07</v>
      </c>
    </row>
    <row r="74" spans="1:44" s="138" customFormat="1" ht="15.75" customHeight="1" x14ac:dyDescent="0.25">
      <c r="A74" s="149"/>
      <c r="B74" s="150" t="s">
        <v>313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>
        <v>0</v>
      </c>
      <c r="V74" s="122">
        <v>0</v>
      </c>
      <c r="W74" s="122">
        <f t="shared" ref="W74:W75" si="50">SUM(U74:V74)</f>
        <v>0</v>
      </c>
      <c r="X74" s="146">
        <v>588</v>
      </c>
      <c r="Y74" s="136">
        <v>882</v>
      </c>
      <c r="Z74" s="122">
        <f t="shared" ref="Z74:Z75" si="51">SUM(X74:Y74)</f>
        <v>1470</v>
      </c>
      <c r="AA74" s="136">
        <v>337</v>
      </c>
      <c r="AB74" s="136">
        <v>505.5</v>
      </c>
      <c r="AC74" s="122">
        <f t="shared" ref="AC74:AC75" si="52">SUM(AA74:AB74)</f>
        <v>842.5</v>
      </c>
      <c r="AD74" s="122">
        <v>140.94</v>
      </c>
      <c r="AE74" s="122">
        <v>211.41</v>
      </c>
      <c r="AF74" s="122">
        <f>SUM(AD74:AE74)</f>
        <v>352.35</v>
      </c>
      <c r="AG74" s="122"/>
      <c r="AH74" s="122"/>
      <c r="AI74" s="122"/>
      <c r="AJ74" s="136">
        <v>674</v>
      </c>
      <c r="AK74" s="136">
        <v>1011</v>
      </c>
      <c r="AL74" s="137">
        <f t="shared" ref="AL74:AL75" si="53">SUM(AJ74:AK74)</f>
        <v>1685</v>
      </c>
      <c r="AM74" s="134">
        <v>1687.36</v>
      </c>
      <c r="AN74" s="134">
        <v>2531.04</v>
      </c>
      <c r="AO74" s="134">
        <f>SUM(AM74:AN74)</f>
        <v>4218.3999999999996</v>
      </c>
      <c r="AP74" s="134">
        <v>1856.1</v>
      </c>
      <c r="AQ74" s="134">
        <v>2784.14</v>
      </c>
      <c r="AR74" s="134">
        <f>SUM(AP74:AQ74)</f>
        <v>4640.24</v>
      </c>
    </row>
    <row r="75" spans="1:44" s="138" customFormat="1" ht="15.75" customHeight="1" x14ac:dyDescent="0.25">
      <c r="A75" s="149" t="s">
        <v>311</v>
      </c>
      <c r="B75" s="150" t="s">
        <v>314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>
        <v>0</v>
      </c>
      <c r="V75" s="122">
        <v>0</v>
      </c>
      <c r="W75" s="122">
        <f t="shared" si="50"/>
        <v>0</v>
      </c>
      <c r="X75" s="146">
        <v>2995</v>
      </c>
      <c r="Y75" s="136">
        <v>4493</v>
      </c>
      <c r="Z75" s="122">
        <f t="shared" si="51"/>
        <v>7488</v>
      </c>
      <c r="AA75" s="136">
        <v>2092.91</v>
      </c>
      <c r="AB75" s="136">
        <v>3139.36</v>
      </c>
      <c r="AC75" s="122">
        <f t="shared" si="52"/>
        <v>5232.2700000000004</v>
      </c>
      <c r="AD75" s="122">
        <v>0</v>
      </c>
      <c r="AE75" s="122">
        <v>3139.36</v>
      </c>
      <c r="AF75" s="122">
        <f>SUM(AD75:AE75)</f>
        <v>3139.36</v>
      </c>
      <c r="AG75" s="122"/>
      <c r="AH75" s="122"/>
      <c r="AI75" s="122"/>
      <c r="AJ75" s="136">
        <v>3434.5</v>
      </c>
      <c r="AK75" s="136">
        <v>5151.75</v>
      </c>
      <c r="AL75" s="137">
        <f t="shared" si="53"/>
        <v>8586.25</v>
      </c>
      <c r="AM75" s="134">
        <v>10125.68</v>
      </c>
      <c r="AN75" s="134">
        <v>13999.15</v>
      </c>
      <c r="AO75" s="134">
        <f>SUM(AM75:AN75)</f>
        <v>24124.83</v>
      </c>
      <c r="AP75" s="134">
        <v>10266.049999999999</v>
      </c>
      <c r="AQ75" s="134">
        <v>15399.07</v>
      </c>
      <c r="AR75" s="134">
        <f>SUM(AP75:AQ75)</f>
        <v>25665.119999999999</v>
      </c>
    </row>
    <row r="76" spans="1:44" s="117" customFormat="1" ht="15.75" customHeight="1" x14ac:dyDescent="0.25">
      <c r="A76" s="151"/>
      <c r="B76" s="152" t="s">
        <v>40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>
        <f>SUM(U73:U75)</f>
        <v>0</v>
      </c>
      <c r="V76" s="119">
        <f t="shared" ref="V76:W76" si="54">SUM(V73:V75)</f>
        <v>0</v>
      </c>
      <c r="W76" s="119">
        <f t="shared" si="54"/>
        <v>0</v>
      </c>
      <c r="X76" s="147">
        <f>SUM(X73:X75)</f>
        <v>4360</v>
      </c>
      <c r="Y76" s="119">
        <f t="shared" ref="Y76:AR76" si="55">SUM(Y73:Y75)</f>
        <v>6541</v>
      </c>
      <c r="Z76" s="118">
        <f t="shared" si="55"/>
        <v>10901</v>
      </c>
      <c r="AA76" s="116">
        <f t="shared" si="55"/>
        <v>2875.66</v>
      </c>
      <c r="AB76" s="116">
        <f t="shared" si="55"/>
        <v>4313.4799999999996</v>
      </c>
      <c r="AC76" s="116">
        <f t="shared" si="55"/>
        <v>7189.14</v>
      </c>
      <c r="AD76" s="116">
        <f t="shared" si="55"/>
        <v>394.77</v>
      </c>
      <c r="AE76" s="116">
        <f t="shared" si="55"/>
        <v>3731.51</v>
      </c>
      <c r="AF76" s="116">
        <f t="shared" si="55"/>
        <v>4126.2800000000007</v>
      </c>
      <c r="AG76" s="116">
        <f t="shared" si="55"/>
        <v>0</v>
      </c>
      <c r="AH76" s="116">
        <f t="shared" si="55"/>
        <v>0</v>
      </c>
      <c r="AI76" s="116">
        <f t="shared" si="55"/>
        <v>0</v>
      </c>
      <c r="AJ76" s="116">
        <f t="shared" si="55"/>
        <v>5000</v>
      </c>
      <c r="AK76" s="116">
        <f t="shared" si="55"/>
        <v>7500</v>
      </c>
      <c r="AL76" s="116">
        <f t="shared" si="55"/>
        <v>12500</v>
      </c>
      <c r="AM76" s="116">
        <f t="shared" si="55"/>
        <v>14043.98</v>
      </c>
      <c r="AN76" s="116">
        <f t="shared" si="55"/>
        <v>20176.59</v>
      </c>
      <c r="AO76" s="116">
        <f t="shared" si="55"/>
        <v>34220.57</v>
      </c>
      <c r="AP76" s="116">
        <f t="shared" si="55"/>
        <v>14796.18</v>
      </c>
      <c r="AQ76" s="116">
        <f t="shared" si="55"/>
        <v>22194.25</v>
      </c>
      <c r="AR76" s="116">
        <f t="shared" si="55"/>
        <v>36990.43</v>
      </c>
    </row>
    <row r="77" spans="1:44" s="138" customFormat="1" ht="15.75" customHeight="1" x14ac:dyDescent="0.25">
      <c r="A77" s="149"/>
      <c r="B77" s="150" t="s">
        <v>315</v>
      </c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>
        <v>30536.94</v>
      </c>
      <c r="V77" s="122">
        <v>5012.72</v>
      </c>
      <c r="W77" s="122">
        <f>SUM(U77:V77)</f>
        <v>35549.659999999996</v>
      </c>
      <c r="X77" s="146">
        <v>19273</v>
      </c>
      <c r="Y77" s="136">
        <v>21790</v>
      </c>
      <c r="Z77" s="120">
        <f>SUM(X77:Y77)</f>
        <v>41063</v>
      </c>
      <c r="AA77" s="136">
        <v>25074</v>
      </c>
      <c r="AB77" s="136">
        <v>23129</v>
      </c>
      <c r="AC77" s="122">
        <f>SUM(AA77:AB77)</f>
        <v>48203</v>
      </c>
      <c r="AD77" s="137">
        <v>25074</v>
      </c>
      <c r="AE77" s="134">
        <v>26489</v>
      </c>
      <c r="AF77" s="134">
        <f t="shared" ref="AF77:AF82" si="56">SUM(AD77:AE77)</f>
        <v>51563</v>
      </c>
      <c r="AG77" s="134"/>
      <c r="AH77" s="134"/>
      <c r="AI77" s="135"/>
      <c r="AJ77" s="136">
        <v>20477</v>
      </c>
      <c r="AK77" s="136">
        <v>23504</v>
      </c>
      <c r="AL77" s="122">
        <f>SUM(AJ77:AK77)</f>
        <v>43981</v>
      </c>
      <c r="AM77" s="137">
        <v>27774.080000000002</v>
      </c>
      <c r="AN77" s="134">
        <v>32465</v>
      </c>
      <c r="AO77" s="134">
        <f t="shared" ref="AO77:AO82" si="57">SUM(AM77:AN77)</f>
        <v>60239.08</v>
      </c>
      <c r="AP77" s="134">
        <v>31113.01</v>
      </c>
      <c r="AQ77" s="134">
        <v>32312.01</v>
      </c>
      <c r="AR77" s="134">
        <f t="shared" ref="AR77:AR82" si="58">SUM(AP77:AQ77)</f>
        <v>63425.02</v>
      </c>
    </row>
    <row r="78" spans="1:44" s="138" customFormat="1" ht="15.75" customHeight="1" x14ac:dyDescent="0.25">
      <c r="A78" s="149"/>
      <c r="B78" s="150" t="s">
        <v>316</v>
      </c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>
        <v>19786.89</v>
      </c>
      <c r="V78" s="122">
        <v>3789.76</v>
      </c>
      <c r="W78" s="122">
        <f t="shared" ref="W78:W82" si="59">SUM(U78:V78)</f>
        <v>23576.65</v>
      </c>
      <c r="X78" s="146">
        <v>14739</v>
      </c>
      <c r="Y78" s="136">
        <v>16662</v>
      </c>
      <c r="Z78" s="120">
        <f t="shared" ref="Z78:Z82" si="60">SUM(X78:Y78)</f>
        <v>31401</v>
      </c>
      <c r="AA78" s="136">
        <v>23293</v>
      </c>
      <c r="AB78" s="136">
        <v>18274</v>
      </c>
      <c r="AC78" s="122">
        <f t="shared" ref="AC78:AC82" si="61">SUM(AA78:AB78)</f>
        <v>41567</v>
      </c>
      <c r="AD78" s="137">
        <v>23136.14</v>
      </c>
      <c r="AE78" s="134">
        <v>20844</v>
      </c>
      <c r="AF78" s="134">
        <f t="shared" si="56"/>
        <v>43980.14</v>
      </c>
      <c r="AG78" s="134"/>
      <c r="AH78" s="134"/>
      <c r="AI78" s="135"/>
      <c r="AJ78" s="136">
        <v>15661</v>
      </c>
      <c r="AK78" s="136">
        <v>17972</v>
      </c>
      <c r="AL78" s="122">
        <f t="shared" ref="AL78:AL82" si="62">SUM(AJ78:AK78)</f>
        <v>33633</v>
      </c>
      <c r="AM78" s="137">
        <v>21650</v>
      </c>
      <c r="AN78" s="134">
        <v>25251</v>
      </c>
      <c r="AO78" s="134">
        <f t="shared" si="57"/>
        <v>46901</v>
      </c>
      <c r="AP78" s="134">
        <v>24110</v>
      </c>
      <c r="AQ78" s="134">
        <v>25021</v>
      </c>
      <c r="AR78" s="134">
        <f t="shared" si="58"/>
        <v>49131</v>
      </c>
    </row>
    <row r="79" spans="1:44" s="138" customFormat="1" ht="15.75" customHeight="1" x14ac:dyDescent="0.25">
      <c r="A79" s="149"/>
      <c r="B79" s="150" t="s">
        <v>317</v>
      </c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>
        <v>112245.12</v>
      </c>
      <c r="V79" s="122">
        <v>19311.46</v>
      </c>
      <c r="W79" s="122">
        <f t="shared" si="59"/>
        <v>131556.57999999999</v>
      </c>
      <c r="X79" s="146">
        <v>79360</v>
      </c>
      <c r="Y79" s="136">
        <v>89724</v>
      </c>
      <c r="Z79" s="120">
        <f t="shared" si="60"/>
        <v>169084</v>
      </c>
      <c r="AA79" s="136">
        <v>86185.16</v>
      </c>
      <c r="AB79" s="136">
        <v>94943</v>
      </c>
      <c r="AC79" s="122">
        <f t="shared" si="61"/>
        <v>181128.16</v>
      </c>
      <c r="AD79" s="137">
        <v>80335.070000000007</v>
      </c>
      <c r="AE79" s="134">
        <v>108793</v>
      </c>
      <c r="AF79" s="134">
        <f t="shared" si="56"/>
        <v>189128.07</v>
      </c>
      <c r="AG79" s="134"/>
      <c r="AH79" s="134"/>
      <c r="AI79" s="135"/>
      <c r="AJ79" s="136">
        <v>84343.4</v>
      </c>
      <c r="AK79" s="136">
        <v>96779.6</v>
      </c>
      <c r="AL79" s="122">
        <f t="shared" si="62"/>
        <v>181123</v>
      </c>
      <c r="AM79" s="137">
        <v>103695.12</v>
      </c>
      <c r="AN79" s="134">
        <v>122646</v>
      </c>
      <c r="AO79" s="134">
        <f t="shared" si="57"/>
        <v>226341.12</v>
      </c>
      <c r="AP79" s="134">
        <v>119854.74</v>
      </c>
      <c r="AQ79" s="134">
        <v>119961</v>
      </c>
      <c r="AR79" s="134">
        <f t="shared" si="58"/>
        <v>239815.74</v>
      </c>
    </row>
    <row r="80" spans="1:44" s="138" customFormat="1" ht="15.75" customHeight="1" x14ac:dyDescent="0.25">
      <c r="A80" s="149"/>
      <c r="B80" s="270" t="s">
        <v>318</v>
      </c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>
        <v>10480.530000000001</v>
      </c>
      <c r="V80" s="122">
        <v>2413.94</v>
      </c>
      <c r="W80" s="122">
        <f t="shared" si="59"/>
        <v>12894.470000000001</v>
      </c>
      <c r="X80" s="146">
        <v>14005</v>
      </c>
      <c r="Y80" s="136">
        <v>15833</v>
      </c>
      <c r="Z80" s="120">
        <f t="shared" si="60"/>
        <v>29838</v>
      </c>
      <c r="AA80" s="136">
        <v>24033</v>
      </c>
      <c r="AB80" s="136">
        <v>16165</v>
      </c>
      <c r="AC80" s="122">
        <f t="shared" si="61"/>
        <v>40198</v>
      </c>
      <c r="AD80" s="137">
        <v>15663.09</v>
      </c>
      <c r="AE80" s="134">
        <v>16165</v>
      </c>
      <c r="AF80" s="134">
        <f t="shared" si="56"/>
        <v>31828.09</v>
      </c>
      <c r="AG80" s="134"/>
      <c r="AH80" s="134"/>
      <c r="AI80" s="135"/>
      <c r="AJ80" s="136">
        <v>14879</v>
      </c>
      <c r="AK80" s="136">
        <v>17078</v>
      </c>
      <c r="AL80" s="122">
        <f t="shared" si="62"/>
        <v>31957</v>
      </c>
      <c r="AM80" s="137">
        <v>14879.26</v>
      </c>
      <c r="AN80" s="134">
        <v>21643.88</v>
      </c>
      <c r="AO80" s="134">
        <f t="shared" si="57"/>
        <v>36523.14</v>
      </c>
      <c r="AP80" s="134">
        <v>16209</v>
      </c>
      <c r="AQ80" s="134">
        <v>18875</v>
      </c>
      <c r="AR80" s="134">
        <f t="shared" si="58"/>
        <v>35084</v>
      </c>
    </row>
    <row r="81" spans="1:44" s="138" customFormat="1" ht="15.75" customHeight="1" x14ac:dyDescent="0.25">
      <c r="A81" s="149"/>
      <c r="B81" s="270" t="s">
        <v>319</v>
      </c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>
        <v>2176.61</v>
      </c>
      <c r="V81" s="122">
        <v>626.59</v>
      </c>
      <c r="W81" s="122">
        <f t="shared" si="59"/>
        <v>2803.2000000000003</v>
      </c>
      <c r="X81" s="146">
        <v>3401</v>
      </c>
      <c r="Y81" s="136">
        <v>3845</v>
      </c>
      <c r="Z81" s="120">
        <f t="shared" si="60"/>
        <v>7246</v>
      </c>
      <c r="AA81" s="136">
        <v>5836</v>
      </c>
      <c r="AB81" s="136">
        <v>5140</v>
      </c>
      <c r="AC81" s="122">
        <f t="shared" si="61"/>
        <v>10976</v>
      </c>
      <c r="AD81" s="137">
        <v>7761.89</v>
      </c>
      <c r="AE81" s="134">
        <v>5140</v>
      </c>
      <c r="AF81" s="134">
        <f t="shared" si="56"/>
        <v>12901.89</v>
      </c>
      <c r="AG81" s="134"/>
      <c r="AH81" s="134"/>
      <c r="AI81" s="135"/>
      <c r="AJ81" s="136">
        <v>3613</v>
      </c>
      <c r="AK81" s="136">
        <v>4147</v>
      </c>
      <c r="AL81" s="122">
        <f t="shared" si="62"/>
        <v>7760</v>
      </c>
      <c r="AM81" s="137">
        <v>17590.43</v>
      </c>
      <c r="AN81" s="134">
        <v>5729.38</v>
      </c>
      <c r="AO81" s="134">
        <f t="shared" si="57"/>
        <v>23319.81</v>
      </c>
      <c r="AP81" s="134">
        <v>24760</v>
      </c>
      <c r="AQ81" s="134">
        <v>4997</v>
      </c>
      <c r="AR81" s="134">
        <f t="shared" si="58"/>
        <v>29757</v>
      </c>
    </row>
    <row r="82" spans="1:44" s="138" customFormat="1" ht="15.75" customHeight="1" x14ac:dyDescent="0.25">
      <c r="A82" s="149"/>
      <c r="B82" s="270" t="s">
        <v>320</v>
      </c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>
        <v>1643.46</v>
      </c>
      <c r="V82" s="122">
        <v>473.72</v>
      </c>
      <c r="W82" s="122">
        <f t="shared" si="59"/>
        <v>2117.1800000000003</v>
      </c>
      <c r="X82" s="146">
        <v>2600</v>
      </c>
      <c r="Y82" s="136">
        <v>2941</v>
      </c>
      <c r="Z82" s="120">
        <f t="shared" si="60"/>
        <v>5541</v>
      </c>
      <c r="AA82" s="136">
        <v>4462</v>
      </c>
      <c r="AB82" s="136">
        <v>3932</v>
      </c>
      <c r="AC82" s="122">
        <f t="shared" si="61"/>
        <v>8394</v>
      </c>
      <c r="AD82" s="137">
        <v>8069.64</v>
      </c>
      <c r="AE82" s="134">
        <v>3932</v>
      </c>
      <c r="AF82" s="134">
        <f t="shared" si="56"/>
        <v>12001.64</v>
      </c>
      <c r="AG82" s="134"/>
      <c r="AH82" s="134"/>
      <c r="AI82" s="135"/>
      <c r="AJ82" s="136">
        <v>2762</v>
      </c>
      <c r="AK82" s="136">
        <v>3172</v>
      </c>
      <c r="AL82" s="122">
        <f t="shared" si="62"/>
        <v>5934</v>
      </c>
      <c r="AM82" s="137">
        <v>8573.5</v>
      </c>
      <c r="AN82" s="134">
        <v>4455.74</v>
      </c>
      <c r="AO82" s="134">
        <f t="shared" si="57"/>
        <v>13029.24</v>
      </c>
      <c r="AP82" s="134">
        <v>3337</v>
      </c>
      <c r="AQ82" s="134">
        <v>3886</v>
      </c>
      <c r="AR82" s="134">
        <f t="shared" si="58"/>
        <v>7223</v>
      </c>
    </row>
    <row r="83" spans="1:44" s="117" customFormat="1" ht="15.75" customHeight="1" x14ac:dyDescent="0.25">
      <c r="A83" s="151"/>
      <c r="B83" s="152" t="s">
        <v>40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>
        <f>SUM(U77:U82)</f>
        <v>176869.55</v>
      </c>
      <c r="V83" s="119">
        <f t="shared" ref="V83:W83" si="63">SUM(V77:V82)</f>
        <v>31628.19</v>
      </c>
      <c r="W83" s="119">
        <f t="shared" si="63"/>
        <v>208497.74</v>
      </c>
      <c r="X83" s="118">
        <f>SUM(X77:X82)</f>
        <v>133378</v>
      </c>
      <c r="Y83" s="116">
        <f t="shared" ref="Y83:AR83" si="64">SUM(Y77:Y82)</f>
        <v>150795</v>
      </c>
      <c r="Z83" s="121">
        <f t="shared" si="64"/>
        <v>284173</v>
      </c>
      <c r="AA83" s="119">
        <f t="shared" si="64"/>
        <v>168883.16</v>
      </c>
      <c r="AB83" s="119">
        <f t="shared" si="64"/>
        <v>161583</v>
      </c>
      <c r="AC83" s="119">
        <f t="shared" si="64"/>
        <v>330466.16000000003</v>
      </c>
      <c r="AD83" s="118">
        <f t="shared" si="64"/>
        <v>160039.83000000005</v>
      </c>
      <c r="AE83" s="116">
        <f t="shared" si="64"/>
        <v>181363</v>
      </c>
      <c r="AF83" s="116">
        <f t="shared" si="64"/>
        <v>341402.83000000007</v>
      </c>
      <c r="AG83" s="116">
        <f t="shared" si="64"/>
        <v>0</v>
      </c>
      <c r="AH83" s="116">
        <f t="shared" si="64"/>
        <v>0</v>
      </c>
      <c r="AI83" s="116">
        <f t="shared" si="64"/>
        <v>0</v>
      </c>
      <c r="AJ83" s="116">
        <f t="shared" si="64"/>
        <v>141735.4</v>
      </c>
      <c r="AK83" s="116">
        <f t="shared" si="64"/>
        <v>162652.6</v>
      </c>
      <c r="AL83" s="116">
        <f t="shared" si="64"/>
        <v>304388</v>
      </c>
      <c r="AM83" s="116">
        <f t="shared" si="64"/>
        <v>194162.39</v>
      </c>
      <c r="AN83" s="116">
        <f t="shared" si="64"/>
        <v>212191</v>
      </c>
      <c r="AO83" s="116">
        <f t="shared" si="64"/>
        <v>406353.39</v>
      </c>
      <c r="AP83" s="116">
        <f t="shared" si="64"/>
        <v>219383.75</v>
      </c>
      <c r="AQ83" s="116">
        <f t="shared" si="64"/>
        <v>205052.01</v>
      </c>
      <c r="AR83" s="116">
        <f t="shared" si="64"/>
        <v>424435.76</v>
      </c>
    </row>
    <row r="84" spans="1:44" s="39" customFormat="1" ht="15.75" customHeight="1" x14ac:dyDescent="0.25">
      <c r="A84" s="232" t="s">
        <v>40</v>
      </c>
      <c r="B84" s="233"/>
      <c r="C84" s="153" t="e">
        <f>SUM(#REF!)</f>
        <v>#REF!</v>
      </c>
      <c r="D84" s="153" t="e">
        <f>SUM(#REF!)</f>
        <v>#REF!</v>
      </c>
      <c r="E84" s="153" t="e">
        <f>SUM(#REF!)</f>
        <v>#REF!</v>
      </c>
      <c r="F84" s="153" t="e">
        <f>SUM(#REF!)</f>
        <v>#REF!</v>
      </c>
      <c r="G84" s="153" t="e">
        <f>SUM(#REF!)</f>
        <v>#REF!</v>
      </c>
      <c r="H84" s="153" t="e">
        <f>SUM(#REF!)</f>
        <v>#REF!</v>
      </c>
      <c r="I84" s="153" t="e">
        <f>SUM(#REF!)</f>
        <v>#REF!</v>
      </c>
      <c r="J84" s="153" t="e">
        <f>SUM(#REF!)</f>
        <v>#REF!</v>
      </c>
      <c r="K84" s="153" t="e">
        <f>SUM(#REF!)</f>
        <v>#REF!</v>
      </c>
      <c r="L84" s="153" t="e">
        <f>SUM(#REF!)</f>
        <v>#REF!</v>
      </c>
      <c r="M84" s="153" t="e">
        <f>SUM(#REF!)</f>
        <v>#REF!</v>
      </c>
      <c r="N84" s="153" t="e">
        <f t="shared" ref="N84:N99" si="65">SUM(L84:M84)</f>
        <v>#REF!</v>
      </c>
      <c r="O84" s="153" t="e">
        <f>SUM(#REF!)</f>
        <v>#REF!</v>
      </c>
      <c r="P84" s="153" t="e">
        <f>SUM(#REF!)</f>
        <v>#REF!</v>
      </c>
      <c r="Q84" s="153" t="e">
        <f>SUM(#REF!)</f>
        <v>#REF!</v>
      </c>
      <c r="R84" s="153" t="e">
        <f>SUM(#REF!)</f>
        <v>#REF!</v>
      </c>
      <c r="S84" s="153" t="e">
        <f>SUM(#REF!)</f>
        <v>#REF!</v>
      </c>
      <c r="T84" s="153" t="e">
        <f t="shared" ref="T84:T99" si="66">SUM(R84:S84)</f>
        <v>#REF!</v>
      </c>
      <c r="U84" s="153">
        <f>U76+U83</f>
        <v>176869.55</v>
      </c>
      <c r="V84" s="153">
        <f t="shared" ref="V84:W84" si="67">V76+V83</f>
        <v>31628.19</v>
      </c>
      <c r="W84" s="153">
        <f t="shared" si="67"/>
        <v>208497.74</v>
      </c>
      <c r="X84" s="148">
        <f>X76+X83</f>
        <v>137738</v>
      </c>
      <c r="Y84" s="37">
        <f t="shared" ref="Y84:AR84" si="68">Y76+Y83</f>
        <v>157336</v>
      </c>
      <c r="Z84" s="37">
        <f t="shared" si="68"/>
        <v>295074</v>
      </c>
      <c r="AA84" s="37">
        <f t="shared" si="68"/>
        <v>171758.82</v>
      </c>
      <c r="AB84" s="37">
        <f t="shared" si="68"/>
        <v>165896.48000000001</v>
      </c>
      <c r="AC84" s="37">
        <f t="shared" si="68"/>
        <v>337655.30000000005</v>
      </c>
      <c r="AD84" s="37">
        <f t="shared" si="68"/>
        <v>160434.60000000003</v>
      </c>
      <c r="AE84" s="37">
        <f t="shared" si="68"/>
        <v>185094.51</v>
      </c>
      <c r="AF84" s="37">
        <f t="shared" si="68"/>
        <v>345529.1100000001</v>
      </c>
      <c r="AG84" s="37">
        <f t="shared" si="68"/>
        <v>0</v>
      </c>
      <c r="AH84" s="37">
        <f t="shared" si="68"/>
        <v>0</v>
      </c>
      <c r="AI84" s="37">
        <f t="shared" si="68"/>
        <v>0</v>
      </c>
      <c r="AJ84" s="37">
        <f t="shared" si="68"/>
        <v>146735.4</v>
      </c>
      <c r="AK84" s="37">
        <f t="shared" si="68"/>
        <v>170152.6</v>
      </c>
      <c r="AL84" s="37">
        <f t="shared" si="68"/>
        <v>316888</v>
      </c>
      <c r="AM84" s="37">
        <f t="shared" si="68"/>
        <v>208206.37000000002</v>
      </c>
      <c r="AN84" s="37">
        <f t="shared" si="68"/>
        <v>232367.59</v>
      </c>
      <c r="AO84" s="37">
        <f t="shared" si="68"/>
        <v>440573.96</v>
      </c>
      <c r="AP84" s="37">
        <f t="shared" si="68"/>
        <v>234179.93</v>
      </c>
      <c r="AQ84" s="37">
        <f t="shared" si="68"/>
        <v>227246.26</v>
      </c>
      <c r="AR84" s="37">
        <f t="shared" si="68"/>
        <v>461426.19</v>
      </c>
    </row>
    <row r="85" spans="1:44" s="150" customFormat="1" ht="15.75" customHeight="1" x14ac:dyDescent="0.25">
      <c r="A85" s="225" t="s">
        <v>200</v>
      </c>
      <c r="B85" s="139" t="s">
        <v>194</v>
      </c>
      <c r="C85" s="122">
        <v>4.22</v>
      </c>
      <c r="D85" s="122">
        <v>6.32</v>
      </c>
      <c r="E85" s="122">
        <f t="shared" ref="E85:E90" si="69">SUM(C85:D85)</f>
        <v>10.54</v>
      </c>
      <c r="F85" s="122">
        <v>463</v>
      </c>
      <c r="G85" s="122">
        <v>695</v>
      </c>
      <c r="H85" s="122">
        <f t="shared" ref="H85:H90" si="70">SUM(F85:G85)</f>
        <v>1158</v>
      </c>
      <c r="I85" s="122">
        <v>4.99</v>
      </c>
      <c r="J85" s="122">
        <v>6.24</v>
      </c>
      <c r="K85" s="122">
        <f t="shared" ref="K85:K90" si="71">SUM(I85:J85)</f>
        <v>11.23</v>
      </c>
      <c r="L85" s="122">
        <v>1.48</v>
      </c>
      <c r="M85" s="122">
        <v>2.2200000000000002</v>
      </c>
      <c r="N85" s="122">
        <f t="shared" si="65"/>
        <v>3.7</v>
      </c>
      <c r="O85" s="122">
        <v>5.4889999999999999</v>
      </c>
      <c r="P85" s="122">
        <v>6.8639999999999999</v>
      </c>
      <c r="Q85" s="122">
        <f t="shared" ref="Q85:Q90" si="72">SUM(O85:P85)</f>
        <v>12.353</v>
      </c>
      <c r="R85" s="122">
        <v>3.77</v>
      </c>
      <c r="S85" s="122">
        <v>5.66</v>
      </c>
      <c r="T85" s="122">
        <f t="shared" si="66"/>
        <v>9.43</v>
      </c>
      <c r="U85" s="122">
        <v>0</v>
      </c>
      <c r="V85" s="122">
        <v>0</v>
      </c>
      <c r="W85" s="122">
        <f>SUM(U85:V85)</f>
        <v>0</v>
      </c>
      <c r="X85" s="122">
        <v>396</v>
      </c>
      <c r="Y85" s="122">
        <v>595</v>
      </c>
      <c r="Z85" s="122">
        <v>991</v>
      </c>
      <c r="AA85" s="122">
        <v>370</v>
      </c>
      <c r="AB85" s="122">
        <v>0</v>
      </c>
      <c r="AC85" s="122">
        <f>SUM(AA85:AB85)</f>
        <v>370</v>
      </c>
      <c r="AD85" s="122">
        <v>0</v>
      </c>
      <c r="AE85" s="122">
        <v>0</v>
      </c>
      <c r="AF85" s="122">
        <f>SUM(AD85:AE85)</f>
        <v>0</v>
      </c>
      <c r="AG85" s="122"/>
      <c r="AH85" s="122"/>
      <c r="AI85" s="122"/>
      <c r="AJ85" s="122">
        <v>0</v>
      </c>
      <c r="AK85" s="122">
        <v>0</v>
      </c>
      <c r="AL85" s="122">
        <f>SUM(AJ85:AK85)</f>
        <v>0</v>
      </c>
      <c r="AM85" s="122">
        <v>0</v>
      </c>
      <c r="AN85" s="122">
        <v>0</v>
      </c>
      <c r="AO85" s="122">
        <f>SUM(AM85:AN85)</f>
        <v>0</v>
      </c>
      <c r="AP85" s="122">
        <v>0</v>
      </c>
      <c r="AQ85" s="122">
        <v>0</v>
      </c>
      <c r="AR85" s="122">
        <f>SUM(AP85:AQ85)</f>
        <v>0</v>
      </c>
    </row>
    <row r="86" spans="1:44" s="150" customFormat="1" ht="15.75" customHeight="1" x14ac:dyDescent="0.25">
      <c r="A86" s="234"/>
      <c r="B86" s="139" t="s">
        <v>195</v>
      </c>
      <c r="C86" s="122">
        <v>3.18</v>
      </c>
      <c r="D86" s="122">
        <v>4.7699999999999996</v>
      </c>
      <c r="E86" s="122">
        <f t="shared" si="69"/>
        <v>7.9499999999999993</v>
      </c>
      <c r="F86" s="122">
        <v>3.51</v>
      </c>
      <c r="G86" s="122">
        <v>5.25</v>
      </c>
      <c r="H86" s="122">
        <f t="shared" si="70"/>
        <v>8.76</v>
      </c>
      <c r="I86" s="122">
        <v>3.84</v>
      </c>
      <c r="J86" s="122">
        <v>4.6500000000000004</v>
      </c>
      <c r="K86" s="122">
        <f t="shared" si="71"/>
        <v>8.49</v>
      </c>
      <c r="L86" s="122">
        <v>1.81</v>
      </c>
      <c r="M86" s="122">
        <v>2.7149999999999999</v>
      </c>
      <c r="N86" s="122">
        <f t="shared" si="65"/>
        <v>4.5250000000000004</v>
      </c>
      <c r="O86" s="122">
        <v>4.2240000000000002</v>
      </c>
      <c r="P86" s="122">
        <v>5.1150000000000002</v>
      </c>
      <c r="Q86" s="122">
        <f t="shared" si="72"/>
        <v>9.3390000000000004</v>
      </c>
      <c r="R86" s="122">
        <v>2.89</v>
      </c>
      <c r="S86" s="122">
        <v>4.33</v>
      </c>
      <c r="T86" s="122">
        <f t="shared" si="66"/>
        <v>7.2200000000000006</v>
      </c>
      <c r="U86" s="122">
        <v>0</v>
      </c>
      <c r="V86" s="122">
        <v>0</v>
      </c>
      <c r="W86" s="122">
        <f t="shared" ref="W86:W90" si="73">SUM(U86:V86)</f>
        <v>0</v>
      </c>
      <c r="X86" s="122">
        <v>304</v>
      </c>
      <c r="Y86" s="122">
        <v>455</v>
      </c>
      <c r="Z86" s="122">
        <v>759</v>
      </c>
      <c r="AA86" s="122">
        <v>250</v>
      </c>
      <c r="AB86" s="122">
        <v>0</v>
      </c>
      <c r="AC86" s="122">
        <f t="shared" ref="AC86:AC90" si="74">SUM(AA86:AB86)</f>
        <v>250</v>
      </c>
      <c r="AD86" s="122">
        <v>0</v>
      </c>
      <c r="AE86" s="122">
        <v>0</v>
      </c>
      <c r="AF86" s="122">
        <f t="shared" ref="AF86:AF90" si="75">SUM(AD86:AE86)</f>
        <v>0</v>
      </c>
      <c r="AG86" s="122"/>
      <c r="AH86" s="122"/>
      <c r="AI86" s="122"/>
      <c r="AJ86" s="122">
        <v>0</v>
      </c>
      <c r="AK86" s="122">
        <v>0</v>
      </c>
      <c r="AL86" s="122">
        <f t="shared" ref="AL86:AL90" si="76">SUM(AJ86:AK86)</f>
        <v>0</v>
      </c>
      <c r="AM86" s="122">
        <v>0</v>
      </c>
      <c r="AN86" s="122">
        <v>0</v>
      </c>
      <c r="AO86" s="122">
        <f t="shared" ref="AO86:AO90" si="77">SUM(AM86:AN86)</f>
        <v>0</v>
      </c>
      <c r="AP86" s="122">
        <v>0</v>
      </c>
      <c r="AQ86" s="122">
        <v>0</v>
      </c>
      <c r="AR86" s="122">
        <f t="shared" ref="AR86:AR90" si="78">SUM(AP86:AQ86)</f>
        <v>0</v>
      </c>
    </row>
    <row r="87" spans="1:44" s="150" customFormat="1" ht="15.75" customHeight="1" x14ac:dyDescent="0.25">
      <c r="A87" s="234"/>
      <c r="B87" s="139" t="s">
        <v>196</v>
      </c>
      <c r="C87" s="122">
        <v>16.239999999999998</v>
      </c>
      <c r="D87" s="122">
        <v>24.37</v>
      </c>
      <c r="E87" s="122">
        <f t="shared" si="69"/>
        <v>40.61</v>
      </c>
      <c r="F87" s="122">
        <v>17.86</v>
      </c>
      <c r="G87" s="122">
        <v>26.8</v>
      </c>
      <c r="H87" s="122">
        <f t="shared" si="70"/>
        <v>44.66</v>
      </c>
      <c r="I87" s="122">
        <v>19.4467</v>
      </c>
      <c r="J87" s="122">
        <v>23.64</v>
      </c>
      <c r="K87" s="122">
        <f t="shared" si="71"/>
        <v>43.0867</v>
      </c>
      <c r="L87" s="122">
        <v>7.5667</v>
      </c>
      <c r="M87" s="122">
        <v>11.35</v>
      </c>
      <c r="N87" s="122">
        <f t="shared" si="65"/>
        <v>18.916699999999999</v>
      </c>
      <c r="O87" s="122">
        <v>21.472000000000001</v>
      </c>
      <c r="P87" s="122">
        <v>26.135999999999999</v>
      </c>
      <c r="Q87" s="122">
        <f t="shared" si="72"/>
        <v>47.608000000000004</v>
      </c>
      <c r="R87" s="122">
        <v>15.54</v>
      </c>
      <c r="S87" s="122">
        <v>23.31</v>
      </c>
      <c r="T87" s="122">
        <f t="shared" si="66"/>
        <v>38.849999999999994</v>
      </c>
      <c r="U87" s="122">
        <v>0</v>
      </c>
      <c r="V87" s="122">
        <v>0</v>
      </c>
      <c r="W87" s="122">
        <f t="shared" si="73"/>
        <v>0</v>
      </c>
      <c r="X87" s="122">
        <v>1631</v>
      </c>
      <c r="Y87" s="122">
        <v>2446</v>
      </c>
      <c r="Z87" s="122">
        <v>4077</v>
      </c>
      <c r="AA87" s="122">
        <v>1380</v>
      </c>
      <c r="AB87" s="122">
        <v>0</v>
      </c>
      <c r="AC87" s="122">
        <f t="shared" si="74"/>
        <v>1380</v>
      </c>
      <c r="AD87" s="122">
        <v>0</v>
      </c>
      <c r="AE87" s="122">
        <v>0</v>
      </c>
      <c r="AF87" s="122">
        <f t="shared" si="75"/>
        <v>0</v>
      </c>
      <c r="AG87" s="122"/>
      <c r="AH87" s="122"/>
      <c r="AI87" s="122"/>
      <c r="AJ87" s="122">
        <v>0</v>
      </c>
      <c r="AK87" s="122">
        <v>0</v>
      </c>
      <c r="AL87" s="122">
        <f t="shared" si="76"/>
        <v>0</v>
      </c>
      <c r="AM87" s="122">
        <v>0</v>
      </c>
      <c r="AN87" s="122">
        <v>0</v>
      </c>
      <c r="AO87" s="122">
        <f t="shared" si="77"/>
        <v>0</v>
      </c>
      <c r="AP87" s="122">
        <v>0</v>
      </c>
      <c r="AQ87" s="122">
        <v>0</v>
      </c>
      <c r="AR87" s="122">
        <f t="shared" si="78"/>
        <v>0</v>
      </c>
    </row>
    <row r="88" spans="1:44" s="150" customFormat="1" ht="15.75" customHeight="1" x14ac:dyDescent="0.25">
      <c r="A88" s="234"/>
      <c r="B88" s="271" t="s">
        <v>197</v>
      </c>
      <c r="C88" s="122">
        <v>0</v>
      </c>
      <c r="D88" s="122">
        <v>0</v>
      </c>
      <c r="E88" s="122">
        <f t="shared" si="69"/>
        <v>0</v>
      </c>
      <c r="F88" s="122">
        <v>0</v>
      </c>
      <c r="G88" s="122">
        <v>0</v>
      </c>
      <c r="H88" s="122">
        <f t="shared" si="70"/>
        <v>0</v>
      </c>
      <c r="I88" s="122">
        <v>4</v>
      </c>
      <c r="J88" s="122">
        <v>6</v>
      </c>
      <c r="K88" s="122">
        <f t="shared" si="71"/>
        <v>10</v>
      </c>
      <c r="L88" s="122">
        <v>4</v>
      </c>
      <c r="M88" s="122">
        <v>6</v>
      </c>
      <c r="N88" s="122">
        <f t="shared" si="65"/>
        <v>10</v>
      </c>
      <c r="O88" s="122">
        <v>2.8881999999999999</v>
      </c>
      <c r="P88" s="122">
        <v>4.3242000000000003</v>
      </c>
      <c r="Q88" s="122">
        <f t="shared" si="72"/>
        <v>7.2124000000000006</v>
      </c>
      <c r="R88" s="122">
        <v>2.74</v>
      </c>
      <c r="S88" s="122">
        <v>4.1100000000000003</v>
      </c>
      <c r="T88" s="122">
        <f t="shared" si="66"/>
        <v>6.8500000000000005</v>
      </c>
      <c r="U88" s="122">
        <v>0</v>
      </c>
      <c r="V88" s="122">
        <v>0</v>
      </c>
      <c r="W88" s="122">
        <f t="shared" si="73"/>
        <v>0</v>
      </c>
      <c r="X88" s="122">
        <v>288</v>
      </c>
      <c r="Y88" s="122">
        <v>432</v>
      </c>
      <c r="Z88" s="122">
        <v>720</v>
      </c>
      <c r="AA88" s="122">
        <v>0</v>
      </c>
      <c r="AB88" s="122">
        <v>0</v>
      </c>
      <c r="AC88" s="122">
        <f t="shared" si="74"/>
        <v>0</v>
      </c>
      <c r="AD88" s="122">
        <v>0</v>
      </c>
      <c r="AE88" s="122">
        <v>0</v>
      </c>
      <c r="AF88" s="122">
        <f t="shared" si="75"/>
        <v>0</v>
      </c>
      <c r="AG88" s="122"/>
      <c r="AH88" s="122"/>
      <c r="AI88" s="122"/>
      <c r="AJ88" s="122">
        <v>0</v>
      </c>
      <c r="AK88" s="122">
        <v>0</v>
      </c>
      <c r="AL88" s="122">
        <f t="shared" si="76"/>
        <v>0</v>
      </c>
      <c r="AM88" s="122">
        <v>0</v>
      </c>
      <c r="AN88" s="122">
        <v>0</v>
      </c>
      <c r="AO88" s="122">
        <f t="shared" si="77"/>
        <v>0</v>
      </c>
      <c r="AP88" s="122">
        <v>0</v>
      </c>
      <c r="AQ88" s="122">
        <v>0</v>
      </c>
      <c r="AR88" s="122">
        <f t="shared" si="78"/>
        <v>0</v>
      </c>
    </row>
    <row r="89" spans="1:44" s="150" customFormat="1" ht="15.75" customHeight="1" x14ac:dyDescent="0.25">
      <c r="A89" s="234"/>
      <c r="B89" s="271" t="s">
        <v>198</v>
      </c>
      <c r="C89" s="122">
        <v>0</v>
      </c>
      <c r="D89" s="122">
        <v>0</v>
      </c>
      <c r="E89" s="122">
        <f t="shared" si="69"/>
        <v>0</v>
      </c>
      <c r="F89" s="122">
        <v>0</v>
      </c>
      <c r="G89" s="122">
        <v>0</v>
      </c>
      <c r="H89" s="122">
        <f t="shared" si="70"/>
        <v>0</v>
      </c>
      <c r="I89" s="122">
        <v>1E-4</v>
      </c>
      <c r="J89" s="122">
        <v>1E-4</v>
      </c>
      <c r="K89" s="122">
        <f t="shared" si="71"/>
        <v>2.0000000000000001E-4</v>
      </c>
      <c r="L89" s="122">
        <v>0</v>
      </c>
      <c r="M89" s="122">
        <v>0</v>
      </c>
      <c r="N89" s="122">
        <f t="shared" si="65"/>
        <v>0</v>
      </c>
      <c r="O89" s="122">
        <v>0.76400000000000001</v>
      </c>
      <c r="P89" s="122">
        <v>1.1439999999999999</v>
      </c>
      <c r="Q89" s="122">
        <f t="shared" si="72"/>
        <v>1.9079999999999999</v>
      </c>
      <c r="R89" s="122">
        <v>0.67</v>
      </c>
      <c r="S89" s="122">
        <v>1</v>
      </c>
      <c r="T89" s="122">
        <f t="shared" si="66"/>
        <v>1.67</v>
      </c>
      <c r="U89" s="122">
        <v>0</v>
      </c>
      <c r="V89" s="122">
        <v>0</v>
      </c>
      <c r="W89" s="122">
        <f t="shared" si="73"/>
        <v>0</v>
      </c>
      <c r="X89" s="122">
        <v>70</v>
      </c>
      <c r="Y89" s="122">
        <v>104</v>
      </c>
      <c r="Z89" s="122">
        <v>174</v>
      </c>
      <c r="AA89" s="122">
        <v>0</v>
      </c>
      <c r="AB89" s="122">
        <v>0</v>
      </c>
      <c r="AC89" s="122">
        <f t="shared" si="74"/>
        <v>0</v>
      </c>
      <c r="AD89" s="122">
        <v>0</v>
      </c>
      <c r="AE89" s="122">
        <v>0</v>
      </c>
      <c r="AF89" s="122">
        <f t="shared" si="75"/>
        <v>0</v>
      </c>
      <c r="AG89" s="122"/>
      <c r="AH89" s="122"/>
      <c r="AI89" s="122"/>
      <c r="AJ89" s="122">
        <v>0</v>
      </c>
      <c r="AK89" s="122">
        <v>0</v>
      </c>
      <c r="AL89" s="122">
        <f t="shared" si="76"/>
        <v>0</v>
      </c>
      <c r="AM89" s="122">
        <v>0</v>
      </c>
      <c r="AN89" s="122">
        <v>0</v>
      </c>
      <c r="AO89" s="122">
        <f t="shared" si="77"/>
        <v>0</v>
      </c>
      <c r="AP89" s="122">
        <v>0</v>
      </c>
      <c r="AQ89" s="122">
        <v>0</v>
      </c>
      <c r="AR89" s="122">
        <f t="shared" si="78"/>
        <v>0</v>
      </c>
    </row>
    <row r="90" spans="1:44" s="150" customFormat="1" ht="15.75" customHeight="1" x14ac:dyDescent="0.25">
      <c r="A90" s="234"/>
      <c r="B90" s="271" t="s">
        <v>199</v>
      </c>
      <c r="C90" s="122">
        <v>0</v>
      </c>
      <c r="D90" s="122">
        <v>0</v>
      </c>
      <c r="E90" s="122">
        <f t="shared" si="69"/>
        <v>0</v>
      </c>
      <c r="F90" s="122">
        <v>0</v>
      </c>
      <c r="G90" s="122">
        <v>0</v>
      </c>
      <c r="H90" s="122">
        <f t="shared" si="70"/>
        <v>0</v>
      </c>
      <c r="I90" s="122">
        <v>1E-4</v>
      </c>
      <c r="J90" s="122">
        <v>1E-4</v>
      </c>
      <c r="K90" s="122">
        <f t="shared" si="71"/>
        <v>2.0000000000000001E-4</v>
      </c>
      <c r="L90" s="122">
        <v>0</v>
      </c>
      <c r="M90" s="122">
        <v>0</v>
      </c>
      <c r="N90" s="122">
        <f t="shared" si="65"/>
        <v>0</v>
      </c>
      <c r="O90" s="122">
        <v>0.59399999999999997</v>
      </c>
      <c r="P90" s="122">
        <v>0.89</v>
      </c>
      <c r="Q90" s="122">
        <f t="shared" si="72"/>
        <v>1.484</v>
      </c>
      <c r="R90" s="122">
        <v>0.5</v>
      </c>
      <c r="S90" s="122">
        <v>0.76</v>
      </c>
      <c r="T90" s="122">
        <f t="shared" si="66"/>
        <v>1.26</v>
      </c>
      <c r="U90" s="122">
        <v>0</v>
      </c>
      <c r="V90" s="122">
        <v>0</v>
      </c>
      <c r="W90" s="122">
        <f t="shared" si="73"/>
        <v>0</v>
      </c>
      <c r="X90" s="122">
        <v>53</v>
      </c>
      <c r="Y90" s="122">
        <v>80</v>
      </c>
      <c r="Z90" s="122">
        <v>133</v>
      </c>
      <c r="AA90" s="122">
        <v>0</v>
      </c>
      <c r="AB90" s="122">
        <v>0</v>
      </c>
      <c r="AC90" s="122">
        <f t="shared" si="74"/>
        <v>0</v>
      </c>
      <c r="AD90" s="122">
        <v>0</v>
      </c>
      <c r="AE90" s="122">
        <v>0</v>
      </c>
      <c r="AF90" s="122">
        <f t="shared" si="75"/>
        <v>0</v>
      </c>
      <c r="AG90" s="122"/>
      <c r="AH90" s="122"/>
      <c r="AI90" s="122"/>
      <c r="AJ90" s="122">
        <v>0</v>
      </c>
      <c r="AK90" s="122">
        <v>0</v>
      </c>
      <c r="AL90" s="122">
        <f t="shared" si="76"/>
        <v>0</v>
      </c>
      <c r="AM90" s="122">
        <v>0</v>
      </c>
      <c r="AN90" s="122">
        <v>0</v>
      </c>
      <c r="AO90" s="122">
        <f t="shared" si="77"/>
        <v>0</v>
      </c>
      <c r="AP90" s="122">
        <v>0</v>
      </c>
      <c r="AQ90" s="122">
        <v>0</v>
      </c>
      <c r="AR90" s="122">
        <f t="shared" si="78"/>
        <v>0</v>
      </c>
    </row>
    <row r="91" spans="1:44" s="39" customFormat="1" ht="15.75" customHeight="1" x14ac:dyDescent="0.25">
      <c r="A91" s="226" t="s">
        <v>40</v>
      </c>
      <c r="B91" s="227"/>
      <c r="C91" s="92">
        <f t="shared" ref="C91:K91" si="79">SUM(C85:C90)</f>
        <v>23.64</v>
      </c>
      <c r="D91" s="92">
        <f t="shared" si="79"/>
        <v>35.46</v>
      </c>
      <c r="E91" s="92">
        <f t="shared" si="79"/>
        <v>59.099999999999994</v>
      </c>
      <c r="F91" s="92">
        <f t="shared" si="79"/>
        <v>484.37</v>
      </c>
      <c r="G91" s="92">
        <f t="shared" si="79"/>
        <v>727.05</v>
      </c>
      <c r="H91" s="92">
        <f t="shared" si="79"/>
        <v>1211.42</v>
      </c>
      <c r="I91" s="92">
        <f t="shared" si="79"/>
        <v>32.276900000000005</v>
      </c>
      <c r="J91" s="92">
        <f t="shared" si="79"/>
        <v>40.530200000000008</v>
      </c>
      <c r="K91" s="92">
        <f t="shared" si="79"/>
        <v>72.80710000000002</v>
      </c>
      <c r="L91" s="92">
        <f>SUM(L85:L90)</f>
        <v>14.8567</v>
      </c>
      <c r="M91" s="92">
        <f>SUM(M85:M90)</f>
        <v>22.285</v>
      </c>
      <c r="N91" s="92">
        <f t="shared" si="65"/>
        <v>37.1417</v>
      </c>
      <c r="O91" s="92">
        <f t="shared" ref="O91:Q91" si="80">SUM(O85:O90)</f>
        <v>35.431200000000004</v>
      </c>
      <c r="P91" s="92">
        <f t="shared" si="80"/>
        <v>44.473199999999991</v>
      </c>
      <c r="Q91" s="92">
        <f t="shared" si="80"/>
        <v>79.90440000000001</v>
      </c>
      <c r="R91" s="92">
        <f>SUM(R85:R90)</f>
        <v>26.11</v>
      </c>
      <c r="S91" s="92">
        <f>SUM(S85:S90)</f>
        <v>39.169999999999995</v>
      </c>
      <c r="T91" s="92">
        <f t="shared" si="66"/>
        <v>65.28</v>
      </c>
      <c r="U91" s="92">
        <f>SUM(U85:U90)</f>
        <v>0</v>
      </c>
      <c r="V91" s="92">
        <f>SUM(V85:V90)</f>
        <v>0</v>
      </c>
      <c r="W91" s="92">
        <f t="shared" ref="W91:W99" si="81">SUM(U91:V91)</f>
        <v>0</v>
      </c>
      <c r="X91" s="92">
        <f>SUM(X85:X90)</f>
        <v>2742</v>
      </c>
      <c r="Y91" s="92">
        <f t="shared" ref="Y91:AR91" si="82">SUM(Y85:Y90)</f>
        <v>4112</v>
      </c>
      <c r="Z91" s="92">
        <f t="shared" si="82"/>
        <v>6854</v>
      </c>
      <c r="AA91" s="92">
        <f t="shared" si="82"/>
        <v>2000</v>
      </c>
      <c r="AB91" s="92">
        <f t="shared" si="82"/>
        <v>0</v>
      </c>
      <c r="AC91" s="92">
        <f t="shared" si="82"/>
        <v>2000</v>
      </c>
      <c r="AD91" s="92">
        <f t="shared" si="82"/>
        <v>0</v>
      </c>
      <c r="AE91" s="92">
        <f t="shared" si="82"/>
        <v>0</v>
      </c>
      <c r="AF91" s="92">
        <f t="shared" si="82"/>
        <v>0</v>
      </c>
      <c r="AG91" s="92">
        <f t="shared" si="82"/>
        <v>0</v>
      </c>
      <c r="AH91" s="92">
        <f t="shared" si="82"/>
        <v>0</v>
      </c>
      <c r="AI91" s="92">
        <f t="shared" si="82"/>
        <v>0</v>
      </c>
      <c r="AJ91" s="92">
        <f t="shared" si="82"/>
        <v>0</v>
      </c>
      <c r="AK91" s="92">
        <f t="shared" si="82"/>
        <v>0</v>
      </c>
      <c r="AL91" s="92">
        <f t="shared" si="82"/>
        <v>0</v>
      </c>
      <c r="AM91" s="92">
        <f t="shared" si="82"/>
        <v>0</v>
      </c>
      <c r="AN91" s="92">
        <f t="shared" si="82"/>
        <v>0</v>
      </c>
      <c r="AO91" s="92">
        <f t="shared" si="82"/>
        <v>0</v>
      </c>
      <c r="AP91" s="92">
        <f t="shared" si="82"/>
        <v>0</v>
      </c>
      <c r="AQ91" s="92">
        <f t="shared" si="82"/>
        <v>0</v>
      </c>
      <c r="AR91" s="92">
        <f t="shared" si="82"/>
        <v>0</v>
      </c>
    </row>
    <row r="92" spans="1:44" s="53" customFormat="1" ht="15.75" customHeight="1" x14ac:dyDescent="0.25">
      <c r="A92" s="213" t="s">
        <v>13</v>
      </c>
      <c r="B92" s="59" t="s">
        <v>342</v>
      </c>
      <c r="C92" s="93">
        <v>24.39</v>
      </c>
      <c r="D92" s="93">
        <v>0</v>
      </c>
      <c r="E92" s="93">
        <f t="shared" ref="E92:E94" si="83">SUM(C92:D92)</f>
        <v>24.39</v>
      </c>
      <c r="F92" s="93">
        <v>41.2</v>
      </c>
      <c r="G92" s="93">
        <v>0</v>
      </c>
      <c r="H92" s="93">
        <f t="shared" ref="H92:H94" si="84">SUM(F92:G92)</f>
        <v>41.2</v>
      </c>
      <c r="I92" s="93">
        <v>20.6</v>
      </c>
      <c r="J92" s="93">
        <v>0</v>
      </c>
      <c r="K92" s="93">
        <f t="shared" ref="K92:K94" si="85">SUM(I92:J92)</f>
        <v>20.6</v>
      </c>
      <c r="L92" s="93">
        <v>20.6</v>
      </c>
      <c r="M92" s="93">
        <v>0</v>
      </c>
      <c r="N92" s="93">
        <f t="shared" si="65"/>
        <v>20.6</v>
      </c>
      <c r="O92" s="93">
        <v>11.25</v>
      </c>
      <c r="P92" s="93">
        <v>0</v>
      </c>
      <c r="Q92" s="93">
        <f>SUM(O92:P92)</f>
        <v>11.25</v>
      </c>
      <c r="R92" s="93">
        <v>11.25</v>
      </c>
      <c r="S92" s="93">
        <v>0</v>
      </c>
      <c r="T92" s="93">
        <f t="shared" si="66"/>
        <v>11.25</v>
      </c>
      <c r="U92" s="51">
        <v>1125</v>
      </c>
      <c r="V92" s="51">
        <v>0</v>
      </c>
      <c r="W92" s="51">
        <f>SUM(U92:V92)</f>
        <v>1125</v>
      </c>
      <c r="X92" s="93">
        <v>2745</v>
      </c>
      <c r="Y92" s="51">
        <v>0</v>
      </c>
      <c r="Z92" s="93">
        <v>2745</v>
      </c>
      <c r="AA92" s="93">
        <v>1375</v>
      </c>
      <c r="AB92" s="51">
        <v>0</v>
      </c>
      <c r="AC92" s="93">
        <v>1375</v>
      </c>
      <c r="AD92" s="93">
        <v>0</v>
      </c>
      <c r="AE92" s="93">
        <v>0</v>
      </c>
      <c r="AF92" s="93">
        <f>SUM(AD92:AE92)</f>
        <v>0</v>
      </c>
      <c r="AG92" s="93"/>
      <c r="AH92" s="93"/>
      <c r="AI92" s="93"/>
      <c r="AJ92" s="93">
        <v>2330</v>
      </c>
      <c r="AK92" s="51">
        <v>0</v>
      </c>
      <c r="AL92" s="93">
        <v>2330</v>
      </c>
      <c r="AM92" s="93">
        <v>2330</v>
      </c>
      <c r="AN92" s="51">
        <v>0</v>
      </c>
      <c r="AO92" s="93">
        <v>2330</v>
      </c>
      <c r="AP92" s="93">
        <v>4479.62</v>
      </c>
      <c r="AQ92" s="51">
        <v>0</v>
      </c>
      <c r="AR92" s="93">
        <v>4479.62</v>
      </c>
    </row>
    <row r="93" spans="1:44" s="53" customFormat="1" ht="15.75" customHeight="1" x14ac:dyDescent="0.25">
      <c r="A93" s="214"/>
      <c r="B93" s="59" t="s">
        <v>343</v>
      </c>
      <c r="C93" s="93">
        <v>6.3250000000000002</v>
      </c>
      <c r="D93" s="93">
        <v>0</v>
      </c>
      <c r="E93" s="93">
        <f t="shared" si="83"/>
        <v>6.3250000000000002</v>
      </c>
      <c r="F93" s="93">
        <v>10.7</v>
      </c>
      <c r="G93" s="93">
        <v>0</v>
      </c>
      <c r="H93" s="93">
        <f t="shared" si="84"/>
        <v>10.7</v>
      </c>
      <c r="I93" s="93">
        <v>5.35</v>
      </c>
      <c r="J93" s="93">
        <v>0</v>
      </c>
      <c r="K93" s="93">
        <f t="shared" si="85"/>
        <v>5.35</v>
      </c>
      <c r="L93" s="93">
        <v>5.35</v>
      </c>
      <c r="M93" s="93">
        <v>0</v>
      </c>
      <c r="N93" s="93">
        <f t="shared" si="65"/>
        <v>5.35</v>
      </c>
      <c r="O93" s="93">
        <v>2.93</v>
      </c>
      <c r="P93" s="93">
        <v>0</v>
      </c>
      <c r="Q93" s="93">
        <f>SUM(O93:P93)</f>
        <v>2.93</v>
      </c>
      <c r="R93" s="93">
        <v>2.93</v>
      </c>
      <c r="S93" s="93">
        <v>0</v>
      </c>
      <c r="T93" s="93">
        <f t="shared" si="66"/>
        <v>2.93</v>
      </c>
      <c r="U93" s="51">
        <v>293</v>
      </c>
      <c r="V93" s="51">
        <v>0</v>
      </c>
      <c r="W93" s="51">
        <f t="shared" ref="W93:W94" si="86">SUM(U93:V93)</f>
        <v>293</v>
      </c>
      <c r="X93" s="93">
        <v>715</v>
      </c>
      <c r="Y93" s="51">
        <v>0</v>
      </c>
      <c r="Z93" s="93">
        <v>715</v>
      </c>
      <c r="AA93" s="93">
        <v>350</v>
      </c>
      <c r="AB93" s="51">
        <v>0</v>
      </c>
      <c r="AC93" s="93">
        <v>350</v>
      </c>
      <c r="AD93" s="93">
        <v>0</v>
      </c>
      <c r="AE93" s="93">
        <v>0</v>
      </c>
      <c r="AF93" s="93">
        <f t="shared" ref="AF93:AF94" si="87">SUM(AD93:AE93)</f>
        <v>0</v>
      </c>
      <c r="AG93" s="93"/>
      <c r="AH93" s="93"/>
      <c r="AI93" s="93"/>
      <c r="AJ93" s="93">
        <v>600</v>
      </c>
      <c r="AK93" s="51">
        <v>0</v>
      </c>
      <c r="AL93" s="93">
        <v>600</v>
      </c>
      <c r="AM93" s="93">
        <v>600</v>
      </c>
      <c r="AN93" s="51">
        <v>0</v>
      </c>
      <c r="AO93" s="93">
        <v>600</v>
      </c>
      <c r="AP93" s="93">
        <v>1031.2</v>
      </c>
      <c r="AQ93" s="51">
        <v>0</v>
      </c>
      <c r="AR93" s="93">
        <v>1031.2</v>
      </c>
    </row>
    <row r="94" spans="1:44" s="53" customFormat="1" ht="15.75" customHeight="1" x14ac:dyDescent="0.25">
      <c r="A94" s="215"/>
      <c r="B94" s="59" t="s">
        <v>344</v>
      </c>
      <c r="C94" s="93">
        <v>4.7850000000000001</v>
      </c>
      <c r="D94" s="93">
        <v>0</v>
      </c>
      <c r="E94" s="93">
        <f t="shared" si="83"/>
        <v>4.7850000000000001</v>
      </c>
      <c r="F94" s="93">
        <v>8.1</v>
      </c>
      <c r="G94" s="93">
        <v>0</v>
      </c>
      <c r="H94" s="93">
        <f t="shared" si="84"/>
        <v>8.1</v>
      </c>
      <c r="I94" s="93">
        <v>4.05</v>
      </c>
      <c r="J94" s="93">
        <v>0</v>
      </c>
      <c r="K94" s="93">
        <f t="shared" si="85"/>
        <v>4.05</v>
      </c>
      <c r="L94" s="93">
        <v>4.05</v>
      </c>
      <c r="M94" s="93">
        <v>0</v>
      </c>
      <c r="N94" s="93">
        <f t="shared" si="65"/>
        <v>4.05</v>
      </c>
      <c r="O94" s="93">
        <v>2.2200000000000002</v>
      </c>
      <c r="P94" s="93">
        <v>0</v>
      </c>
      <c r="Q94" s="93">
        <f>SUM(O94:P94)</f>
        <v>2.2200000000000002</v>
      </c>
      <c r="R94" s="93">
        <v>2.2200000000000002</v>
      </c>
      <c r="S94" s="93">
        <v>0</v>
      </c>
      <c r="T94" s="93">
        <f t="shared" si="66"/>
        <v>2.2200000000000002</v>
      </c>
      <c r="U94" s="122">
        <v>222</v>
      </c>
      <c r="V94" s="122">
        <v>0</v>
      </c>
      <c r="W94" s="51">
        <f t="shared" si="86"/>
        <v>222</v>
      </c>
      <c r="X94" s="93">
        <v>540</v>
      </c>
      <c r="Y94" s="51">
        <v>0</v>
      </c>
      <c r="Z94" s="93">
        <v>540</v>
      </c>
      <c r="AA94" s="93">
        <v>275</v>
      </c>
      <c r="AB94" s="51">
        <v>0</v>
      </c>
      <c r="AC94" s="93">
        <v>275</v>
      </c>
      <c r="AD94" s="93">
        <v>0</v>
      </c>
      <c r="AE94" s="93">
        <v>0</v>
      </c>
      <c r="AF94" s="93">
        <f t="shared" si="87"/>
        <v>0</v>
      </c>
      <c r="AG94" s="93"/>
      <c r="AH94" s="93"/>
      <c r="AI94" s="93"/>
      <c r="AJ94" s="93">
        <v>600</v>
      </c>
      <c r="AK94" s="51">
        <v>0</v>
      </c>
      <c r="AL94" s="93">
        <v>600</v>
      </c>
      <c r="AM94" s="93">
        <v>470</v>
      </c>
      <c r="AN94" s="51">
        <v>0</v>
      </c>
      <c r="AO94" s="93">
        <v>470</v>
      </c>
      <c r="AP94" s="93">
        <v>883.73</v>
      </c>
      <c r="AQ94" s="51">
        <v>0</v>
      </c>
      <c r="AR94" s="93">
        <v>883.73</v>
      </c>
    </row>
    <row r="95" spans="1:44" ht="15.75" customHeight="1" x14ac:dyDescent="0.25">
      <c r="A95" s="209" t="s">
        <v>40</v>
      </c>
      <c r="B95" s="210"/>
      <c r="C95" s="25">
        <f t="shared" ref="C95:K95" si="88">SUM(C92:C94)</f>
        <v>35.5</v>
      </c>
      <c r="D95" s="25">
        <f t="shared" si="88"/>
        <v>0</v>
      </c>
      <c r="E95" s="25">
        <f t="shared" si="88"/>
        <v>35.5</v>
      </c>
      <c r="F95" s="25">
        <f t="shared" si="88"/>
        <v>60.000000000000007</v>
      </c>
      <c r="G95" s="25">
        <f t="shared" si="88"/>
        <v>0</v>
      </c>
      <c r="H95" s="25">
        <f t="shared" si="88"/>
        <v>60.000000000000007</v>
      </c>
      <c r="I95" s="25">
        <f t="shared" si="88"/>
        <v>30.000000000000004</v>
      </c>
      <c r="J95" s="25">
        <f t="shared" si="88"/>
        <v>0</v>
      </c>
      <c r="K95" s="25">
        <f t="shared" si="88"/>
        <v>30.000000000000004</v>
      </c>
      <c r="L95" s="25">
        <f>SUM(L92:L94)</f>
        <v>30.000000000000004</v>
      </c>
      <c r="M95" s="25">
        <f>SUM(M92:M94)</f>
        <v>0</v>
      </c>
      <c r="N95" s="25">
        <f t="shared" si="65"/>
        <v>30.000000000000004</v>
      </c>
      <c r="O95" s="25">
        <f t="shared" ref="O95:Q95" si="89">SUM(O92:O94)</f>
        <v>16.399999999999999</v>
      </c>
      <c r="P95" s="25">
        <f t="shared" si="89"/>
        <v>0</v>
      </c>
      <c r="Q95" s="25">
        <f t="shared" si="89"/>
        <v>16.399999999999999</v>
      </c>
      <c r="R95" s="25">
        <f>SUM(R92:R94)</f>
        <v>16.399999999999999</v>
      </c>
      <c r="S95" s="25">
        <f>SUM(S92:S94)</f>
        <v>0</v>
      </c>
      <c r="T95" s="25">
        <f t="shared" si="66"/>
        <v>16.399999999999999</v>
      </c>
      <c r="U95" s="21">
        <f>SUM(U92:U94)</f>
        <v>1640</v>
      </c>
      <c r="V95" s="21">
        <f t="shared" ref="V95:W95" si="90">SUM(V92:V94)</f>
        <v>0</v>
      </c>
      <c r="W95" s="21">
        <f t="shared" si="90"/>
        <v>1640</v>
      </c>
      <c r="X95" s="25">
        <f>SUM(X92:X94)</f>
        <v>4000</v>
      </c>
      <c r="Y95" s="25">
        <f t="shared" ref="Y95:AR95" si="91">SUM(Y92:Y94)</f>
        <v>0</v>
      </c>
      <c r="Z95" s="25">
        <f t="shared" si="91"/>
        <v>4000</v>
      </c>
      <c r="AA95" s="25">
        <f t="shared" si="91"/>
        <v>2000</v>
      </c>
      <c r="AB95" s="25">
        <f t="shared" si="91"/>
        <v>0</v>
      </c>
      <c r="AC95" s="25">
        <f t="shared" si="91"/>
        <v>2000</v>
      </c>
      <c r="AD95" s="25">
        <f t="shared" si="91"/>
        <v>0</v>
      </c>
      <c r="AE95" s="25">
        <f t="shared" si="91"/>
        <v>0</v>
      </c>
      <c r="AF95" s="25">
        <f t="shared" si="91"/>
        <v>0</v>
      </c>
      <c r="AG95" s="25">
        <f t="shared" si="91"/>
        <v>0</v>
      </c>
      <c r="AH95" s="25">
        <f t="shared" si="91"/>
        <v>0</v>
      </c>
      <c r="AI95" s="25">
        <f t="shared" si="91"/>
        <v>0</v>
      </c>
      <c r="AJ95" s="25">
        <f t="shared" si="91"/>
        <v>3530</v>
      </c>
      <c r="AK95" s="25">
        <f t="shared" si="91"/>
        <v>0</v>
      </c>
      <c r="AL95" s="25">
        <f t="shared" si="91"/>
        <v>3530</v>
      </c>
      <c r="AM95" s="25">
        <f t="shared" si="91"/>
        <v>3400</v>
      </c>
      <c r="AN95" s="25">
        <f t="shared" si="91"/>
        <v>0</v>
      </c>
      <c r="AO95" s="25">
        <f t="shared" si="91"/>
        <v>3400</v>
      </c>
      <c r="AP95" s="25">
        <f t="shared" si="91"/>
        <v>6394.5499999999993</v>
      </c>
      <c r="AQ95" s="25">
        <f t="shared" si="91"/>
        <v>0</v>
      </c>
      <c r="AR95" s="25">
        <f t="shared" si="91"/>
        <v>6394.5499999999993</v>
      </c>
    </row>
    <row r="96" spans="1:44" s="53" customFormat="1" ht="15.75" customHeight="1" x14ac:dyDescent="0.25">
      <c r="A96" s="213" t="s">
        <v>14</v>
      </c>
      <c r="B96" s="59" t="s">
        <v>172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f t="shared" si="65"/>
        <v>0</v>
      </c>
      <c r="O96" s="51">
        <v>394.25</v>
      </c>
      <c r="P96" s="51">
        <v>0</v>
      </c>
      <c r="Q96" s="51">
        <f>SUM(O96:P96)</f>
        <v>394.25</v>
      </c>
      <c r="R96" s="51">
        <v>314.5</v>
      </c>
      <c r="S96" s="51">
        <v>0</v>
      </c>
      <c r="T96" s="51">
        <f t="shared" si="66"/>
        <v>314.5</v>
      </c>
      <c r="U96" s="51">
        <v>31450</v>
      </c>
      <c r="V96" s="51">
        <v>0</v>
      </c>
      <c r="W96" s="51">
        <f>SUM(U96:V96)</f>
        <v>31450</v>
      </c>
      <c r="X96" s="51">
        <v>39000</v>
      </c>
      <c r="Y96" s="51">
        <v>0</v>
      </c>
      <c r="Z96" s="51">
        <v>39000</v>
      </c>
      <c r="AA96" s="51">
        <v>42714</v>
      </c>
      <c r="AB96" s="51">
        <v>0</v>
      </c>
      <c r="AC96" s="51">
        <v>42714</v>
      </c>
      <c r="AD96" s="51">
        <v>42714</v>
      </c>
      <c r="AE96" s="51">
        <v>0</v>
      </c>
      <c r="AF96" s="51">
        <f>SUM(AD96:AE96)</f>
        <v>42714</v>
      </c>
      <c r="AG96" s="51"/>
      <c r="AH96" s="51"/>
      <c r="AI96" s="51"/>
      <c r="AJ96" s="158">
        <v>10000</v>
      </c>
      <c r="AK96" s="159">
        <v>0</v>
      </c>
      <c r="AL96" s="158">
        <v>10000</v>
      </c>
      <c r="AM96" s="76">
        <v>19000</v>
      </c>
      <c r="AN96" s="94">
        <v>0</v>
      </c>
      <c r="AO96" s="76">
        <v>19000</v>
      </c>
      <c r="AP96" s="94">
        <v>0</v>
      </c>
      <c r="AQ96" s="94">
        <v>0</v>
      </c>
      <c r="AR96" s="94">
        <v>0</v>
      </c>
    </row>
    <row r="97" spans="1:44" s="53" customFormat="1" ht="15.75" customHeight="1" x14ac:dyDescent="0.25">
      <c r="A97" s="214"/>
      <c r="B97" s="87" t="s">
        <v>174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1">
        <v>0</v>
      </c>
      <c r="M97" s="51">
        <v>0</v>
      </c>
      <c r="N97" s="51">
        <f t="shared" si="65"/>
        <v>0</v>
      </c>
      <c r="O97" s="51">
        <v>298.5</v>
      </c>
      <c r="P97" s="51">
        <v>0</v>
      </c>
      <c r="Q97" s="51">
        <f>SUM(O97:P97)</f>
        <v>298.5</v>
      </c>
      <c r="R97" s="51">
        <v>240.5</v>
      </c>
      <c r="S97" s="51">
        <v>0</v>
      </c>
      <c r="T97" s="51">
        <f t="shared" si="66"/>
        <v>240.5</v>
      </c>
      <c r="U97" s="51">
        <v>24050</v>
      </c>
      <c r="V97" s="51">
        <v>0</v>
      </c>
      <c r="W97" s="51">
        <f t="shared" ref="W97:W98" si="92">SUM(U97:V97)</f>
        <v>24050</v>
      </c>
      <c r="X97" s="51">
        <v>31000</v>
      </c>
      <c r="Y97" s="51">
        <v>0</v>
      </c>
      <c r="Z97" s="51">
        <v>31000</v>
      </c>
      <c r="AA97" s="51">
        <v>33952</v>
      </c>
      <c r="AB97" s="51">
        <v>0</v>
      </c>
      <c r="AC97" s="51">
        <v>33952</v>
      </c>
      <c r="AD97" s="51">
        <v>0</v>
      </c>
      <c r="AE97" s="51">
        <v>0</v>
      </c>
      <c r="AF97" s="51">
        <f t="shared" ref="AF97:AF98" si="93">SUM(AD97:AE97)</f>
        <v>0</v>
      </c>
      <c r="AG97" s="51"/>
      <c r="AH97" s="51"/>
      <c r="AI97" s="51"/>
      <c r="AJ97" s="158">
        <v>7605</v>
      </c>
      <c r="AK97" s="159">
        <v>0</v>
      </c>
      <c r="AL97" s="158">
        <v>7605</v>
      </c>
      <c r="AM97" s="76">
        <v>14605</v>
      </c>
      <c r="AN97" s="94">
        <v>0</v>
      </c>
      <c r="AO97" s="76">
        <v>14605</v>
      </c>
      <c r="AP97" s="94">
        <v>0</v>
      </c>
      <c r="AQ97" s="94">
        <v>0</v>
      </c>
      <c r="AR97" s="94">
        <v>0</v>
      </c>
    </row>
    <row r="98" spans="1:44" s="53" customFormat="1" ht="15.75" customHeight="1" x14ac:dyDescent="0.25">
      <c r="A98" s="215"/>
      <c r="B98" s="87" t="s">
        <v>173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1">
        <v>0</v>
      </c>
      <c r="M98" s="51">
        <v>0</v>
      </c>
      <c r="N98" s="51">
        <f t="shared" si="65"/>
        <v>0</v>
      </c>
      <c r="O98" s="51">
        <v>1535.25</v>
      </c>
      <c r="P98" s="51">
        <v>0</v>
      </c>
      <c r="Q98" s="51">
        <f>SUM(O98:P98)</f>
        <v>1535.25</v>
      </c>
      <c r="R98" s="51">
        <v>12.95</v>
      </c>
      <c r="S98" s="51">
        <v>0</v>
      </c>
      <c r="T98" s="51">
        <f t="shared" si="66"/>
        <v>12.95</v>
      </c>
      <c r="U98" s="51">
        <v>129500</v>
      </c>
      <c r="V98" s="51">
        <v>0</v>
      </c>
      <c r="W98" s="51">
        <f t="shared" si="92"/>
        <v>129500</v>
      </c>
      <c r="X98" s="51">
        <v>140000</v>
      </c>
      <c r="Y98" s="51">
        <v>0</v>
      </c>
      <c r="Z98" s="51">
        <v>140000</v>
      </c>
      <c r="AA98" s="51">
        <v>153334</v>
      </c>
      <c r="AB98" s="51">
        <v>0</v>
      </c>
      <c r="AC98" s="51">
        <v>153334</v>
      </c>
      <c r="AD98" s="51">
        <v>153334</v>
      </c>
      <c r="AE98" s="51">
        <v>0</v>
      </c>
      <c r="AF98" s="51">
        <f t="shared" si="93"/>
        <v>153334</v>
      </c>
      <c r="AG98" s="51"/>
      <c r="AH98" s="51"/>
      <c r="AI98" s="51"/>
      <c r="AJ98" s="158">
        <v>40895</v>
      </c>
      <c r="AK98" s="159">
        <v>0</v>
      </c>
      <c r="AL98" s="158">
        <v>40895</v>
      </c>
      <c r="AM98" s="76">
        <v>74895</v>
      </c>
      <c r="AN98" s="94">
        <v>0</v>
      </c>
      <c r="AO98" s="76">
        <v>74895</v>
      </c>
      <c r="AP98" s="94">
        <v>0</v>
      </c>
      <c r="AQ98" s="94">
        <v>0</v>
      </c>
      <c r="AR98" s="94">
        <v>0</v>
      </c>
    </row>
    <row r="99" spans="1:44" s="85" customFormat="1" ht="15.75" customHeight="1" x14ac:dyDescent="0.25">
      <c r="A99" s="218" t="s">
        <v>7</v>
      </c>
      <c r="B99" s="216"/>
      <c r="C99" s="21">
        <f t="shared" ref="C99:K99" si="94">SUM(C96:C98)</f>
        <v>0</v>
      </c>
      <c r="D99" s="21">
        <f t="shared" si="94"/>
        <v>0</v>
      </c>
      <c r="E99" s="21">
        <f t="shared" si="94"/>
        <v>0</v>
      </c>
      <c r="F99" s="21">
        <f t="shared" si="94"/>
        <v>0</v>
      </c>
      <c r="G99" s="21">
        <f t="shared" si="94"/>
        <v>0</v>
      </c>
      <c r="H99" s="21">
        <f t="shared" si="94"/>
        <v>0</v>
      </c>
      <c r="I99" s="21">
        <f t="shared" si="94"/>
        <v>0</v>
      </c>
      <c r="J99" s="21">
        <f t="shared" si="94"/>
        <v>0</v>
      </c>
      <c r="K99" s="21">
        <f t="shared" si="94"/>
        <v>0</v>
      </c>
      <c r="L99" s="21">
        <f>SUM(L96:L98)</f>
        <v>0</v>
      </c>
      <c r="M99" s="21">
        <f>SUM(M96:M98)</f>
        <v>0</v>
      </c>
      <c r="N99" s="21">
        <f t="shared" si="65"/>
        <v>0</v>
      </c>
      <c r="O99" s="21">
        <f t="shared" ref="O99:Q99" si="95">SUM(O96:O98)</f>
        <v>2228</v>
      </c>
      <c r="P99" s="21">
        <f t="shared" si="95"/>
        <v>0</v>
      </c>
      <c r="Q99" s="21">
        <f t="shared" si="95"/>
        <v>2228</v>
      </c>
      <c r="R99" s="21">
        <f>SUM(R96:R98)</f>
        <v>567.95000000000005</v>
      </c>
      <c r="S99" s="21">
        <f>SUM(S96:S98)</f>
        <v>0</v>
      </c>
      <c r="T99" s="21">
        <f t="shared" si="66"/>
        <v>567.95000000000005</v>
      </c>
      <c r="U99" s="21">
        <f>SUM(U96:U98)</f>
        <v>185000</v>
      </c>
      <c r="V99" s="21">
        <f>SUM(V96:V98)</f>
        <v>0</v>
      </c>
      <c r="W99" s="21">
        <f t="shared" si="81"/>
        <v>185000</v>
      </c>
      <c r="X99" s="21">
        <f>SUM(X96:X98)</f>
        <v>210000</v>
      </c>
      <c r="Y99" s="21">
        <f t="shared" ref="Y99:AR99" si="96">SUM(Y96:Y98)</f>
        <v>0</v>
      </c>
      <c r="Z99" s="21">
        <f t="shared" si="96"/>
        <v>210000</v>
      </c>
      <c r="AA99" s="21">
        <f t="shared" si="96"/>
        <v>230000</v>
      </c>
      <c r="AB99" s="21">
        <f t="shared" si="96"/>
        <v>0</v>
      </c>
      <c r="AC99" s="21">
        <f t="shared" si="96"/>
        <v>230000</v>
      </c>
      <c r="AD99" s="21">
        <f t="shared" si="96"/>
        <v>196048</v>
      </c>
      <c r="AE99" s="21">
        <f t="shared" si="96"/>
        <v>0</v>
      </c>
      <c r="AF99" s="21">
        <f t="shared" si="96"/>
        <v>196048</v>
      </c>
      <c r="AG99" s="21">
        <f t="shared" si="96"/>
        <v>0</v>
      </c>
      <c r="AH99" s="21">
        <f t="shared" si="96"/>
        <v>0</v>
      </c>
      <c r="AI99" s="21">
        <f t="shared" si="96"/>
        <v>0</v>
      </c>
      <c r="AJ99" s="21">
        <f t="shared" si="96"/>
        <v>58500</v>
      </c>
      <c r="AK99" s="21">
        <f t="shared" si="96"/>
        <v>0</v>
      </c>
      <c r="AL99" s="21">
        <f t="shared" si="96"/>
        <v>58500</v>
      </c>
      <c r="AM99" s="21">
        <f t="shared" si="96"/>
        <v>108500</v>
      </c>
      <c r="AN99" s="21">
        <f t="shared" si="96"/>
        <v>0</v>
      </c>
      <c r="AO99" s="21">
        <f t="shared" si="96"/>
        <v>108500</v>
      </c>
      <c r="AP99" s="21">
        <f t="shared" si="96"/>
        <v>0</v>
      </c>
      <c r="AQ99" s="21">
        <f t="shared" si="96"/>
        <v>0</v>
      </c>
      <c r="AR99" s="21">
        <f t="shared" si="96"/>
        <v>0</v>
      </c>
    </row>
    <row r="100" spans="1:44" ht="15.75" customHeight="1" x14ac:dyDescent="0.25">
      <c r="A100" s="22" t="s">
        <v>15</v>
      </c>
      <c r="B100" s="23"/>
      <c r="C100" s="24"/>
      <c r="D100" s="24"/>
      <c r="E100" s="24"/>
      <c r="F100" s="24"/>
      <c r="G100" s="24"/>
      <c r="H100" s="24"/>
      <c r="I100" s="24"/>
      <c r="J100" s="24"/>
      <c r="K100" s="24"/>
      <c r="L100" s="30"/>
      <c r="M100" s="30"/>
      <c r="N100" s="24"/>
      <c r="O100" s="24"/>
      <c r="P100" s="24"/>
      <c r="Q100" s="24"/>
      <c r="R100" s="30"/>
      <c r="S100" s="30"/>
      <c r="T100" s="24"/>
      <c r="U100" s="105"/>
      <c r="V100" s="105"/>
      <c r="W100" s="105"/>
      <c r="X100" s="105"/>
      <c r="Y100" s="105"/>
      <c r="Z100" s="157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</row>
    <row r="101" spans="1:44" s="53" customFormat="1" ht="15.75" customHeight="1" x14ac:dyDescent="0.25">
      <c r="A101" s="205" t="s">
        <v>16</v>
      </c>
      <c r="B101" s="164" t="s">
        <v>129</v>
      </c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>
        <v>0</v>
      </c>
      <c r="V101" s="70">
        <v>0</v>
      </c>
      <c r="W101" s="51">
        <f>SUM(U101:V101)</f>
        <v>0</v>
      </c>
      <c r="X101" s="51">
        <v>1648</v>
      </c>
      <c r="Y101" s="51">
        <v>2473</v>
      </c>
      <c r="Z101" s="51">
        <v>4121</v>
      </c>
      <c r="AA101" s="51">
        <v>0</v>
      </c>
      <c r="AB101" s="51">
        <v>0</v>
      </c>
      <c r="AC101" s="51">
        <v>0</v>
      </c>
      <c r="AD101" s="51">
        <v>0</v>
      </c>
      <c r="AE101" s="51">
        <v>0</v>
      </c>
      <c r="AF101" s="69">
        <f>SUM(AD101:AE101)</f>
        <v>0</v>
      </c>
      <c r="AG101" s="96"/>
      <c r="AH101" s="96"/>
      <c r="AI101" s="96"/>
      <c r="AJ101" s="70">
        <v>0</v>
      </c>
      <c r="AK101" s="51">
        <v>0</v>
      </c>
      <c r="AL101" s="51">
        <v>0</v>
      </c>
      <c r="AM101" s="75">
        <v>0</v>
      </c>
      <c r="AN101" s="75">
        <v>0</v>
      </c>
      <c r="AO101" s="75">
        <v>0</v>
      </c>
      <c r="AP101" s="76">
        <v>0</v>
      </c>
      <c r="AQ101" s="76">
        <v>0</v>
      </c>
      <c r="AR101" s="76">
        <v>0</v>
      </c>
    </row>
    <row r="102" spans="1:44" s="53" customFormat="1" ht="15.75" customHeight="1" x14ac:dyDescent="0.25">
      <c r="A102" s="205"/>
      <c r="B102" s="164" t="s">
        <v>130</v>
      </c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>
        <v>0</v>
      </c>
      <c r="V102" s="70">
        <v>0</v>
      </c>
      <c r="W102" s="51">
        <f t="shared" ref="W102:W118" si="97">SUM(U102:V102)</f>
        <v>0</v>
      </c>
      <c r="X102" s="51">
        <v>428</v>
      </c>
      <c r="Y102" s="51">
        <v>642</v>
      </c>
      <c r="Z102" s="51">
        <v>1070</v>
      </c>
      <c r="AA102" s="51">
        <v>0</v>
      </c>
      <c r="AB102" s="51">
        <v>0</v>
      </c>
      <c r="AC102" s="51">
        <v>0</v>
      </c>
      <c r="AD102" s="51">
        <v>0</v>
      </c>
      <c r="AE102" s="51">
        <v>0</v>
      </c>
      <c r="AF102" s="69">
        <f t="shared" ref="AF102:AF118" si="98">SUM(AD102:AE102)</f>
        <v>0</v>
      </c>
      <c r="AG102" s="96"/>
      <c r="AH102" s="96"/>
      <c r="AI102" s="96"/>
      <c r="AJ102" s="70">
        <v>0</v>
      </c>
      <c r="AK102" s="51">
        <v>0</v>
      </c>
      <c r="AL102" s="51">
        <v>0</v>
      </c>
      <c r="AM102" s="75">
        <v>0</v>
      </c>
      <c r="AN102" s="75">
        <v>0</v>
      </c>
      <c r="AO102" s="75">
        <v>0</v>
      </c>
      <c r="AP102" s="75">
        <v>0</v>
      </c>
      <c r="AQ102" s="75">
        <v>0</v>
      </c>
      <c r="AR102" s="75">
        <v>0</v>
      </c>
    </row>
    <row r="103" spans="1:44" s="53" customFormat="1" ht="15.75" customHeight="1" x14ac:dyDescent="0.25">
      <c r="A103" s="205"/>
      <c r="B103" s="164" t="s">
        <v>131</v>
      </c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>
        <v>0</v>
      </c>
      <c r="V103" s="70">
        <v>0</v>
      </c>
      <c r="W103" s="51">
        <f t="shared" si="97"/>
        <v>0</v>
      </c>
      <c r="X103" s="51">
        <v>324</v>
      </c>
      <c r="Y103" s="51">
        <v>485</v>
      </c>
      <c r="Z103" s="51">
        <v>809</v>
      </c>
      <c r="AA103" s="51">
        <v>0</v>
      </c>
      <c r="AB103" s="51">
        <v>0</v>
      </c>
      <c r="AC103" s="51">
        <v>0</v>
      </c>
      <c r="AD103" s="51">
        <v>0</v>
      </c>
      <c r="AE103" s="51">
        <v>0</v>
      </c>
      <c r="AF103" s="69">
        <f t="shared" si="98"/>
        <v>0</v>
      </c>
      <c r="AG103" s="96"/>
      <c r="AH103" s="96"/>
      <c r="AI103" s="96"/>
      <c r="AJ103" s="70">
        <v>0</v>
      </c>
      <c r="AK103" s="51">
        <v>0</v>
      </c>
      <c r="AL103" s="51">
        <v>0</v>
      </c>
      <c r="AM103" s="75">
        <v>0</v>
      </c>
      <c r="AN103" s="75">
        <v>0</v>
      </c>
      <c r="AO103" s="75">
        <v>0</v>
      </c>
      <c r="AP103" s="75">
        <v>0</v>
      </c>
      <c r="AQ103" s="75">
        <v>0</v>
      </c>
      <c r="AR103" s="75">
        <v>0</v>
      </c>
    </row>
    <row r="104" spans="1:44" s="53" customFormat="1" ht="15.75" customHeight="1" x14ac:dyDescent="0.25">
      <c r="A104" s="205"/>
      <c r="B104" s="164" t="s">
        <v>132</v>
      </c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>
        <v>0</v>
      </c>
      <c r="V104" s="70">
        <v>0</v>
      </c>
      <c r="W104" s="51">
        <f t="shared" si="97"/>
        <v>0</v>
      </c>
      <c r="X104" s="51">
        <v>0.01</v>
      </c>
      <c r="Y104" s="51">
        <v>0.01</v>
      </c>
      <c r="Z104" s="51">
        <v>0.02</v>
      </c>
      <c r="AA104" s="51">
        <v>0</v>
      </c>
      <c r="AB104" s="51">
        <v>0</v>
      </c>
      <c r="AC104" s="51">
        <v>0</v>
      </c>
      <c r="AD104" s="51">
        <v>0</v>
      </c>
      <c r="AE104" s="51">
        <v>0</v>
      </c>
      <c r="AF104" s="69">
        <f t="shared" si="98"/>
        <v>0</v>
      </c>
      <c r="AG104" s="96"/>
      <c r="AH104" s="96"/>
      <c r="AI104" s="96"/>
      <c r="AJ104" s="70">
        <v>0</v>
      </c>
      <c r="AK104" s="51">
        <v>0.01</v>
      </c>
      <c r="AL104" s="51">
        <v>0.01</v>
      </c>
      <c r="AM104" s="75">
        <v>0</v>
      </c>
      <c r="AN104" s="75">
        <v>0</v>
      </c>
      <c r="AO104" s="75">
        <v>0</v>
      </c>
      <c r="AP104" s="75">
        <v>0</v>
      </c>
      <c r="AQ104" s="75">
        <v>0</v>
      </c>
      <c r="AR104" s="75">
        <v>0</v>
      </c>
    </row>
    <row r="105" spans="1:44" s="53" customFormat="1" ht="15.75" customHeight="1" x14ac:dyDescent="0.25">
      <c r="A105" s="205"/>
      <c r="B105" s="164" t="s">
        <v>133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>
        <v>0</v>
      </c>
      <c r="V105" s="70">
        <v>0</v>
      </c>
      <c r="W105" s="51">
        <f t="shared" si="97"/>
        <v>0</v>
      </c>
      <c r="X105" s="51">
        <v>0.01</v>
      </c>
      <c r="Y105" s="51">
        <v>0.01</v>
      </c>
      <c r="Z105" s="51">
        <v>0.02</v>
      </c>
      <c r="AA105" s="51">
        <v>0</v>
      </c>
      <c r="AB105" s="51">
        <v>0</v>
      </c>
      <c r="AC105" s="51">
        <v>0</v>
      </c>
      <c r="AD105" s="51">
        <v>0</v>
      </c>
      <c r="AE105" s="51">
        <v>0</v>
      </c>
      <c r="AF105" s="69">
        <f t="shared" si="98"/>
        <v>0</v>
      </c>
      <c r="AG105" s="96"/>
      <c r="AH105" s="96"/>
      <c r="AI105" s="96"/>
      <c r="AJ105" s="70">
        <v>0</v>
      </c>
      <c r="AK105" s="51">
        <v>0.01</v>
      </c>
      <c r="AL105" s="51">
        <v>0.01</v>
      </c>
      <c r="AM105" s="75">
        <v>0</v>
      </c>
      <c r="AN105" s="75">
        <v>0</v>
      </c>
      <c r="AO105" s="75">
        <v>0</v>
      </c>
      <c r="AP105" s="75">
        <v>0</v>
      </c>
      <c r="AQ105" s="75">
        <v>0</v>
      </c>
      <c r="AR105" s="75">
        <v>0</v>
      </c>
    </row>
    <row r="106" spans="1:44" s="53" customFormat="1" ht="15.75" customHeight="1" x14ac:dyDescent="0.25">
      <c r="A106" s="205"/>
      <c r="B106" s="164" t="s">
        <v>134</v>
      </c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>
        <v>0</v>
      </c>
      <c r="V106" s="70">
        <v>0</v>
      </c>
      <c r="W106" s="51">
        <f t="shared" si="97"/>
        <v>0</v>
      </c>
      <c r="X106" s="51">
        <v>0.01</v>
      </c>
      <c r="Y106" s="51">
        <v>0.01</v>
      </c>
      <c r="Z106" s="51">
        <v>0.02</v>
      </c>
      <c r="AA106" s="51">
        <v>0</v>
      </c>
      <c r="AB106" s="51">
        <v>0</v>
      </c>
      <c r="AC106" s="51">
        <v>0</v>
      </c>
      <c r="AD106" s="51">
        <v>0</v>
      </c>
      <c r="AE106" s="51">
        <v>0</v>
      </c>
      <c r="AF106" s="69">
        <f t="shared" si="98"/>
        <v>0</v>
      </c>
      <c r="AG106" s="96"/>
      <c r="AH106" s="96"/>
      <c r="AI106" s="96"/>
      <c r="AJ106" s="70">
        <v>0</v>
      </c>
      <c r="AK106" s="51">
        <v>0.01</v>
      </c>
      <c r="AL106" s="51">
        <v>0.01</v>
      </c>
      <c r="AM106" s="75">
        <v>0</v>
      </c>
      <c r="AN106" s="75">
        <v>0</v>
      </c>
      <c r="AO106" s="75">
        <v>0</v>
      </c>
      <c r="AP106" s="75">
        <v>0</v>
      </c>
      <c r="AQ106" s="75">
        <v>0</v>
      </c>
      <c r="AR106" s="75">
        <v>0</v>
      </c>
    </row>
    <row r="107" spans="1:44" s="53" customFormat="1" ht="15.75" customHeight="1" x14ac:dyDescent="0.25">
      <c r="A107" s="205"/>
      <c r="B107" s="164" t="s">
        <v>135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>
        <v>0</v>
      </c>
      <c r="V107" s="70">
        <v>0</v>
      </c>
      <c r="W107" s="51">
        <f t="shared" si="97"/>
        <v>0</v>
      </c>
      <c r="X107" s="51">
        <v>3847</v>
      </c>
      <c r="Y107" s="51">
        <v>5770</v>
      </c>
      <c r="Z107" s="51">
        <v>9617</v>
      </c>
      <c r="AA107" s="51">
        <v>0</v>
      </c>
      <c r="AB107" s="51">
        <v>0</v>
      </c>
      <c r="AC107" s="51">
        <v>0</v>
      </c>
      <c r="AD107" s="51">
        <v>0</v>
      </c>
      <c r="AE107" s="51">
        <v>0</v>
      </c>
      <c r="AF107" s="69">
        <f t="shared" si="98"/>
        <v>0</v>
      </c>
      <c r="AG107" s="96"/>
      <c r="AH107" s="96"/>
      <c r="AI107" s="96"/>
      <c r="AJ107" s="70">
        <v>0</v>
      </c>
      <c r="AK107" s="51">
        <v>0</v>
      </c>
      <c r="AL107" s="51">
        <v>0</v>
      </c>
      <c r="AM107" s="75">
        <v>0</v>
      </c>
      <c r="AN107" s="75">
        <v>0</v>
      </c>
      <c r="AO107" s="75">
        <v>0</v>
      </c>
      <c r="AP107" s="75">
        <v>0</v>
      </c>
      <c r="AQ107" s="75">
        <v>0</v>
      </c>
      <c r="AR107" s="75">
        <v>0</v>
      </c>
    </row>
    <row r="108" spans="1:44" s="53" customFormat="1" ht="15.75" customHeight="1" x14ac:dyDescent="0.25">
      <c r="A108" s="205"/>
      <c r="B108" s="164" t="s">
        <v>136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>
        <v>0</v>
      </c>
      <c r="V108" s="70">
        <v>0</v>
      </c>
      <c r="W108" s="51">
        <f t="shared" si="97"/>
        <v>0</v>
      </c>
      <c r="X108" s="51">
        <v>998</v>
      </c>
      <c r="Y108" s="51">
        <v>1498</v>
      </c>
      <c r="Z108" s="51">
        <v>2496</v>
      </c>
      <c r="AA108" s="51">
        <v>0</v>
      </c>
      <c r="AB108" s="51">
        <v>0</v>
      </c>
      <c r="AC108" s="51">
        <v>0</v>
      </c>
      <c r="AD108" s="51">
        <v>0</v>
      </c>
      <c r="AE108" s="51">
        <v>0</v>
      </c>
      <c r="AF108" s="69">
        <f t="shared" si="98"/>
        <v>0</v>
      </c>
      <c r="AG108" s="96"/>
      <c r="AH108" s="96"/>
      <c r="AI108" s="96"/>
      <c r="AJ108" s="70">
        <v>0</v>
      </c>
      <c r="AK108" s="51">
        <v>0</v>
      </c>
      <c r="AL108" s="51">
        <v>0</v>
      </c>
      <c r="AM108" s="75">
        <v>0</v>
      </c>
      <c r="AN108" s="75">
        <v>0</v>
      </c>
      <c r="AO108" s="75">
        <v>0</v>
      </c>
      <c r="AP108" s="75">
        <v>0</v>
      </c>
      <c r="AQ108" s="75">
        <v>0</v>
      </c>
      <c r="AR108" s="75">
        <v>0</v>
      </c>
    </row>
    <row r="109" spans="1:44" s="53" customFormat="1" ht="15.75" customHeight="1" x14ac:dyDescent="0.25">
      <c r="A109" s="205"/>
      <c r="B109" s="164" t="s">
        <v>137</v>
      </c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>
        <v>0</v>
      </c>
      <c r="V109" s="70">
        <v>0</v>
      </c>
      <c r="W109" s="51">
        <f t="shared" si="97"/>
        <v>0</v>
      </c>
      <c r="X109" s="51">
        <v>755</v>
      </c>
      <c r="Y109" s="51">
        <v>1132</v>
      </c>
      <c r="Z109" s="51">
        <v>1887</v>
      </c>
      <c r="AA109" s="51">
        <v>0</v>
      </c>
      <c r="AB109" s="51">
        <v>0</v>
      </c>
      <c r="AC109" s="51">
        <v>0</v>
      </c>
      <c r="AD109" s="51">
        <v>0</v>
      </c>
      <c r="AE109" s="51">
        <v>0</v>
      </c>
      <c r="AF109" s="69">
        <f t="shared" si="98"/>
        <v>0</v>
      </c>
      <c r="AG109" s="96"/>
      <c r="AH109" s="96"/>
      <c r="AI109" s="96"/>
      <c r="AJ109" s="70">
        <v>0</v>
      </c>
      <c r="AK109" s="51">
        <v>0</v>
      </c>
      <c r="AL109" s="51">
        <v>0</v>
      </c>
      <c r="AM109" s="75">
        <v>0</v>
      </c>
      <c r="AN109" s="75">
        <v>0</v>
      </c>
      <c r="AO109" s="75">
        <v>0</v>
      </c>
      <c r="AP109" s="75">
        <v>0</v>
      </c>
      <c r="AQ109" s="75">
        <v>0</v>
      </c>
      <c r="AR109" s="75">
        <v>0</v>
      </c>
    </row>
    <row r="110" spans="1:44" s="53" customFormat="1" ht="15.75" customHeight="1" x14ac:dyDescent="0.25">
      <c r="A110" s="205"/>
      <c r="B110" s="164" t="s">
        <v>138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>
        <v>0</v>
      </c>
      <c r="V110" s="70">
        <v>0</v>
      </c>
      <c r="W110" s="51">
        <f t="shared" si="97"/>
        <v>0</v>
      </c>
      <c r="X110" s="51">
        <v>0.01</v>
      </c>
      <c r="Y110" s="51">
        <v>0.01</v>
      </c>
      <c r="Z110" s="51">
        <v>0.02</v>
      </c>
      <c r="AA110" s="51">
        <v>0</v>
      </c>
      <c r="AB110" s="51">
        <v>0</v>
      </c>
      <c r="AC110" s="51">
        <v>0</v>
      </c>
      <c r="AD110" s="51">
        <v>0</v>
      </c>
      <c r="AE110" s="51">
        <v>0</v>
      </c>
      <c r="AF110" s="69">
        <f t="shared" si="98"/>
        <v>0</v>
      </c>
      <c r="AG110" s="96"/>
      <c r="AH110" s="96"/>
      <c r="AI110" s="96"/>
      <c r="AJ110" s="70">
        <v>0</v>
      </c>
      <c r="AK110" s="51">
        <v>0</v>
      </c>
      <c r="AL110" s="51">
        <v>0</v>
      </c>
      <c r="AM110" s="75">
        <v>0</v>
      </c>
      <c r="AN110" s="75">
        <v>0</v>
      </c>
      <c r="AO110" s="75">
        <v>0</v>
      </c>
      <c r="AP110" s="75">
        <v>0</v>
      </c>
      <c r="AQ110" s="75">
        <v>0</v>
      </c>
      <c r="AR110" s="75">
        <v>0</v>
      </c>
    </row>
    <row r="111" spans="1:44" s="53" customFormat="1" ht="15.75" customHeight="1" x14ac:dyDescent="0.25">
      <c r="A111" s="205"/>
      <c r="B111" s="164" t="s">
        <v>139</v>
      </c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>
        <v>0</v>
      </c>
      <c r="V111" s="70">
        <v>0</v>
      </c>
      <c r="W111" s="51">
        <f t="shared" si="97"/>
        <v>0</v>
      </c>
      <c r="X111" s="51">
        <v>0.01</v>
      </c>
      <c r="Y111" s="51">
        <v>0.01</v>
      </c>
      <c r="Z111" s="51">
        <v>0.02</v>
      </c>
      <c r="AA111" s="51">
        <v>0</v>
      </c>
      <c r="AB111" s="51">
        <v>0</v>
      </c>
      <c r="AC111" s="51">
        <v>0</v>
      </c>
      <c r="AD111" s="51">
        <v>0</v>
      </c>
      <c r="AE111" s="51">
        <v>0</v>
      </c>
      <c r="AF111" s="69">
        <f t="shared" si="98"/>
        <v>0</v>
      </c>
      <c r="AG111" s="96"/>
      <c r="AH111" s="96"/>
      <c r="AI111" s="96"/>
      <c r="AJ111" s="70">
        <v>0</v>
      </c>
      <c r="AK111" s="51">
        <v>0</v>
      </c>
      <c r="AL111" s="51">
        <v>0</v>
      </c>
      <c r="AM111" s="75">
        <v>0</v>
      </c>
      <c r="AN111" s="75">
        <v>0</v>
      </c>
      <c r="AO111" s="75">
        <v>0</v>
      </c>
      <c r="AP111" s="75">
        <v>0</v>
      </c>
      <c r="AQ111" s="75">
        <v>0</v>
      </c>
      <c r="AR111" s="75">
        <v>0</v>
      </c>
    </row>
    <row r="112" spans="1:44" s="53" customFormat="1" ht="15.75" customHeight="1" x14ac:dyDescent="0.25">
      <c r="A112" s="205"/>
      <c r="B112" s="164" t="s">
        <v>140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>
        <v>0</v>
      </c>
      <c r="V112" s="70">
        <v>0</v>
      </c>
      <c r="W112" s="51">
        <f t="shared" si="97"/>
        <v>0</v>
      </c>
      <c r="X112" s="51">
        <v>0.01</v>
      </c>
      <c r="Y112" s="51">
        <v>0.01</v>
      </c>
      <c r="Z112" s="51">
        <v>0.02</v>
      </c>
      <c r="AA112" s="51">
        <v>0</v>
      </c>
      <c r="AB112" s="51">
        <v>0</v>
      </c>
      <c r="AC112" s="51">
        <v>0</v>
      </c>
      <c r="AD112" s="51">
        <v>0</v>
      </c>
      <c r="AE112" s="51">
        <v>0</v>
      </c>
      <c r="AF112" s="69">
        <f t="shared" si="98"/>
        <v>0</v>
      </c>
      <c r="AG112" s="96"/>
      <c r="AH112" s="96"/>
      <c r="AI112" s="96"/>
      <c r="AJ112" s="70">
        <v>0</v>
      </c>
      <c r="AK112" s="51">
        <v>0</v>
      </c>
      <c r="AL112" s="51">
        <v>0</v>
      </c>
      <c r="AM112" s="75">
        <v>0</v>
      </c>
      <c r="AN112" s="75">
        <v>0</v>
      </c>
      <c r="AO112" s="75">
        <v>0</v>
      </c>
      <c r="AP112" s="75">
        <v>0</v>
      </c>
      <c r="AQ112" s="75">
        <v>0</v>
      </c>
      <c r="AR112" s="75">
        <v>0</v>
      </c>
    </row>
    <row r="113" spans="1:44" s="53" customFormat="1" ht="15.75" customHeight="1" x14ac:dyDescent="0.25">
      <c r="A113" s="205"/>
      <c r="B113" s="272" t="s">
        <v>141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>
        <v>0</v>
      </c>
      <c r="V113" s="70">
        <v>0</v>
      </c>
      <c r="W113" s="51">
        <f t="shared" si="97"/>
        <v>0</v>
      </c>
      <c r="X113" s="51">
        <v>26800</v>
      </c>
      <c r="Y113" s="51">
        <v>50400</v>
      </c>
      <c r="Z113" s="51">
        <v>77200</v>
      </c>
      <c r="AA113" s="51">
        <v>8129</v>
      </c>
      <c r="AB113" s="51">
        <v>12317</v>
      </c>
      <c r="AC113" s="51">
        <v>20446</v>
      </c>
      <c r="AD113" s="51">
        <v>1627.36</v>
      </c>
      <c r="AE113" s="51">
        <v>2465.6999999999998</v>
      </c>
      <c r="AF113" s="69">
        <f t="shared" si="98"/>
        <v>4093.0599999999995</v>
      </c>
      <c r="AG113" s="96"/>
      <c r="AH113" s="96"/>
      <c r="AI113" s="96"/>
      <c r="AJ113" s="70">
        <v>16617</v>
      </c>
      <c r="AK113" s="51">
        <v>25178</v>
      </c>
      <c r="AL113" s="51">
        <v>41795</v>
      </c>
      <c r="AM113" s="76">
        <v>2924.89</v>
      </c>
      <c r="AN113" s="76">
        <v>8209.5</v>
      </c>
      <c r="AO113" s="75">
        <v>11134.39</v>
      </c>
      <c r="AP113" s="75">
        <v>24191.98</v>
      </c>
      <c r="AQ113" s="75">
        <v>36653.980000000003</v>
      </c>
      <c r="AR113" s="75">
        <v>60845.96</v>
      </c>
    </row>
    <row r="114" spans="1:44" s="53" customFormat="1" ht="15.75" customHeight="1" x14ac:dyDescent="0.25">
      <c r="A114" s="205"/>
      <c r="B114" s="272" t="s">
        <v>142</v>
      </c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>
        <v>0</v>
      </c>
      <c r="V114" s="70">
        <v>0</v>
      </c>
      <c r="W114" s="51">
        <f t="shared" si="97"/>
        <v>0</v>
      </c>
      <c r="X114" s="51">
        <v>0</v>
      </c>
      <c r="Y114" s="51">
        <v>0</v>
      </c>
      <c r="Z114" s="51">
        <v>0</v>
      </c>
      <c r="AA114" s="51">
        <v>0</v>
      </c>
      <c r="AB114" s="51">
        <v>0</v>
      </c>
      <c r="AC114" s="51">
        <v>0</v>
      </c>
      <c r="AD114" s="51">
        <v>0</v>
      </c>
      <c r="AE114" s="51">
        <v>0</v>
      </c>
      <c r="AF114" s="69">
        <f t="shared" si="98"/>
        <v>0</v>
      </c>
      <c r="AG114" s="96"/>
      <c r="AH114" s="96"/>
      <c r="AI114" s="96"/>
      <c r="AJ114" s="70">
        <v>0.01</v>
      </c>
      <c r="AK114" s="51"/>
      <c r="AL114" s="51">
        <v>0.01</v>
      </c>
      <c r="AM114" s="76">
        <v>549.52</v>
      </c>
      <c r="AN114" s="75">
        <v>0</v>
      </c>
      <c r="AO114" s="75">
        <v>549.52</v>
      </c>
      <c r="AP114" s="76">
        <v>7212.45</v>
      </c>
      <c r="AQ114" s="76">
        <v>0</v>
      </c>
      <c r="AR114" s="75">
        <v>7212.45</v>
      </c>
    </row>
    <row r="115" spans="1:44" s="53" customFormat="1" ht="15.75" customHeight="1" x14ac:dyDescent="0.25">
      <c r="A115" s="205"/>
      <c r="B115" s="272" t="s">
        <v>143</v>
      </c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>
        <v>0</v>
      </c>
      <c r="V115" s="70">
        <v>0</v>
      </c>
      <c r="W115" s="51">
        <f t="shared" si="97"/>
        <v>0</v>
      </c>
      <c r="X115" s="51">
        <v>7000</v>
      </c>
      <c r="Y115" s="51">
        <v>13100</v>
      </c>
      <c r="Z115" s="51">
        <v>20100</v>
      </c>
      <c r="AA115" s="51">
        <v>2110</v>
      </c>
      <c r="AB115" s="51">
        <v>3197</v>
      </c>
      <c r="AC115" s="51">
        <v>5307</v>
      </c>
      <c r="AD115" s="51">
        <v>422.42</v>
      </c>
      <c r="AE115" s="51">
        <v>640.03</v>
      </c>
      <c r="AF115" s="69">
        <f t="shared" si="98"/>
        <v>1062.45</v>
      </c>
      <c r="AG115" s="96"/>
      <c r="AH115" s="96"/>
      <c r="AI115" s="96"/>
      <c r="AJ115" s="70">
        <v>4314</v>
      </c>
      <c r="AK115" s="51">
        <v>6535</v>
      </c>
      <c r="AL115" s="51">
        <v>10849</v>
      </c>
      <c r="AM115" s="75">
        <v>0</v>
      </c>
      <c r="AN115" s="76">
        <v>1784.86</v>
      </c>
      <c r="AO115" s="75">
        <v>1784.86</v>
      </c>
      <c r="AP115" s="76">
        <v>0.01</v>
      </c>
      <c r="AQ115" s="75">
        <v>0.01</v>
      </c>
      <c r="AR115" s="75">
        <v>0.02</v>
      </c>
    </row>
    <row r="116" spans="1:44" s="53" customFormat="1" ht="15.75" customHeight="1" x14ac:dyDescent="0.25">
      <c r="A116" s="205"/>
      <c r="B116" s="272" t="s">
        <v>144</v>
      </c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>
        <v>0</v>
      </c>
      <c r="V116" s="70">
        <v>0</v>
      </c>
      <c r="W116" s="51">
        <f t="shared" si="97"/>
        <v>0</v>
      </c>
      <c r="X116" s="51">
        <v>0</v>
      </c>
      <c r="Y116" s="51">
        <v>0</v>
      </c>
      <c r="Z116" s="51">
        <v>0</v>
      </c>
      <c r="AA116" s="51">
        <v>0</v>
      </c>
      <c r="AB116" s="51">
        <v>0</v>
      </c>
      <c r="AC116" s="51">
        <v>0</v>
      </c>
      <c r="AD116" s="51">
        <v>0</v>
      </c>
      <c r="AE116" s="51">
        <v>0</v>
      </c>
      <c r="AF116" s="69">
        <f t="shared" si="98"/>
        <v>0</v>
      </c>
      <c r="AG116" s="96"/>
      <c r="AH116" s="96"/>
      <c r="AI116" s="96"/>
      <c r="AJ116" s="70">
        <v>0.01</v>
      </c>
      <c r="AK116" s="51"/>
      <c r="AL116" s="51">
        <v>0.01</v>
      </c>
      <c r="AM116" s="76">
        <v>142.63999999999999</v>
      </c>
      <c r="AN116" s="75">
        <v>0</v>
      </c>
      <c r="AO116" s="75">
        <v>142.63999999999999</v>
      </c>
      <c r="AP116" s="76">
        <v>1872.15</v>
      </c>
      <c r="AQ116" s="76">
        <v>0</v>
      </c>
      <c r="AR116" s="75">
        <v>1872.15</v>
      </c>
    </row>
    <row r="117" spans="1:44" s="53" customFormat="1" ht="15.75" customHeight="1" x14ac:dyDescent="0.25">
      <c r="A117" s="205"/>
      <c r="B117" s="272" t="s">
        <v>145</v>
      </c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>
        <v>0</v>
      </c>
      <c r="V117" s="70">
        <v>0</v>
      </c>
      <c r="W117" s="51">
        <f t="shared" si="97"/>
        <v>0</v>
      </c>
      <c r="X117" s="51">
        <v>5200</v>
      </c>
      <c r="Y117" s="51">
        <v>9900</v>
      </c>
      <c r="Z117" s="51">
        <v>15100</v>
      </c>
      <c r="AA117" s="51">
        <v>1595</v>
      </c>
      <c r="AB117" s="51">
        <v>2417</v>
      </c>
      <c r="AC117" s="51">
        <v>4012</v>
      </c>
      <c r="AD117" s="51">
        <v>319.36</v>
      </c>
      <c r="AE117" s="51">
        <v>483.87</v>
      </c>
      <c r="AF117" s="69">
        <f t="shared" si="98"/>
        <v>803.23</v>
      </c>
      <c r="AG117" s="96"/>
      <c r="AH117" s="96"/>
      <c r="AI117" s="96"/>
      <c r="AJ117" s="70">
        <v>3261</v>
      </c>
      <c r="AK117" s="51">
        <v>4941</v>
      </c>
      <c r="AL117" s="51">
        <v>8202</v>
      </c>
      <c r="AM117" s="77">
        <v>0</v>
      </c>
      <c r="AN117" s="76">
        <v>1349.4</v>
      </c>
      <c r="AO117" s="75">
        <v>1349.4</v>
      </c>
      <c r="AP117" s="76">
        <v>0.01</v>
      </c>
      <c r="AQ117" s="75">
        <v>0.01</v>
      </c>
      <c r="AR117" s="75">
        <v>0.02</v>
      </c>
    </row>
    <row r="118" spans="1:44" s="53" customFormat="1" ht="15.75" customHeight="1" x14ac:dyDescent="0.25">
      <c r="A118" s="205"/>
      <c r="B118" s="272" t="s">
        <v>146</v>
      </c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>
        <v>0</v>
      </c>
      <c r="V118" s="70">
        <v>0</v>
      </c>
      <c r="W118" s="51">
        <f t="shared" si="97"/>
        <v>0</v>
      </c>
      <c r="X118" s="51">
        <v>0</v>
      </c>
      <c r="Y118" s="51">
        <v>0</v>
      </c>
      <c r="Z118" s="51">
        <v>0</v>
      </c>
      <c r="AA118" s="51">
        <v>0</v>
      </c>
      <c r="AB118" s="51">
        <v>0</v>
      </c>
      <c r="AC118" s="51">
        <v>0</v>
      </c>
      <c r="AD118" s="51">
        <v>0</v>
      </c>
      <c r="AE118" s="51">
        <v>0</v>
      </c>
      <c r="AF118" s="69">
        <f t="shared" si="98"/>
        <v>0</v>
      </c>
      <c r="AG118" s="96"/>
      <c r="AH118" s="96"/>
      <c r="AI118" s="96"/>
      <c r="AJ118" s="70"/>
      <c r="AK118" s="51"/>
      <c r="AL118" s="51">
        <v>0</v>
      </c>
      <c r="AM118" s="76">
        <v>107.84</v>
      </c>
      <c r="AN118" s="76">
        <v>0</v>
      </c>
      <c r="AO118" s="75">
        <v>107.84</v>
      </c>
      <c r="AP118" s="76">
        <v>1415.4</v>
      </c>
      <c r="AQ118" s="76">
        <v>0</v>
      </c>
      <c r="AR118" s="75">
        <v>1415.4</v>
      </c>
    </row>
    <row r="119" spans="1:44" s="63" customFormat="1" ht="15.75" customHeight="1" x14ac:dyDescent="0.25">
      <c r="A119" s="205"/>
      <c r="B119" s="165" t="s">
        <v>7</v>
      </c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>
        <f>SUM(U101:U118)</f>
        <v>0</v>
      </c>
      <c r="V119" s="162">
        <f t="shared" ref="V119:W119" si="99">SUM(V101:V118)</f>
        <v>0</v>
      </c>
      <c r="W119" s="52">
        <f t="shared" si="99"/>
        <v>0</v>
      </c>
      <c r="X119" s="52">
        <f>SUM(X101:X118)</f>
        <v>47000.06</v>
      </c>
      <c r="Y119" s="52">
        <f t="shared" ref="Y119:AR119" si="100">SUM(Y101:Y118)</f>
        <v>85400.06</v>
      </c>
      <c r="Z119" s="52">
        <f t="shared" si="100"/>
        <v>132400.12</v>
      </c>
      <c r="AA119" s="52">
        <f t="shared" si="100"/>
        <v>11834</v>
      </c>
      <c r="AB119" s="52">
        <f t="shared" si="100"/>
        <v>17931</v>
      </c>
      <c r="AC119" s="52">
        <f t="shared" si="100"/>
        <v>29765</v>
      </c>
      <c r="AD119" s="52">
        <f t="shared" si="100"/>
        <v>2369.14</v>
      </c>
      <c r="AE119" s="52">
        <f t="shared" si="100"/>
        <v>3589.5999999999995</v>
      </c>
      <c r="AF119" s="52">
        <f t="shared" si="100"/>
        <v>5958.74</v>
      </c>
      <c r="AG119" s="52">
        <f t="shared" si="100"/>
        <v>0</v>
      </c>
      <c r="AH119" s="52">
        <f t="shared" si="100"/>
        <v>0</v>
      </c>
      <c r="AI119" s="52">
        <f t="shared" si="100"/>
        <v>0</v>
      </c>
      <c r="AJ119" s="52">
        <f t="shared" si="100"/>
        <v>24192.019999999997</v>
      </c>
      <c r="AK119" s="52">
        <f t="shared" si="100"/>
        <v>36654.03</v>
      </c>
      <c r="AL119" s="52">
        <f t="shared" si="100"/>
        <v>60846.05</v>
      </c>
      <c r="AM119" s="52">
        <f t="shared" si="100"/>
        <v>3724.89</v>
      </c>
      <c r="AN119" s="52">
        <f t="shared" si="100"/>
        <v>11343.76</v>
      </c>
      <c r="AO119" s="52">
        <f t="shared" si="100"/>
        <v>15068.65</v>
      </c>
      <c r="AP119" s="52">
        <f t="shared" si="100"/>
        <v>34692</v>
      </c>
      <c r="AQ119" s="52">
        <f t="shared" si="100"/>
        <v>36654.000000000007</v>
      </c>
      <c r="AR119" s="52">
        <f t="shared" si="100"/>
        <v>71346</v>
      </c>
    </row>
    <row r="120" spans="1:44" s="53" customFormat="1" ht="15.75" customHeight="1" x14ac:dyDescent="0.25">
      <c r="A120" s="205"/>
      <c r="B120" s="164" t="s">
        <v>147</v>
      </c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>
        <v>0</v>
      </c>
      <c r="V120" s="70">
        <v>0</v>
      </c>
      <c r="W120" s="51">
        <f>SUM(U120:V120)</f>
        <v>0</v>
      </c>
      <c r="X120" s="51">
        <v>0.01</v>
      </c>
      <c r="Y120" s="51">
        <v>0.01</v>
      </c>
      <c r="Z120" s="51">
        <v>0.02</v>
      </c>
      <c r="AA120" s="51">
        <v>568</v>
      </c>
      <c r="AB120" s="51">
        <v>852</v>
      </c>
      <c r="AC120" s="51">
        <v>1420</v>
      </c>
      <c r="AD120" s="51">
        <v>0.01</v>
      </c>
      <c r="AE120" s="51">
        <v>0.01</v>
      </c>
      <c r="AF120" s="51">
        <f>SUM(AD120:AE120)</f>
        <v>0.02</v>
      </c>
      <c r="AG120" s="51"/>
      <c r="AH120" s="51"/>
      <c r="AI120" s="51"/>
      <c r="AJ120" s="51">
        <v>643</v>
      </c>
      <c r="AK120" s="51">
        <v>964</v>
      </c>
      <c r="AL120" s="51">
        <v>1607</v>
      </c>
      <c r="AM120" s="51">
        <v>399.99</v>
      </c>
      <c r="AN120" s="51">
        <v>600</v>
      </c>
      <c r="AO120" s="51">
        <v>999.99</v>
      </c>
      <c r="AP120" s="51">
        <v>935.98</v>
      </c>
      <c r="AQ120" s="51">
        <v>1403.98</v>
      </c>
      <c r="AR120" s="51">
        <v>2339.96</v>
      </c>
    </row>
    <row r="121" spans="1:44" s="53" customFormat="1" ht="15.75" customHeight="1" x14ac:dyDescent="0.25">
      <c r="A121" s="205"/>
      <c r="B121" s="164" t="s">
        <v>148</v>
      </c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>
        <v>0</v>
      </c>
      <c r="V121" s="70">
        <v>0</v>
      </c>
      <c r="W121" s="51">
        <f t="shared" ref="W121:W125" si="101">SUM(U121:V121)</f>
        <v>0</v>
      </c>
      <c r="X121" s="51">
        <v>0.01</v>
      </c>
      <c r="Y121" s="51">
        <v>0.01</v>
      </c>
      <c r="Z121" s="51">
        <v>0.02</v>
      </c>
      <c r="AA121" s="51">
        <v>147</v>
      </c>
      <c r="AB121" s="51">
        <v>221</v>
      </c>
      <c r="AC121" s="51">
        <v>368</v>
      </c>
      <c r="AD121" s="51">
        <v>0.01</v>
      </c>
      <c r="AE121" s="51">
        <v>0.01</v>
      </c>
      <c r="AF121" s="51">
        <f t="shared" ref="AF121:AF125" si="102">SUM(AD121:AE121)</f>
        <v>0.02</v>
      </c>
      <c r="AG121" s="51"/>
      <c r="AH121" s="51"/>
      <c r="AI121" s="51"/>
      <c r="AJ121" s="51">
        <v>167</v>
      </c>
      <c r="AK121" s="51">
        <v>251</v>
      </c>
      <c r="AL121" s="51">
        <v>418</v>
      </c>
      <c r="AM121" s="51">
        <v>0</v>
      </c>
      <c r="AN121" s="51">
        <v>0</v>
      </c>
      <c r="AO121" s="51">
        <v>0</v>
      </c>
      <c r="AP121" s="51">
        <v>0.01</v>
      </c>
      <c r="AQ121" s="51">
        <v>0.01</v>
      </c>
      <c r="AR121" s="51">
        <v>0.02</v>
      </c>
    </row>
    <row r="122" spans="1:44" s="53" customFormat="1" ht="15.75" customHeight="1" x14ac:dyDescent="0.25">
      <c r="A122" s="205"/>
      <c r="B122" s="164" t="s">
        <v>149</v>
      </c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>
        <v>0</v>
      </c>
      <c r="V122" s="70">
        <v>0</v>
      </c>
      <c r="W122" s="51">
        <f t="shared" si="101"/>
        <v>0</v>
      </c>
      <c r="X122" s="51">
        <v>0.01</v>
      </c>
      <c r="Y122" s="51">
        <v>0.01</v>
      </c>
      <c r="Z122" s="51">
        <v>0.02</v>
      </c>
      <c r="AA122" s="51">
        <v>111</v>
      </c>
      <c r="AB122" s="51">
        <v>167</v>
      </c>
      <c r="AC122" s="51">
        <v>278</v>
      </c>
      <c r="AD122" s="51">
        <v>0.01</v>
      </c>
      <c r="AE122" s="51">
        <v>0.01</v>
      </c>
      <c r="AF122" s="51">
        <f t="shared" si="102"/>
        <v>0.02</v>
      </c>
      <c r="AG122" s="51"/>
      <c r="AH122" s="51"/>
      <c r="AI122" s="51"/>
      <c r="AJ122" s="51">
        <v>126</v>
      </c>
      <c r="AK122" s="51">
        <v>189</v>
      </c>
      <c r="AL122" s="51">
        <v>315</v>
      </c>
      <c r="AM122" s="51">
        <v>0</v>
      </c>
      <c r="AN122" s="51">
        <v>0</v>
      </c>
      <c r="AO122" s="51">
        <v>0</v>
      </c>
      <c r="AP122" s="51">
        <v>0.01</v>
      </c>
      <c r="AQ122" s="51">
        <v>0.01</v>
      </c>
      <c r="AR122" s="51">
        <v>0.02</v>
      </c>
    </row>
    <row r="123" spans="1:44" s="53" customFormat="1" ht="15.75" customHeight="1" x14ac:dyDescent="0.25">
      <c r="A123" s="205"/>
      <c r="B123" s="164" t="s">
        <v>150</v>
      </c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>
        <v>0</v>
      </c>
      <c r="V123" s="70">
        <v>0</v>
      </c>
      <c r="W123" s="51">
        <f t="shared" si="101"/>
        <v>0</v>
      </c>
      <c r="X123" s="51">
        <v>0.01</v>
      </c>
      <c r="Y123" s="51">
        <v>0.01</v>
      </c>
      <c r="Z123" s="51">
        <v>0.02</v>
      </c>
      <c r="AA123" s="51">
        <v>801</v>
      </c>
      <c r="AB123" s="51">
        <v>1200</v>
      </c>
      <c r="AC123" s="51">
        <v>2001</v>
      </c>
      <c r="AD123" s="51">
        <v>0</v>
      </c>
      <c r="AE123" s="51">
        <v>0</v>
      </c>
      <c r="AF123" s="51">
        <f t="shared" si="102"/>
        <v>0</v>
      </c>
      <c r="AG123" s="51"/>
      <c r="AH123" s="51"/>
      <c r="AI123" s="51"/>
      <c r="AJ123" s="51">
        <v>907</v>
      </c>
      <c r="AK123" s="51">
        <v>1360</v>
      </c>
      <c r="AL123" s="51">
        <v>2267</v>
      </c>
      <c r="AM123" s="51">
        <v>400</v>
      </c>
      <c r="AN123" s="51">
        <v>600</v>
      </c>
      <c r="AO123" s="51">
        <v>1000</v>
      </c>
      <c r="AP123" s="51">
        <v>1319.98</v>
      </c>
      <c r="AQ123" s="51">
        <v>1979.98</v>
      </c>
      <c r="AR123" s="51">
        <v>3299.96</v>
      </c>
    </row>
    <row r="124" spans="1:44" s="53" customFormat="1" ht="15.75" customHeight="1" x14ac:dyDescent="0.25">
      <c r="A124" s="205"/>
      <c r="B124" s="164" t="s">
        <v>151</v>
      </c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>
        <v>0</v>
      </c>
      <c r="V124" s="70">
        <v>0</v>
      </c>
      <c r="W124" s="51">
        <f t="shared" si="101"/>
        <v>0</v>
      </c>
      <c r="X124" s="51">
        <v>0.01</v>
      </c>
      <c r="Y124" s="51">
        <v>0.01</v>
      </c>
      <c r="Z124" s="51">
        <v>0.02</v>
      </c>
      <c r="AA124" s="51">
        <v>208</v>
      </c>
      <c r="AB124" s="51">
        <v>312</v>
      </c>
      <c r="AC124" s="51">
        <v>520</v>
      </c>
      <c r="AD124" s="51">
        <v>0</v>
      </c>
      <c r="AE124" s="51">
        <v>0</v>
      </c>
      <c r="AF124" s="51">
        <f t="shared" si="102"/>
        <v>0</v>
      </c>
      <c r="AG124" s="51"/>
      <c r="AH124" s="51"/>
      <c r="AI124" s="51"/>
      <c r="AJ124" s="51">
        <v>235</v>
      </c>
      <c r="AK124" s="51">
        <v>353</v>
      </c>
      <c r="AL124" s="51">
        <v>588</v>
      </c>
      <c r="AM124" s="51">
        <v>0</v>
      </c>
      <c r="AN124" s="51">
        <v>0</v>
      </c>
      <c r="AO124" s="51">
        <v>0</v>
      </c>
      <c r="AP124" s="51">
        <v>0.01</v>
      </c>
      <c r="AQ124" s="51">
        <v>0.01</v>
      </c>
      <c r="AR124" s="51">
        <v>0.02</v>
      </c>
    </row>
    <row r="125" spans="1:44" s="53" customFormat="1" ht="15.75" customHeight="1" x14ac:dyDescent="0.25">
      <c r="A125" s="205"/>
      <c r="B125" s="164" t="s">
        <v>152</v>
      </c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>
        <v>0</v>
      </c>
      <c r="V125" s="70">
        <v>0</v>
      </c>
      <c r="W125" s="51">
        <f t="shared" si="101"/>
        <v>0</v>
      </c>
      <c r="X125" s="51">
        <v>0.01</v>
      </c>
      <c r="Y125" s="51">
        <v>0.01</v>
      </c>
      <c r="Z125" s="51">
        <v>0.02</v>
      </c>
      <c r="AA125" s="51">
        <v>157</v>
      </c>
      <c r="AB125" s="51">
        <v>236</v>
      </c>
      <c r="AC125" s="51">
        <v>393</v>
      </c>
      <c r="AD125" s="51">
        <v>0</v>
      </c>
      <c r="AE125" s="51">
        <v>0</v>
      </c>
      <c r="AF125" s="51">
        <f t="shared" si="102"/>
        <v>0</v>
      </c>
      <c r="AG125" s="51"/>
      <c r="AH125" s="51"/>
      <c r="AI125" s="51"/>
      <c r="AJ125" s="51">
        <v>178</v>
      </c>
      <c r="AK125" s="51">
        <v>267</v>
      </c>
      <c r="AL125" s="51">
        <v>445</v>
      </c>
      <c r="AM125" s="51">
        <v>0</v>
      </c>
      <c r="AN125" s="51">
        <v>0</v>
      </c>
      <c r="AO125" s="51">
        <v>0</v>
      </c>
      <c r="AP125" s="51">
        <v>0.01</v>
      </c>
      <c r="AQ125" s="51">
        <v>0.01</v>
      </c>
      <c r="AR125" s="51">
        <v>0.02</v>
      </c>
    </row>
    <row r="126" spans="1:44" s="63" customFormat="1" ht="15.75" customHeight="1" x14ac:dyDescent="0.25">
      <c r="A126" s="205"/>
      <c r="B126" s="165" t="s">
        <v>7</v>
      </c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>
        <f>SUM(U120:U125)</f>
        <v>0</v>
      </c>
      <c r="V126" s="162">
        <f t="shared" ref="V126:W126" si="103">SUM(V120:V125)</f>
        <v>0</v>
      </c>
      <c r="W126" s="52">
        <f t="shared" si="103"/>
        <v>0</v>
      </c>
      <c r="X126" s="52">
        <f>SUM(X120:X125)</f>
        <v>6.0000000000000005E-2</v>
      </c>
      <c r="Y126" s="52">
        <f t="shared" ref="Y126:AR126" si="104">SUM(Y120:Y125)</f>
        <v>6.0000000000000005E-2</v>
      </c>
      <c r="Z126" s="52">
        <f t="shared" si="104"/>
        <v>0.12000000000000001</v>
      </c>
      <c r="AA126" s="52">
        <f t="shared" si="104"/>
        <v>1992</v>
      </c>
      <c r="AB126" s="52">
        <f t="shared" si="104"/>
        <v>2988</v>
      </c>
      <c r="AC126" s="52">
        <f t="shared" si="104"/>
        <v>4980</v>
      </c>
      <c r="AD126" s="52">
        <f t="shared" si="104"/>
        <v>0.03</v>
      </c>
      <c r="AE126" s="52">
        <f t="shared" si="104"/>
        <v>0.03</v>
      </c>
      <c r="AF126" s="52">
        <f t="shared" si="104"/>
        <v>0.06</v>
      </c>
      <c r="AG126" s="52">
        <f t="shared" si="104"/>
        <v>0</v>
      </c>
      <c r="AH126" s="52">
        <f t="shared" si="104"/>
        <v>0</v>
      </c>
      <c r="AI126" s="52">
        <f t="shared" si="104"/>
        <v>0</v>
      </c>
      <c r="AJ126" s="52">
        <f t="shared" si="104"/>
        <v>2256</v>
      </c>
      <c r="AK126" s="52">
        <f t="shared" si="104"/>
        <v>3384</v>
      </c>
      <c r="AL126" s="52">
        <f t="shared" si="104"/>
        <v>5640</v>
      </c>
      <c r="AM126" s="52">
        <f t="shared" si="104"/>
        <v>799.99</v>
      </c>
      <c r="AN126" s="52">
        <f t="shared" si="104"/>
        <v>1200</v>
      </c>
      <c r="AO126" s="52">
        <f t="shared" si="104"/>
        <v>1999.99</v>
      </c>
      <c r="AP126" s="52">
        <f t="shared" si="104"/>
        <v>2256.0000000000005</v>
      </c>
      <c r="AQ126" s="52">
        <f t="shared" si="104"/>
        <v>3384.0000000000005</v>
      </c>
      <c r="AR126" s="52">
        <f t="shared" si="104"/>
        <v>5640.0000000000009</v>
      </c>
    </row>
    <row r="127" spans="1:44" s="53" customFormat="1" ht="15.75" customHeight="1" x14ac:dyDescent="0.25">
      <c r="A127" s="205"/>
      <c r="B127" s="164" t="s">
        <v>153</v>
      </c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>
        <v>0</v>
      </c>
      <c r="V127" s="70">
        <v>0</v>
      </c>
      <c r="W127" s="51">
        <f>SUM(U127:V127)</f>
        <v>0</v>
      </c>
      <c r="X127" s="51">
        <v>0.01</v>
      </c>
      <c r="Y127" s="51">
        <v>0.01</v>
      </c>
      <c r="Z127" s="51">
        <v>0.02</v>
      </c>
      <c r="AA127" s="51">
        <v>1090</v>
      </c>
      <c r="AB127" s="51">
        <v>1720</v>
      </c>
      <c r="AC127" s="51">
        <v>2810</v>
      </c>
      <c r="AD127" s="51">
        <v>333.62</v>
      </c>
      <c r="AE127" s="51">
        <v>500.44</v>
      </c>
      <c r="AF127" s="51">
        <f>SUM(AD127:AE127)</f>
        <v>834.06</v>
      </c>
      <c r="AG127" s="51"/>
      <c r="AH127" s="51"/>
      <c r="AI127" s="51"/>
      <c r="AJ127" s="51">
        <v>1277</v>
      </c>
      <c r="AK127" s="51">
        <v>1927</v>
      </c>
      <c r="AL127" s="51">
        <v>3204</v>
      </c>
      <c r="AM127" s="51">
        <v>330.78</v>
      </c>
      <c r="AN127" s="51">
        <v>499.11</v>
      </c>
      <c r="AO127" s="51">
        <v>829.89</v>
      </c>
      <c r="AP127" s="51">
        <v>1858.98</v>
      </c>
      <c r="AQ127" s="51">
        <v>2804.98</v>
      </c>
      <c r="AR127" s="51">
        <v>4663.96</v>
      </c>
    </row>
    <row r="128" spans="1:44" s="53" customFormat="1" ht="15.75" customHeight="1" x14ac:dyDescent="0.25">
      <c r="A128" s="205"/>
      <c r="B128" s="164" t="s">
        <v>154</v>
      </c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>
        <v>86.6</v>
      </c>
      <c r="V128" s="70">
        <v>0</v>
      </c>
      <c r="W128" s="51">
        <f t="shared" ref="W128:W132" si="105">SUM(U128:V128)</f>
        <v>86.6</v>
      </c>
      <c r="X128" s="51">
        <v>0.01</v>
      </c>
      <c r="Y128" s="51">
        <v>0.01</v>
      </c>
      <c r="Z128" s="51">
        <v>0.02</v>
      </c>
      <c r="AA128" s="51">
        <v>283</v>
      </c>
      <c r="AB128" s="51">
        <v>447</v>
      </c>
      <c r="AC128" s="51">
        <v>730</v>
      </c>
      <c r="AD128" s="51">
        <v>0</v>
      </c>
      <c r="AE128" s="51">
        <v>129.9</v>
      </c>
      <c r="AF128" s="51">
        <f t="shared" ref="AF128:AF132" si="106">SUM(AD128:AE128)</f>
        <v>129.9</v>
      </c>
      <c r="AG128" s="51"/>
      <c r="AH128" s="51"/>
      <c r="AI128" s="51"/>
      <c r="AJ128" s="51">
        <v>331</v>
      </c>
      <c r="AK128" s="51">
        <v>500</v>
      </c>
      <c r="AL128" s="51">
        <v>831</v>
      </c>
      <c r="AM128" s="51">
        <v>0</v>
      </c>
      <c r="AN128" s="51">
        <v>0</v>
      </c>
      <c r="AO128" s="51">
        <v>0</v>
      </c>
      <c r="AP128" s="51">
        <v>0.01</v>
      </c>
      <c r="AQ128" s="51">
        <v>0.01</v>
      </c>
      <c r="AR128" s="51">
        <v>0.02</v>
      </c>
    </row>
    <row r="129" spans="1:44" s="53" customFormat="1" ht="15.75" customHeight="1" x14ac:dyDescent="0.25">
      <c r="A129" s="205"/>
      <c r="B129" s="164" t="s">
        <v>155</v>
      </c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>
        <v>65.47</v>
      </c>
      <c r="V129" s="70">
        <v>98.2</v>
      </c>
      <c r="W129" s="51">
        <f t="shared" si="105"/>
        <v>163.67000000000002</v>
      </c>
      <c r="X129" s="51">
        <v>0.01</v>
      </c>
      <c r="Y129" s="51">
        <v>0.01</v>
      </c>
      <c r="Z129" s="51">
        <v>0.02</v>
      </c>
      <c r="AA129" s="51">
        <v>214</v>
      </c>
      <c r="AB129" s="51">
        <v>338</v>
      </c>
      <c r="AC129" s="51">
        <v>552</v>
      </c>
      <c r="AD129" s="51">
        <v>0</v>
      </c>
      <c r="AE129" s="51">
        <v>0</v>
      </c>
      <c r="AF129" s="51">
        <f t="shared" si="106"/>
        <v>0</v>
      </c>
      <c r="AG129" s="51"/>
      <c r="AH129" s="51"/>
      <c r="AI129" s="51"/>
      <c r="AJ129" s="51">
        <v>251</v>
      </c>
      <c r="AK129" s="51">
        <v>378</v>
      </c>
      <c r="AL129" s="51">
        <v>629</v>
      </c>
      <c r="AM129" s="51">
        <v>0</v>
      </c>
      <c r="AN129" s="51">
        <v>0</v>
      </c>
      <c r="AO129" s="51">
        <v>0</v>
      </c>
      <c r="AP129" s="51">
        <v>0.01</v>
      </c>
      <c r="AQ129" s="51">
        <v>0.01</v>
      </c>
      <c r="AR129" s="51">
        <v>0.02</v>
      </c>
    </row>
    <row r="130" spans="1:44" s="53" customFormat="1" ht="15.75" customHeight="1" x14ac:dyDescent="0.25">
      <c r="A130" s="205"/>
      <c r="B130" s="164" t="s">
        <v>156</v>
      </c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>
        <v>0</v>
      </c>
      <c r="V130" s="70">
        <v>0</v>
      </c>
      <c r="W130" s="51">
        <f t="shared" si="105"/>
        <v>0</v>
      </c>
      <c r="X130" s="51">
        <v>0.01</v>
      </c>
      <c r="Y130" s="51">
        <v>0.01</v>
      </c>
      <c r="Z130" s="51">
        <v>0.02</v>
      </c>
      <c r="AA130" s="51">
        <v>1538</v>
      </c>
      <c r="AB130" s="51">
        <v>2427</v>
      </c>
      <c r="AC130" s="51">
        <v>3965</v>
      </c>
      <c r="AD130" s="51">
        <v>435.7</v>
      </c>
      <c r="AE130" s="51">
        <v>653.55999999999995</v>
      </c>
      <c r="AF130" s="51">
        <f t="shared" si="106"/>
        <v>1089.26</v>
      </c>
      <c r="AG130" s="51"/>
      <c r="AH130" s="51"/>
      <c r="AI130" s="51"/>
      <c r="AJ130" s="51">
        <v>1800</v>
      </c>
      <c r="AK130" s="51">
        <v>2717</v>
      </c>
      <c r="AL130" s="51">
        <v>4517</v>
      </c>
      <c r="AM130" s="51">
        <v>466.37</v>
      </c>
      <c r="AN130" s="51">
        <v>703.73</v>
      </c>
      <c r="AO130" s="51">
        <v>1170.0999999999999</v>
      </c>
      <c r="AP130" s="51">
        <v>2620.98</v>
      </c>
      <c r="AQ130" s="51">
        <v>3954.98</v>
      </c>
      <c r="AR130" s="51">
        <v>6575.96</v>
      </c>
    </row>
    <row r="131" spans="1:44" s="53" customFormat="1" ht="15.75" customHeight="1" x14ac:dyDescent="0.25">
      <c r="A131" s="205"/>
      <c r="B131" s="164" t="s">
        <v>157</v>
      </c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>
        <v>0</v>
      </c>
      <c r="V131" s="70">
        <v>0</v>
      </c>
      <c r="W131" s="51">
        <f t="shared" si="105"/>
        <v>0</v>
      </c>
      <c r="X131" s="51">
        <v>0.01</v>
      </c>
      <c r="Y131" s="51">
        <v>0.01</v>
      </c>
      <c r="Z131" s="51">
        <v>0.02</v>
      </c>
      <c r="AA131" s="51">
        <v>399</v>
      </c>
      <c r="AB131" s="51">
        <v>630</v>
      </c>
      <c r="AC131" s="51">
        <v>1029</v>
      </c>
      <c r="AD131" s="51">
        <v>113.1</v>
      </c>
      <c r="AE131" s="51">
        <v>169.65</v>
      </c>
      <c r="AF131" s="51">
        <f t="shared" si="106"/>
        <v>282.75</v>
      </c>
      <c r="AG131" s="51"/>
      <c r="AH131" s="51"/>
      <c r="AI131" s="51"/>
      <c r="AJ131" s="51">
        <v>467</v>
      </c>
      <c r="AK131" s="51">
        <v>705</v>
      </c>
      <c r="AL131" s="51">
        <v>1172</v>
      </c>
      <c r="AM131" s="51">
        <v>0</v>
      </c>
      <c r="AN131" s="51">
        <v>0</v>
      </c>
      <c r="AO131" s="51">
        <v>0</v>
      </c>
      <c r="AP131" s="51">
        <v>0.01</v>
      </c>
      <c r="AQ131" s="51">
        <v>0.01</v>
      </c>
      <c r="AR131" s="51">
        <v>0.02</v>
      </c>
    </row>
    <row r="132" spans="1:44" s="53" customFormat="1" ht="15.75" customHeight="1" x14ac:dyDescent="0.25">
      <c r="A132" s="205"/>
      <c r="B132" s="164" t="s">
        <v>158</v>
      </c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>
        <v>85.51</v>
      </c>
      <c r="V132" s="70">
        <v>0</v>
      </c>
      <c r="W132" s="51">
        <f t="shared" si="105"/>
        <v>85.51</v>
      </c>
      <c r="X132" s="51">
        <v>0.01</v>
      </c>
      <c r="Y132" s="51">
        <v>0.01</v>
      </c>
      <c r="Z132" s="51">
        <v>0.02</v>
      </c>
      <c r="AA132" s="51">
        <v>302</v>
      </c>
      <c r="AB132" s="51">
        <v>476</v>
      </c>
      <c r="AC132" s="51">
        <v>778</v>
      </c>
      <c r="AD132" s="51">
        <v>0</v>
      </c>
      <c r="AE132" s="51">
        <v>128.25</v>
      </c>
      <c r="AF132" s="51">
        <f t="shared" si="106"/>
        <v>128.25</v>
      </c>
      <c r="AG132" s="51"/>
      <c r="AH132" s="51"/>
      <c r="AI132" s="51"/>
      <c r="AJ132" s="51">
        <v>354</v>
      </c>
      <c r="AK132" s="51">
        <v>533</v>
      </c>
      <c r="AL132" s="51">
        <v>887</v>
      </c>
      <c r="AM132" s="51">
        <v>0</v>
      </c>
      <c r="AN132" s="51">
        <v>0</v>
      </c>
      <c r="AO132" s="51">
        <v>0</v>
      </c>
      <c r="AP132" s="51">
        <v>0.01</v>
      </c>
      <c r="AQ132" s="51">
        <v>0.01</v>
      </c>
      <c r="AR132" s="51">
        <v>0.02</v>
      </c>
    </row>
    <row r="133" spans="1:44" s="63" customFormat="1" ht="15.75" customHeight="1" x14ac:dyDescent="0.25">
      <c r="A133" s="205"/>
      <c r="B133" s="165" t="s">
        <v>7</v>
      </c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>
        <f>SUM(U127:U132)</f>
        <v>237.57999999999998</v>
      </c>
      <c r="V133" s="162">
        <f t="shared" ref="V133:W133" si="107">SUM(V127:V132)</f>
        <v>98.2</v>
      </c>
      <c r="W133" s="52">
        <f t="shared" si="107"/>
        <v>335.78000000000003</v>
      </c>
      <c r="X133" s="52">
        <f>SUM(X127:X132)</f>
        <v>6.0000000000000005E-2</v>
      </c>
      <c r="Y133" s="52">
        <f t="shared" ref="Y133:AR133" si="108">SUM(Y127:Y132)</f>
        <v>6.0000000000000005E-2</v>
      </c>
      <c r="Z133" s="52">
        <f t="shared" si="108"/>
        <v>0.12000000000000001</v>
      </c>
      <c r="AA133" s="52">
        <f t="shared" si="108"/>
        <v>3826</v>
      </c>
      <c r="AB133" s="52">
        <f t="shared" si="108"/>
        <v>6038</v>
      </c>
      <c r="AC133" s="52">
        <f t="shared" si="108"/>
        <v>9864</v>
      </c>
      <c r="AD133" s="52">
        <f t="shared" si="108"/>
        <v>882.42</v>
      </c>
      <c r="AE133" s="52">
        <f t="shared" si="108"/>
        <v>1581.8000000000002</v>
      </c>
      <c r="AF133" s="52">
        <f t="shared" si="108"/>
        <v>2464.2199999999998</v>
      </c>
      <c r="AG133" s="52">
        <f t="shared" si="108"/>
        <v>0</v>
      </c>
      <c r="AH133" s="52">
        <f t="shared" si="108"/>
        <v>0</v>
      </c>
      <c r="AI133" s="52">
        <f t="shared" si="108"/>
        <v>0</v>
      </c>
      <c r="AJ133" s="52">
        <f t="shared" si="108"/>
        <v>4480</v>
      </c>
      <c r="AK133" s="52">
        <f t="shared" si="108"/>
        <v>6760</v>
      </c>
      <c r="AL133" s="52">
        <f t="shared" si="108"/>
        <v>11240</v>
      </c>
      <c r="AM133" s="52">
        <f t="shared" si="108"/>
        <v>797.15</v>
      </c>
      <c r="AN133" s="52">
        <f t="shared" si="108"/>
        <v>1202.8400000000001</v>
      </c>
      <c r="AO133" s="52">
        <f t="shared" si="108"/>
        <v>1999.9899999999998</v>
      </c>
      <c r="AP133" s="52">
        <f t="shared" si="108"/>
        <v>4480</v>
      </c>
      <c r="AQ133" s="52">
        <f t="shared" si="108"/>
        <v>6760.0000000000009</v>
      </c>
      <c r="AR133" s="52">
        <f t="shared" si="108"/>
        <v>11240.000000000002</v>
      </c>
    </row>
    <row r="134" spans="1:44" s="53" customFormat="1" ht="15.75" customHeight="1" x14ac:dyDescent="0.25">
      <c r="A134" s="205"/>
      <c r="B134" s="272" t="s">
        <v>159</v>
      </c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>
        <v>0</v>
      </c>
      <c r="V134" s="70">
        <v>0</v>
      </c>
      <c r="W134" s="51">
        <f>SUM(U134:V134)</f>
        <v>0</v>
      </c>
      <c r="X134" s="51">
        <v>0.01</v>
      </c>
      <c r="Y134" s="51">
        <v>0.01</v>
      </c>
      <c r="Z134" s="51">
        <v>0.02</v>
      </c>
      <c r="AA134" s="51">
        <v>1593</v>
      </c>
      <c r="AB134" s="51">
        <v>2064</v>
      </c>
      <c r="AC134" s="51">
        <v>3657</v>
      </c>
      <c r="AD134" s="51">
        <v>1065.3900000000001</v>
      </c>
      <c r="AE134" s="51">
        <v>1613.8</v>
      </c>
      <c r="AF134" s="51">
        <f>SUM(AD134:AE134)</f>
        <v>2679.19</v>
      </c>
      <c r="AG134" s="51"/>
      <c r="AH134" s="51"/>
      <c r="AI134" s="51"/>
      <c r="AJ134" s="51">
        <v>955</v>
      </c>
      <c r="AK134" s="51">
        <v>1238</v>
      </c>
      <c r="AL134" s="51">
        <v>2193</v>
      </c>
      <c r="AM134" s="51">
        <v>871.01</v>
      </c>
      <c r="AN134" s="51">
        <v>1128.99</v>
      </c>
      <c r="AO134" s="51">
        <v>2000</v>
      </c>
      <c r="AP134" s="51">
        <v>1390.98</v>
      </c>
      <c r="AQ134" s="51">
        <v>1802.98</v>
      </c>
      <c r="AR134" s="51">
        <v>3193.96</v>
      </c>
    </row>
    <row r="135" spans="1:44" s="53" customFormat="1" ht="15.75" customHeight="1" x14ac:dyDescent="0.25">
      <c r="A135" s="205"/>
      <c r="B135" s="272" t="s">
        <v>160</v>
      </c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>
        <v>0</v>
      </c>
      <c r="V135" s="70">
        <v>0</v>
      </c>
      <c r="W135" s="51">
        <f>SUM(U135:V135)</f>
        <v>0</v>
      </c>
      <c r="X135" s="51">
        <v>0.01</v>
      </c>
      <c r="Y135" s="51">
        <v>0.01</v>
      </c>
      <c r="Z135" s="51">
        <v>0.02</v>
      </c>
      <c r="AA135" s="51">
        <v>413</v>
      </c>
      <c r="AB135" s="51">
        <v>536</v>
      </c>
      <c r="AC135" s="51">
        <v>949</v>
      </c>
      <c r="AD135" s="51">
        <v>276.54000000000002</v>
      </c>
      <c r="AE135" s="51">
        <v>418.9</v>
      </c>
      <c r="AF135" s="51">
        <f>SUM(AD135:AE135)</f>
        <v>695.44</v>
      </c>
      <c r="AG135" s="51"/>
      <c r="AH135" s="51"/>
      <c r="AI135" s="51"/>
      <c r="AJ135" s="51">
        <v>248</v>
      </c>
      <c r="AK135" s="51">
        <v>321</v>
      </c>
      <c r="AL135" s="51">
        <v>569</v>
      </c>
      <c r="AM135" s="51">
        <v>0</v>
      </c>
      <c r="AN135" s="51">
        <v>0</v>
      </c>
      <c r="AO135" s="51">
        <v>0</v>
      </c>
      <c r="AP135" s="51">
        <v>0.01</v>
      </c>
      <c r="AQ135" s="51">
        <v>0.01</v>
      </c>
      <c r="AR135" s="51">
        <v>0.02</v>
      </c>
    </row>
    <row r="136" spans="1:44" s="53" customFormat="1" ht="15.75" customHeight="1" x14ac:dyDescent="0.25">
      <c r="A136" s="205"/>
      <c r="B136" s="272" t="s">
        <v>161</v>
      </c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>
        <v>0</v>
      </c>
      <c r="V136" s="70">
        <v>0</v>
      </c>
      <c r="W136" s="51">
        <f>SUM(U136:V136)</f>
        <v>0</v>
      </c>
      <c r="X136" s="51">
        <v>0.01</v>
      </c>
      <c r="Y136" s="51">
        <v>0.01</v>
      </c>
      <c r="Z136" s="51">
        <v>0.02</v>
      </c>
      <c r="AA136" s="51">
        <v>313</v>
      </c>
      <c r="AB136" s="51">
        <v>405</v>
      </c>
      <c r="AC136" s="51">
        <v>718</v>
      </c>
      <c r="AD136" s="51">
        <v>209.08</v>
      </c>
      <c r="AE136" s="51">
        <v>316.7</v>
      </c>
      <c r="AF136" s="51">
        <f>SUM(AD136:AE136)</f>
        <v>525.78</v>
      </c>
      <c r="AG136" s="51"/>
      <c r="AH136" s="51"/>
      <c r="AI136" s="51"/>
      <c r="AJ136" s="51">
        <v>188</v>
      </c>
      <c r="AK136" s="51">
        <v>244</v>
      </c>
      <c r="AL136" s="51">
        <v>432</v>
      </c>
      <c r="AM136" s="51">
        <v>0</v>
      </c>
      <c r="AN136" s="51">
        <v>0</v>
      </c>
      <c r="AO136" s="51">
        <v>0</v>
      </c>
      <c r="AP136" s="51">
        <v>0.01</v>
      </c>
      <c r="AQ136" s="51">
        <v>0.01</v>
      </c>
      <c r="AR136" s="51">
        <v>0.02</v>
      </c>
    </row>
    <row r="137" spans="1:44" s="63" customFormat="1" ht="15.75" customHeight="1" x14ac:dyDescent="0.25">
      <c r="A137" s="205"/>
      <c r="B137" s="165" t="s">
        <v>7</v>
      </c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>
        <f>SUM(U134:U136)</f>
        <v>0</v>
      </c>
      <c r="V137" s="162">
        <f t="shared" ref="V137:W137" si="109">SUM(V134:V136)</f>
        <v>0</v>
      </c>
      <c r="W137" s="52">
        <f t="shared" si="109"/>
        <v>0</v>
      </c>
      <c r="X137" s="52">
        <f>SUM(X134:X136)</f>
        <v>0.03</v>
      </c>
      <c r="Y137" s="52">
        <f t="shared" ref="Y137:AR137" si="110">SUM(Y134:Y136)</f>
        <v>0.03</v>
      </c>
      <c r="Z137" s="52">
        <f t="shared" si="110"/>
        <v>0.06</v>
      </c>
      <c r="AA137" s="52">
        <f t="shared" si="110"/>
        <v>2319</v>
      </c>
      <c r="AB137" s="52">
        <f t="shared" si="110"/>
        <v>3005</v>
      </c>
      <c r="AC137" s="52">
        <f t="shared" si="110"/>
        <v>5324</v>
      </c>
      <c r="AD137" s="52">
        <f t="shared" si="110"/>
        <v>1551.01</v>
      </c>
      <c r="AE137" s="52">
        <f t="shared" si="110"/>
        <v>2349.3999999999996</v>
      </c>
      <c r="AF137" s="52">
        <f t="shared" si="110"/>
        <v>3900.41</v>
      </c>
      <c r="AG137" s="52">
        <f t="shared" si="110"/>
        <v>0</v>
      </c>
      <c r="AH137" s="52">
        <f t="shared" si="110"/>
        <v>0</v>
      </c>
      <c r="AI137" s="52">
        <f t="shared" si="110"/>
        <v>0</v>
      </c>
      <c r="AJ137" s="52">
        <f t="shared" si="110"/>
        <v>1391</v>
      </c>
      <c r="AK137" s="52">
        <f t="shared" si="110"/>
        <v>1803</v>
      </c>
      <c r="AL137" s="52">
        <f t="shared" si="110"/>
        <v>3194</v>
      </c>
      <c r="AM137" s="52">
        <f t="shared" si="110"/>
        <v>871.01</v>
      </c>
      <c r="AN137" s="52">
        <f t="shared" si="110"/>
        <v>1128.99</v>
      </c>
      <c r="AO137" s="52">
        <f t="shared" si="110"/>
        <v>2000</v>
      </c>
      <c r="AP137" s="52">
        <f t="shared" si="110"/>
        <v>1391</v>
      </c>
      <c r="AQ137" s="52">
        <f t="shared" si="110"/>
        <v>1803</v>
      </c>
      <c r="AR137" s="52">
        <f t="shared" si="110"/>
        <v>3194</v>
      </c>
    </row>
    <row r="138" spans="1:44" s="53" customFormat="1" ht="15.75" customHeight="1" x14ac:dyDescent="0.25">
      <c r="A138" s="205"/>
      <c r="B138" s="272" t="s">
        <v>162</v>
      </c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>
        <v>0</v>
      </c>
      <c r="V138" s="70">
        <v>0</v>
      </c>
      <c r="W138" s="51">
        <f>SUM(U138:V138)</f>
        <v>0</v>
      </c>
      <c r="X138" s="51">
        <v>0.01</v>
      </c>
      <c r="Y138" s="51">
        <v>0.01</v>
      </c>
      <c r="Z138" s="51">
        <v>0.02</v>
      </c>
      <c r="AA138" s="51">
        <v>5470</v>
      </c>
      <c r="AB138" s="51">
        <v>8333</v>
      </c>
      <c r="AC138" s="51">
        <v>13803</v>
      </c>
      <c r="AD138" s="51">
        <v>0.01</v>
      </c>
      <c r="AE138" s="51">
        <v>0.01</v>
      </c>
      <c r="AF138" s="51">
        <f>SUM(AD138:AE138)</f>
        <v>0.02</v>
      </c>
      <c r="AG138" s="51"/>
      <c r="AH138" s="51"/>
      <c r="AI138" s="51"/>
      <c r="AJ138" s="51">
        <v>6992</v>
      </c>
      <c r="AK138" s="51">
        <v>10647</v>
      </c>
      <c r="AL138" s="51">
        <v>17639</v>
      </c>
      <c r="AM138" s="51">
        <v>4225.0200000000004</v>
      </c>
      <c r="AN138" s="51">
        <v>5562.17</v>
      </c>
      <c r="AO138" s="51">
        <v>9787.19</v>
      </c>
      <c r="AP138" s="51">
        <v>10178.98</v>
      </c>
      <c r="AQ138" s="51">
        <v>15499.98</v>
      </c>
      <c r="AR138" s="51">
        <v>25678.959999999999</v>
      </c>
    </row>
    <row r="139" spans="1:44" s="53" customFormat="1" ht="15.75" customHeight="1" x14ac:dyDescent="0.25">
      <c r="A139" s="205"/>
      <c r="B139" s="272" t="s">
        <v>163</v>
      </c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>
        <v>0</v>
      </c>
      <c r="V139" s="70">
        <v>0</v>
      </c>
      <c r="W139" s="51">
        <f t="shared" ref="W139:W140" si="111">SUM(U139:V139)</f>
        <v>0</v>
      </c>
      <c r="X139" s="51">
        <v>0.01</v>
      </c>
      <c r="Y139" s="51">
        <v>0.01</v>
      </c>
      <c r="Z139" s="51">
        <v>0.02</v>
      </c>
      <c r="AA139" s="51">
        <v>1420</v>
      </c>
      <c r="AB139" s="51">
        <v>2163</v>
      </c>
      <c r="AC139" s="51">
        <v>3583</v>
      </c>
      <c r="AD139" s="51">
        <v>0.01</v>
      </c>
      <c r="AE139" s="51">
        <v>0.01</v>
      </c>
      <c r="AF139" s="51">
        <f t="shared" ref="AF139:AF140" si="112">SUM(AD139:AE139)</f>
        <v>0.02</v>
      </c>
      <c r="AG139" s="51"/>
      <c r="AH139" s="51"/>
      <c r="AI139" s="51"/>
      <c r="AJ139" s="51">
        <v>1815</v>
      </c>
      <c r="AK139" s="51">
        <v>2764</v>
      </c>
      <c r="AL139" s="51">
        <v>4579</v>
      </c>
      <c r="AM139" s="51">
        <v>155.13999999999999</v>
      </c>
      <c r="AN139" s="51">
        <v>730.97</v>
      </c>
      <c r="AO139" s="51">
        <v>886.11</v>
      </c>
      <c r="AP139" s="51">
        <v>0.01</v>
      </c>
      <c r="AQ139" s="51">
        <v>0.01</v>
      </c>
      <c r="AR139" s="51">
        <v>0.02</v>
      </c>
    </row>
    <row r="140" spans="1:44" s="53" customFormat="1" ht="15.75" customHeight="1" x14ac:dyDescent="0.25">
      <c r="A140" s="205"/>
      <c r="B140" s="272" t="s">
        <v>164</v>
      </c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>
        <v>0</v>
      </c>
      <c r="V140" s="70">
        <v>0</v>
      </c>
      <c r="W140" s="51">
        <f t="shared" si="111"/>
        <v>0</v>
      </c>
      <c r="X140" s="51">
        <v>0.01</v>
      </c>
      <c r="Y140" s="51">
        <v>0.01</v>
      </c>
      <c r="Z140" s="51">
        <v>0.02</v>
      </c>
      <c r="AA140" s="51">
        <v>1073</v>
      </c>
      <c r="AB140" s="51">
        <v>1636</v>
      </c>
      <c r="AC140" s="51">
        <v>2709</v>
      </c>
      <c r="AD140" s="51">
        <v>0.01</v>
      </c>
      <c r="AE140" s="51">
        <v>0.01</v>
      </c>
      <c r="AF140" s="51">
        <f t="shared" si="112"/>
        <v>0.02</v>
      </c>
      <c r="AG140" s="51"/>
      <c r="AH140" s="51"/>
      <c r="AI140" s="51"/>
      <c r="AJ140" s="51">
        <v>1372</v>
      </c>
      <c r="AK140" s="51">
        <v>2089</v>
      </c>
      <c r="AL140" s="51">
        <v>3461</v>
      </c>
      <c r="AM140" s="51">
        <v>0</v>
      </c>
      <c r="AN140" s="51">
        <v>376.7</v>
      </c>
      <c r="AO140" s="51">
        <v>376.7</v>
      </c>
      <c r="AP140" s="51">
        <v>0.01</v>
      </c>
      <c r="AQ140" s="51">
        <v>0.01</v>
      </c>
      <c r="AR140" s="51">
        <v>0.02</v>
      </c>
    </row>
    <row r="141" spans="1:44" s="53" customFormat="1" ht="15.75" customHeight="1" x14ac:dyDescent="0.25">
      <c r="A141" s="219" t="s">
        <v>7</v>
      </c>
      <c r="B141" s="220"/>
      <c r="C141" s="163">
        <f t="shared" ref="C141:T141" si="113">SUM(C101:C108)</f>
        <v>0</v>
      </c>
      <c r="D141" s="163">
        <f t="shared" si="113"/>
        <v>0</v>
      </c>
      <c r="E141" s="163">
        <f t="shared" si="113"/>
        <v>0</v>
      </c>
      <c r="F141" s="163">
        <f t="shared" si="113"/>
        <v>0</v>
      </c>
      <c r="G141" s="163">
        <f t="shared" si="113"/>
        <v>0</v>
      </c>
      <c r="H141" s="163">
        <f t="shared" si="113"/>
        <v>0</v>
      </c>
      <c r="I141" s="163">
        <f t="shared" si="113"/>
        <v>0</v>
      </c>
      <c r="J141" s="163">
        <f t="shared" si="113"/>
        <v>0</v>
      </c>
      <c r="K141" s="163">
        <f t="shared" si="113"/>
        <v>0</v>
      </c>
      <c r="L141" s="163">
        <f t="shared" si="113"/>
        <v>0</v>
      </c>
      <c r="M141" s="163">
        <f t="shared" si="113"/>
        <v>0</v>
      </c>
      <c r="N141" s="163">
        <f t="shared" si="113"/>
        <v>0</v>
      </c>
      <c r="O141" s="163">
        <f t="shared" si="113"/>
        <v>0</v>
      </c>
      <c r="P141" s="163">
        <f t="shared" si="113"/>
        <v>0</v>
      </c>
      <c r="Q141" s="163">
        <f t="shared" si="113"/>
        <v>0</v>
      </c>
      <c r="R141" s="163">
        <f t="shared" si="113"/>
        <v>0</v>
      </c>
      <c r="S141" s="163">
        <f t="shared" si="113"/>
        <v>0</v>
      </c>
      <c r="T141" s="163">
        <f t="shared" si="113"/>
        <v>0</v>
      </c>
      <c r="U141" s="163">
        <f>SUM(U138:U140)</f>
        <v>0</v>
      </c>
      <c r="V141" s="52">
        <f t="shared" ref="V141:W141" si="114">SUM(V138:V140)</f>
        <v>0</v>
      </c>
      <c r="W141" s="52">
        <f t="shared" si="114"/>
        <v>0</v>
      </c>
      <c r="X141" s="52">
        <f>SUM(X138:X140)</f>
        <v>0.03</v>
      </c>
      <c r="Y141" s="52">
        <f t="shared" ref="Y141:AR141" si="115">SUM(Y138:Y140)</f>
        <v>0.03</v>
      </c>
      <c r="Z141" s="52">
        <f t="shared" si="115"/>
        <v>0.06</v>
      </c>
      <c r="AA141" s="52">
        <f t="shared" si="115"/>
        <v>7963</v>
      </c>
      <c r="AB141" s="52">
        <f t="shared" si="115"/>
        <v>12132</v>
      </c>
      <c r="AC141" s="52">
        <f t="shared" si="115"/>
        <v>20095</v>
      </c>
      <c r="AD141" s="52">
        <f t="shared" si="115"/>
        <v>0.03</v>
      </c>
      <c r="AE141" s="52">
        <f t="shared" si="115"/>
        <v>0.03</v>
      </c>
      <c r="AF141" s="52">
        <f t="shared" si="115"/>
        <v>0.06</v>
      </c>
      <c r="AG141" s="52">
        <f t="shared" si="115"/>
        <v>0</v>
      </c>
      <c r="AH141" s="52">
        <f t="shared" si="115"/>
        <v>0</v>
      </c>
      <c r="AI141" s="52">
        <f t="shared" si="115"/>
        <v>0</v>
      </c>
      <c r="AJ141" s="52">
        <f t="shared" si="115"/>
        <v>10179</v>
      </c>
      <c r="AK141" s="52">
        <f t="shared" si="115"/>
        <v>15500</v>
      </c>
      <c r="AL141" s="52">
        <f t="shared" si="115"/>
        <v>25679</v>
      </c>
      <c r="AM141" s="52">
        <f t="shared" si="115"/>
        <v>4380.1600000000008</v>
      </c>
      <c r="AN141" s="52">
        <f t="shared" si="115"/>
        <v>6669.84</v>
      </c>
      <c r="AO141" s="52">
        <f t="shared" si="115"/>
        <v>11050.000000000002</v>
      </c>
      <c r="AP141" s="52">
        <f t="shared" si="115"/>
        <v>10179</v>
      </c>
      <c r="AQ141" s="52">
        <f t="shared" si="115"/>
        <v>15500</v>
      </c>
      <c r="AR141" s="52">
        <f t="shared" si="115"/>
        <v>25679</v>
      </c>
    </row>
    <row r="142" spans="1:44" s="91" customFormat="1" ht="15.75" customHeight="1" x14ac:dyDescent="0.25">
      <c r="A142" s="78"/>
      <c r="B142" s="79" t="s">
        <v>168</v>
      </c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>
        <f>U119+U126+U133+U137+U141</f>
        <v>237.57999999999998</v>
      </c>
      <c r="V142" s="80">
        <f t="shared" ref="V142:W142" si="116">V119+V126+V133+V137+V141</f>
        <v>98.2</v>
      </c>
      <c r="W142" s="80">
        <f t="shared" si="116"/>
        <v>335.78000000000003</v>
      </c>
      <c r="X142" s="80">
        <f>X119+X126+X133+X137+X141</f>
        <v>47000.239999999991</v>
      </c>
      <c r="Y142" s="80">
        <f t="shared" ref="Y142:AR142" si="117">Y119+Y126+Y133+Y137+Y141</f>
        <v>85400.239999999991</v>
      </c>
      <c r="Z142" s="80">
        <f t="shared" si="117"/>
        <v>132400.47999999998</v>
      </c>
      <c r="AA142" s="80">
        <f t="shared" si="117"/>
        <v>27934</v>
      </c>
      <c r="AB142" s="80">
        <f t="shared" si="117"/>
        <v>42094</v>
      </c>
      <c r="AC142" s="80">
        <f t="shared" si="117"/>
        <v>70028</v>
      </c>
      <c r="AD142" s="80">
        <f t="shared" si="117"/>
        <v>4802.63</v>
      </c>
      <c r="AE142" s="80">
        <f t="shared" si="117"/>
        <v>7520.86</v>
      </c>
      <c r="AF142" s="80">
        <f t="shared" si="117"/>
        <v>12323.49</v>
      </c>
      <c r="AG142" s="80">
        <f t="shared" si="117"/>
        <v>0</v>
      </c>
      <c r="AH142" s="80">
        <f t="shared" si="117"/>
        <v>0</v>
      </c>
      <c r="AI142" s="80">
        <f t="shared" si="117"/>
        <v>0</v>
      </c>
      <c r="AJ142" s="80">
        <f t="shared" si="117"/>
        <v>42498.02</v>
      </c>
      <c r="AK142" s="80">
        <f t="shared" si="117"/>
        <v>64101.03</v>
      </c>
      <c r="AL142" s="80">
        <f t="shared" si="117"/>
        <v>106599.05</v>
      </c>
      <c r="AM142" s="80">
        <f t="shared" si="117"/>
        <v>10573.2</v>
      </c>
      <c r="AN142" s="80">
        <f t="shared" si="117"/>
        <v>21545.43</v>
      </c>
      <c r="AO142" s="80">
        <f t="shared" si="117"/>
        <v>32118.629999999997</v>
      </c>
      <c r="AP142" s="80">
        <f t="shared" si="117"/>
        <v>52998</v>
      </c>
      <c r="AQ142" s="80">
        <f t="shared" si="117"/>
        <v>64101.000000000007</v>
      </c>
      <c r="AR142" s="80">
        <f t="shared" si="117"/>
        <v>117099</v>
      </c>
    </row>
    <row r="143" spans="1:44" s="53" customFormat="1" ht="15.75" customHeight="1" x14ac:dyDescent="0.25">
      <c r="A143" s="213" t="s">
        <v>17</v>
      </c>
      <c r="B143" s="59" t="s">
        <v>202</v>
      </c>
      <c r="C143" s="51">
        <v>0</v>
      </c>
      <c r="D143" s="51">
        <v>0.16669999999999999</v>
      </c>
      <c r="E143" s="51">
        <f t="shared" ref="E143:E180" si="118">SUM(C143:D143)</f>
        <v>0.16669999999999999</v>
      </c>
      <c r="F143" s="51">
        <v>2.9999999999999997E-4</v>
      </c>
      <c r="G143" s="51">
        <v>3.2644000000000002</v>
      </c>
      <c r="H143" s="51">
        <f t="shared" ref="H143:H180" si="119">SUM(F143:G143)</f>
        <v>3.2647000000000004</v>
      </c>
      <c r="I143" s="51">
        <v>0</v>
      </c>
      <c r="J143" s="51">
        <v>3.2639999999999998</v>
      </c>
      <c r="K143" s="51">
        <f t="shared" ref="K143:K180" si="120">SUM(I143:J143)</f>
        <v>3.2639999999999998</v>
      </c>
      <c r="L143" s="51">
        <v>0</v>
      </c>
      <c r="M143" s="51">
        <v>3.2639999999999998</v>
      </c>
      <c r="N143" s="51">
        <f t="shared" ref="N143:N181" si="121">SUM(L143:M143)</f>
        <v>3.2639999999999998</v>
      </c>
      <c r="O143" s="51">
        <v>0</v>
      </c>
      <c r="P143" s="51">
        <v>3.2644000000000002</v>
      </c>
      <c r="Q143" s="51">
        <f>SUM(O143:P143)</f>
        <v>3.2644000000000002</v>
      </c>
      <c r="R143" s="51">
        <v>31.5366</v>
      </c>
      <c r="S143" s="51">
        <v>0</v>
      </c>
      <c r="T143" s="51">
        <f t="shared" ref="T143:T181" si="122">SUM(R143:S143)</f>
        <v>31.5366</v>
      </c>
      <c r="U143" s="51">
        <v>0</v>
      </c>
      <c r="V143" s="51">
        <v>2977.15</v>
      </c>
      <c r="W143" s="51">
        <f>SUM(U143:V143)</f>
        <v>2977.15</v>
      </c>
      <c r="X143" s="51">
        <v>0</v>
      </c>
      <c r="Y143" s="51">
        <v>0.01</v>
      </c>
      <c r="Z143" s="51">
        <v>0.01</v>
      </c>
      <c r="AA143" s="51">
        <v>20.059999999999999</v>
      </c>
      <c r="AB143" s="51">
        <v>62</v>
      </c>
      <c r="AC143" s="51">
        <v>82.06</v>
      </c>
      <c r="AD143" s="51">
        <v>20.05</v>
      </c>
      <c r="AE143" s="51">
        <v>61.51</v>
      </c>
      <c r="AF143" s="51">
        <f>SUM(AD143:AE143)</f>
        <v>81.56</v>
      </c>
      <c r="AG143" s="51"/>
      <c r="AH143" s="51"/>
      <c r="AI143" s="51"/>
      <c r="AJ143" s="51">
        <v>0</v>
      </c>
      <c r="AK143" s="51">
        <v>12364.2</v>
      </c>
      <c r="AL143" s="51">
        <v>12364.2</v>
      </c>
      <c r="AM143" s="51">
        <v>0</v>
      </c>
      <c r="AN143" s="51">
        <v>12364.21</v>
      </c>
      <c r="AO143" s="51">
        <v>12364.21</v>
      </c>
      <c r="AP143" s="51">
        <v>0</v>
      </c>
      <c r="AQ143" s="51">
        <v>3434.5</v>
      </c>
      <c r="AR143" s="51">
        <v>3434.5</v>
      </c>
    </row>
    <row r="144" spans="1:44" s="53" customFormat="1" ht="15.75" customHeight="1" x14ac:dyDescent="0.25">
      <c r="A144" s="235"/>
      <c r="B144" s="59" t="s">
        <v>203</v>
      </c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>
        <v>0</v>
      </c>
      <c r="V144" s="51">
        <v>87.66</v>
      </c>
      <c r="W144" s="51">
        <f t="shared" ref="W144:W151" si="123">SUM(U144:V144)</f>
        <v>87.66</v>
      </c>
      <c r="X144" s="51">
        <v>0</v>
      </c>
      <c r="Y144" s="51">
        <v>0.01</v>
      </c>
      <c r="Z144" s="51">
        <v>0.01</v>
      </c>
      <c r="AA144" s="51">
        <v>5.94</v>
      </c>
      <c r="AB144" s="51">
        <v>16</v>
      </c>
      <c r="AC144" s="51">
        <v>21.94</v>
      </c>
      <c r="AD144" s="51">
        <v>5.2</v>
      </c>
      <c r="AE144" s="51">
        <v>15.97</v>
      </c>
      <c r="AF144" s="51">
        <f t="shared" ref="AF144:AF179" si="124">SUM(AD144:AE144)</f>
        <v>21.17</v>
      </c>
      <c r="AG144" s="51"/>
      <c r="AH144" s="51"/>
      <c r="AI144" s="51"/>
      <c r="AJ144" s="51">
        <v>0</v>
      </c>
      <c r="AK144" s="51">
        <v>3209.4</v>
      </c>
      <c r="AL144" s="51">
        <v>3209.4</v>
      </c>
      <c r="AM144" s="51">
        <v>0</v>
      </c>
      <c r="AN144" s="51">
        <v>3209.41</v>
      </c>
      <c r="AO144" s="51">
        <v>3209.41</v>
      </c>
      <c r="AP144" s="51">
        <v>0</v>
      </c>
      <c r="AQ144" s="51">
        <v>891.5</v>
      </c>
      <c r="AR144" s="51">
        <v>891.5</v>
      </c>
    </row>
    <row r="145" spans="1:44" s="53" customFormat="1" ht="15.75" customHeight="1" x14ac:dyDescent="0.25">
      <c r="A145" s="235"/>
      <c r="B145" s="59" t="s">
        <v>204</v>
      </c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>
        <v>0</v>
      </c>
      <c r="V145" s="51">
        <v>88.85</v>
      </c>
      <c r="W145" s="51">
        <f t="shared" si="123"/>
        <v>88.85</v>
      </c>
      <c r="X145" s="51">
        <v>0</v>
      </c>
      <c r="Y145" s="51">
        <v>0.01</v>
      </c>
      <c r="Z145" s="51">
        <v>0.01</v>
      </c>
      <c r="AA145" s="51">
        <v>4</v>
      </c>
      <c r="AB145" s="51">
        <v>13</v>
      </c>
      <c r="AC145" s="51">
        <v>17</v>
      </c>
      <c r="AD145" s="51">
        <v>3.93</v>
      </c>
      <c r="AE145" s="51">
        <v>12.08</v>
      </c>
      <c r="AF145" s="51">
        <f t="shared" si="124"/>
        <v>16.010000000000002</v>
      </c>
      <c r="AG145" s="51"/>
      <c r="AH145" s="51"/>
      <c r="AI145" s="51"/>
      <c r="AJ145" s="51">
        <v>0</v>
      </c>
      <c r="AK145" s="51">
        <v>2426.4</v>
      </c>
      <c r="AL145" s="51">
        <v>2426.4</v>
      </c>
      <c r="AM145" s="51">
        <v>0</v>
      </c>
      <c r="AN145" s="51">
        <v>2426.41</v>
      </c>
      <c r="AO145" s="51">
        <v>2426.41</v>
      </c>
      <c r="AP145" s="51">
        <v>0</v>
      </c>
      <c r="AQ145" s="51">
        <v>674</v>
      </c>
      <c r="AR145" s="51">
        <v>674</v>
      </c>
    </row>
    <row r="146" spans="1:44" s="53" customFormat="1" ht="15.75" customHeight="1" x14ac:dyDescent="0.25">
      <c r="A146" s="235"/>
      <c r="B146" s="59" t="s">
        <v>205</v>
      </c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>
        <v>0</v>
      </c>
      <c r="V146" s="51">
        <v>17038.830000000002</v>
      </c>
      <c r="W146" s="51">
        <f t="shared" si="123"/>
        <v>17038.830000000002</v>
      </c>
      <c r="X146" s="51">
        <v>0</v>
      </c>
      <c r="Y146" s="51">
        <v>0.01</v>
      </c>
      <c r="Z146" s="51">
        <v>0.01</v>
      </c>
      <c r="AA146" s="51">
        <v>43</v>
      </c>
      <c r="AB146" s="51">
        <v>128</v>
      </c>
      <c r="AC146" s="51">
        <v>171</v>
      </c>
      <c r="AD146" s="51">
        <v>42.39</v>
      </c>
      <c r="AE146" s="51">
        <v>127.18</v>
      </c>
      <c r="AF146" s="51">
        <f t="shared" si="124"/>
        <v>169.57</v>
      </c>
      <c r="AG146" s="51"/>
      <c r="AH146" s="51"/>
      <c r="AI146" s="51"/>
      <c r="AJ146" s="51">
        <v>0</v>
      </c>
      <c r="AK146" s="51">
        <v>49456.800000000003</v>
      </c>
      <c r="AL146" s="51">
        <v>49456.800000000003</v>
      </c>
      <c r="AM146" s="51">
        <v>0</v>
      </c>
      <c r="AN146" s="51">
        <v>49456.81</v>
      </c>
      <c r="AO146" s="51">
        <v>49456.81</v>
      </c>
      <c r="AP146" s="51">
        <v>0</v>
      </c>
      <c r="AQ146" s="51">
        <v>10303.5</v>
      </c>
      <c r="AR146" s="51">
        <v>10303.5</v>
      </c>
    </row>
    <row r="147" spans="1:44" s="53" customFormat="1" ht="15.75" customHeight="1" x14ac:dyDescent="0.25">
      <c r="A147" s="235"/>
      <c r="B147" s="59" t="s">
        <v>206</v>
      </c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>
        <v>0</v>
      </c>
      <c r="V147" s="51">
        <v>5545.36</v>
      </c>
      <c r="W147" s="51">
        <f t="shared" si="123"/>
        <v>5545.36</v>
      </c>
      <c r="X147" s="51">
        <v>0</v>
      </c>
      <c r="Y147" s="51">
        <v>0.01</v>
      </c>
      <c r="Z147" s="51">
        <v>0.01</v>
      </c>
      <c r="AA147" s="51">
        <v>11</v>
      </c>
      <c r="AB147" s="51">
        <v>33</v>
      </c>
      <c r="AC147" s="51">
        <v>44</v>
      </c>
      <c r="AD147" s="51">
        <v>11</v>
      </c>
      <c r="AE147" s="51">
        <v>33</v>
      </c>
      <c r="AF147" s="51">
        <f t="shared" si="124"/>
        <v>44</v>
      </c>
      <c r="AG147" s="51"/>
      <c r="AH147" s="51"/>
      <c r="AI147" s="51"/>
      <c r="AJ147" s="51">
        <v>0</v>
      </c>
      <c r="AK147" s="51">
        <v>12837.6</v>
      </c>
      <c r="AL147" s="51">
        <v>12837.6</v>
      </c>
      <c r="AM147" s="51">
        <v>0</v>
      </c>
      <c r="AN147" s="51">
        <v>12837.61</v>
      </c>
      <c r="AO147" s="51">
        <v>12837.61</v>
      </c>
      <c r="AP147" s="51">
        <v>0</v>
      </c>
      <c r="AQ147" s="51">
        <v>2022</v>
      </c>
      <c r="AR147" s="51">
        <v>2022</v>
      </c>
    </row>
    <row r="148" spans="1:44" s="53" customFormat="1" ht="15.75" customHeight="1" x14ac:dyDescent="0.25">
      <c r="A148" s="235"/>
      <c r="B148" s="59" t="s">
        <v>207</v>
      </c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>
        <v>0</v>
      </c>
      <c r="V148" s="51">
        <v>154.01</v>
      </c>
      <c r="W148" s="51">
        <f t="shared" si="123"/>
        <v>154.01</v>
      </c>
      <c r="X148" s="51">
        <v>0</v>
      </c>
      <c r="Y148" s="51">
        <v>0.01</v>
      </c>
      <c r="Z148" s="51">
        <v>0.01</v>
      </c>
      <c r="AA148" s="51">
        <v>9</v>
      </c>
      <c r="AB148" s="51">
        <v>25</v>
      </c>
      <c r="AC148" s="51">
        <v>34</v>
      </c>
      <c r="AD148" s="51">
        <v>61.71</v>
      </c>
      <c r="AE148" s="51">
        <v>185.15</v>
      </c>
      <c r="AF148" s="51">
        <f t="shared" si="124"/>
        <v>246.86</v>
      </c>
      <c r="AG148" s="51"/>
      <c r="AH148" s="51"/>
      <c r="AI148" s="51"/>
      <c r="AJ148" s="51">
        <v>0</v>
      </c>
      <c r="AK148" s="51">
        <v>9705.6</v>
      </c>
      <c r="AL148" s="51">
        <v>9705.6</v>
      </c>
      <c r="AM148" s="51">
        <v>0</v>
      </c>
      <c r="AN148" s="51">
        <v>9705.61</v>
      </c>
      <c r="AO148" s="51">
        <v>9705.61</v>
      </c>
      <c r="AP148" s="51">
        <v>0</v>
      </c>
      <c r="AQ148" s="51">
        <v>2674.5</v>
      </c>
      <c r="AR148" s="51">
        <v>2674.5</v>
      </c>
    </row>
    <row r="149" spans="1:44" s="53" customFormat="1" ht="15.75" customHeight="1" x14ac:dyDescent="0.25">
      <c r="A149" s="235"/>
      <c r="B149" s="273" t="s">
        <v>208</v>
      </c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>
        <v>0</v>
      </c>
      <c r="V149" s="51">
        <v>0</v>
      </c>
      <c r="W149" s="51">
        <f t="shared" si="123"/>
        <v>0</v>
      </c>
      <c r="X149" s="51">
        <v>0</v>
      </c>
      <c r="Y149" s="51">
        <v>22010.34</v>
      </c>
      <c r="Z149" s="51">
        <v>22010.34</v>
      </c>
      <c r="AA149" s="51">
        <v>0</v>
      </c>
      <c r="AB149" s="51">
        <v>35719</v>
      </c>
      <c r="AC149" s="51">
        <v>35719</v>
      </c>
      <c r="AD149" s="51">
        <v>0</v>
      </c>
      <c r="AE149" s="51">
        <v>13126.76</v>
      </c>
      <c r="AF149" s="51">
        <f t="shared" si="124"/>
        <v>13126.76</v>
      </c>
      <c r="AG149" s="51"/>
      <c r="AH149" s="51"/>
      <c r="AI149" s="51"/>
      <c r="AJ149" s="51">
        <v>0</v>
      </c>
      <c r="AK149" s="51">
        <v>0.01</v>
      </c>
      <c r="AL149" s="51">
        <v>0.01</v>
      </c>
      <c r="AM149" s="51">
        <v>0</v>
      </c>
      <c r="AN149" s="51">
        <v>0.01</v>
      </c>
      <c r="AO149" s="51">
        <v>0.01</v>
      </c>
      <c r="AP149" s="51">
        <v>0</v>
      </c>
      <c r="AQ149" s="51">
        <v>0.01</v>
      </c>
      <c r="AR149" s="51">
        <v>0.01</v>
      </c>
    </row>
    <row r="150" spans="1:44" s="53" customFormat="1" ht="15.75" customHeight="1" x14ac:dyDescent="0.25">
      <c r="A150" s="235"/>
      <c r="B150" s="273" t="s">
        <v>209</v>
      </c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>
        <v>0</v>
      </c>
      <c r="V150" s="51">
        <v>0</v>
      </c>
      <c r="W150" s="51">
        <f t="shared" si="123"/>
        <v>0</v>
      </c>
      <c r="X150" s="51">
        <v>0</v>
      </c>
      <c r="Y150" s="51">
        <v>5713.27</v>
      </c>
      <c r="Z150" s="51">
        <v>5713.27</v>
      </c>
      <c r="AA150" s="51">
        <v>0</v>
      </c>
      <c r="AB150" s="51">
        <v>9332</v>
      </c>
      <c r="AC150" s="51">
        <v>9332</v>
      </c>
      <c r="AD150" s="51">
        <v>0</v>
      </c>
      <c r="AE150" s="51">
        <v>13126.76</v>
      </c>
      <c r="AF150" s="51">
        <f t="shared" si="124"/>
        <v>13126.76</v>
      </c>
      <c r="AG150" s="51"/>
      <c r="AH150" s="51"/>
      <c r="AI150" s="51"/>
      <c r="AJ150" s="51">
        <v>0</v>
      </c>
      <c r="AK150" s="51">
        <v>0.01</v>
      </c>
      <c r="AL150" s="51">
        <v>0.01</v>
      </c>
      <c r="AM150" s="51">
        <v>0</v>
      </c>
      <c r="AN150" s="51">
        <v>0.01</v>
      </c>
      <c r="AO150" s="51">
        <v>0.01</v>
      </c>
      <c r="AP150" s="51">
        <v>0</v>
      </c>
      <c r="AQ150" s="51">
        <v>0.01</v>
      </c>
      <c r="AR150" s="51">
        <v>0.01</v>
      </c>
    </row>
    <row r="151" spans="1:44" s="53" customFormat="1" ht="15.75" customHeight="1" x14ac:dyDescent="0.25">
      <c r="A151" s="235"/>
      <c r="B151" s="273" t="s">
        <v>210</v>
      </c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>
        <v>0</v>
      </c>
      <c r="V151" s="51">
        <v>0</v>
      </c>
      <c r="W151" s="51">
        <f t="shared" si="123"/>
        <v>0</v>
      </c>
      <c r="X151" s="51">
        <v>0</v>
      </c>
      <c r="Y151" s="51">
        <v>4319.3900000000003</v>
      </c>
      <c r="Z151" s="51">
        <v>4319.3900000000003</v>
      </c>
      <c r="AA151" s="51">
        <v>93</v>
      </c>
      <c r="AB151" s="51">
        <v>6949</v>
      </c>
      <c r="AC151" s="51">
        <v>7042</v>
      </c>
      <c r="AD151" s="51">
        <v>5831.15</v>
      </c>
      <c r="AE151" s="51">
        <v>13126.76</v>
      </c>
      <c r="AF151" s="51">
        <f t="shared" si="124"/>
        <v>18957.91</v>
      </c>
      <c r="AG151" s="51"/>
      <c r="AH151" s="51"/>
      <c r="AI151" s="51"/>
      <c r="AJ151" s="51">
        <v>0</v>
      </c>
      <c r="AK151" s="51">
        <v>0.01</v>
      </c>
      <c r="AL151" s="51">
        <v>0.01</v>
      </c>
      <c r="AM151" s="51">
        <v>0</v>
      </c>
      <c r="AN151" s="51">
        <v>0.01</v>
      </c>
      <c r="AO151" s="51">
        <v>0.01</v>
      </c>
      <c r="AP151" s="51">
        <v>0</v>
      </c>
      <c r="AQ151" s="51">
        <v>0.01</v>
      </c>
      <c r="AR151" s="51">
        <v>0.01</v>
      </c>
    </row>
    <row r="152" spans="1:44" s="63" customFormat="1" ht="15.75" customHeight="1" x14ac:dyDescent="0.25">
      <c r="A152" s="235"/>
      <c r="B152" s="95" t="s">
        <v>237</v>
      </c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>
        <f>SUM(U143:U151)</f>
        <v>0</v>
      </c>
      <c r="V152" s="52">
        <f t="shared" ref="V152:W152" si="125">SUM(V143:V151)</f>
        <v>25891.86</v>
      </c>
      <c r="W152" s="52">
        <f t="shared" si="125"/>
        <v>25891.86</v>
      </c>
      <c r="X152" s="52">
        <f>SUM(X143:X151)</f>
        <v>0</v>
      </c>
      <c r="Y152" s="52">
        <f t="shared" ref="Y152:AR152" si="126">SUM(Y143:Y151)</f>
        <v>32043.06</v>
      </c>
      <c r="Z152" s="52">
        <f t="shared" si="126"/>
        <v>32043.06</v>
      </c>
      <c r="AA152" s="52">
        <f t="shared" si="126"/>
        <v>186</v>
      </c>
      <c r="AB152" s="52">
        <f t="shared" si="126"/>
        <v>52277</v>
      </c>
      <c r="AC152" s="52">
        <f t="shared" si="126"/>
        <v>52463</v>
      </c>
      <c r="AD152" s="52">
        <f t="shared" si="126"/>
        <v>5975.4299999999994</v>
      </c>
      <c r="AE152" s="52">
        <f t="shared" si="126"/>
        <v>39815.17</v>
      </c>
      <c r="AF152" s="52">
        <f t="shared" si="126"/>
        <v>45790.600000000006</v>
      </c>
      <c r="AG152" s="52">
        <f t="shared" si="126"/>
        <v>0</v>
      </c>
      <c r="AH152" s="52">
        <f t="shared" si="126"/>
        <v>0</v>
      </c>
      <c r="AI152" s="52">
        <f t="shared" si="126"/>
        <v>0</v>
      </c>
      <c r="AJ152" s="52">
        <f t="shared" si="126"/>
        <v>0</v>
      </c>
      <c r="AK152" s="52">
        <f t="shared" si="126"/>
        <v>90000.03</v>
      </c>
      <c r="AL152" s="52">
        <f t="shared" si="126"/>
        <v>90000.03</v>
      </c>
      <c r="AM152" s="52">
        <f t="shared" si="126"/>
        <v>0</v>
      </c>
      <c r="AN152" s="52">
        <f t="shared" si="126"/>
        <v>90000.089999999982</v>
      </c>
      <c r="AO152" s="52">
        <f t="shared" si="126"/>
        <v>90000.089999999982</v>
      </c>
      <c r="AP152" s="52">
        <f t="shared" si="126"/>
        <v>0</v>
      </c>
      <c r="AQ152" s="52">
        <f t="shared" si="126"/>
        <v>20000.029999999995</v>
      </c>
      <c r="AR152" s="52">
        <f t="shared" si="126"/>
        <v>20000.029999999995</v>
      </c>
    </row>
    <row r="153" spans="1:44" s="53" customFormat="1" ht="15.75" customHeight="1" x14ac:dyDescent="0.25">
      <c r="A153" s="235"/>
      <c r="B153" s="59" t="s">
        <v>211</v>
      </c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>
        <v>0</v>
      </c>
      <c r="V153" s="51">
        <v>0</v>
      </c>
      <c r="W153" s="51">
        <f>SUM(U153:V153)</f>
        <v>0</v>
      </c>
      <c r="X153" s="51">
        <v>0</v>
      </c>
      <c r="Y153" s="51">
        <v>0</v>
      </c>
      <c r="Z153" s="51">
        <v>0</v>
      </c>
      <c r="AA153" s="51">
        <v>0.01</v>
      </c>
      <c r="AB153" s="51">
        <v>0.01</v>
      </c>
      <c r="AC153" s="51">
        <v>0.02</v>
      </c>
      <c r="AD153" s="51">
        <v>0</v>
      </c>
      <c r="AE153" s="51">
        <v>0</v>
      </c>
      <c r="AF153" s="51">
        <f t="shared" si="124"/>
        <v>0</v>
      </c>
      <c r="AG153" s="51"/>
      <c r="AH153" s="51"/>
      <c r="AI153" s="51"/>
      <c r="AJ153" s="51">
        <v>0.01</v>
      </c>
      <c r="AK153" s="51">
        <v>0.01</v>
      </c>
      <c r="AL153" s="51">
        <v>0.02</v>
      </c>
      <c r="AM153" s="51">
        <v>0</v>
      </c>
      <c r="AN153" s="51">
        <v>0.01</v>
      </c>
      <c r="AO153" s="51">
        <v>0.01</v>
      </c>
      <c r="AP153" s="51">
        <v>0</v>
      </c>
      <c r="AQ153" s="51">
        <v>0.01</v>
      </c>
      <c r="AR153" s="51">
        <v>0.01</v>
      </c>
    </row>
    <row r="154" spans="1:44" s="53" customFormat="1" ht="15.75" customHeight="1" x14ac:dyDescent="0.25">
      <c r="A154" s="235"/>
      <c r="B154" s="59" t="s">
        <v>212</v>
      </c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>
        <v>0</v>
      </c>
      <c r="V154" s="51">
        <v>0</v>
      </c>
      <c r="W154" s="51">
        <f t="shared" ref="W154:W170" si="127">SUM(U154:V154)</f>
        <v>0</v>
      </c>
      <c r="X154" s="51">
        <v>0</v>
      </c>
      <c r="Y154" s="51">
        <v>0</v>
      </c>
      <c r="Z154" s="51">
        <v>0</v>
      </c>
      <c r="AA154" s="51">
        <v>0.01</v>
      </c>
      <c r="AB154" s="51">
        <v>0.01</v>
      </c>
      <c r="AC154" s="51">
        <v>0.02</v>
      </c>
      <c r="AD154" s="51">
        <v>0</v>
      </c>
      <c r="AE154" s="51">
        <v>0</v>
      </c>
      <c r="AF154" s="51">
        <f t="shared" si="124"/>
        <v>0</v>
      </c>
      <c r="AG154" s="51"/>
      <c r="AH154" s="51"/>
      <c r="AI154" s="51"/>
      <c r="AJ154" s="51">
        <v>0.01</v>
      </c>
      <c r="AK154" s="51">
        <v>0.01</v>
      </c>
      <c r="AL154" s="51">
        <v>0.02</v>
      </c>
      <c r="AM154" s="51">
        <v>0</v>
      </c>
      <c r="AN154" s="51">
        <v>0.01</v>
      </c>
      <c r="AO154" s="51">
        <v>0.01</v>
      </c>
      <c r="AP154" s="51">
        <v>0</v>
      </c>
      <c r="AQ154" s="51">
        <v>0.01</v>
      </c>
      <c r="AR154" s="51">
        <v>0.01</v>
      </c>
    </row>
    <row r="155" spans="1:44" s="53" customFormat="1" ht="15.75" customHeight="1" x14ac:dyDescent="0.25">
      <c r="A155" s="235"/>
      <c r="B155" s="59" t="s">
        <v>213</v>
      </c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>
        <v>0</v>
      </c>
      <c r="V155" s="51">
        <v>0</v>
      </c>
      <c r="W155" s="51">
        <f t="shared" si="127"/>
        <v>0</v>
      </c>
      <c r="X155" s="51">
        <v>0</v>
      </c>
      <c r="Y155" s="51">
        <v>0</v>
      </c>
      <c r="Z155" s="51">
        <v>0</v>
      </c>
      <c r="AA155" s="51">
        <v>0.01</v>
      </c>
      <c r="AB155" s="51">
        <v>0.01</v>
      </c>
      <c r="AC155" s="51">
        <v>0.02</v>
      </c>
      <c r="AD155" s="51">
        <v>0</v>
      </c>
      <c r="AE155" s="51">
        <v>0</v>
      </c>
      <c r="AF155" s="51">
        <f t="shared" si="124"/>
        <v>0</v>
      </c>
      <c r="AG155" s="51"/>
      <c r="AH155" s="51"/>
      <c r="AI155" s="51"/>
      <c r="AJ155" s="51">
        <v>0.01</v>
      </c>
      <c r="AK155" s="51">
        <v>0.01</v>
      </c>
      <c r="AL155" s="51">
        <v>0.02</v>
      </c>
      <c r="AM155" s="51">
        <v>0</v>
      </c>
      <c r="AN155" s="51">
        <v>0.01</v>
      </c>
      <c r="AO155" s="51">
        <v>0.01</v>
      </c>
      <c r="AP155" s="51">
        <v>0</v>
      </c>
      <c r="AQ155" s="51">
        <v>0.01</v>
      </c>
      <c r="AR155" s="51">
        <v>0.01</v>
      </c>
    </row>
    <row r="156" spans="1:44" s="53" customFormat="1" ht="15.75" customHeight="1" x14ac:dyDescent="0.25">
      <c r="A156" s="235"/>
      <c r="B156" s="59" t="s">
        <v>214</v>
      </c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>
        <v>0</v>
      </c>
      <c r="V156" s="51">
        <v>0</v>
      </c>
      <c r="W156" s="51">
        <f t="shared" si="127"/>
        <v>0</v>
      </c>
      <c r="X156" s="51">
        <v>0</v>
      </c>
      <c r="Y156" s="51">
        <v>0</v>
      </c>
      <c r="Z156" s="51">
        <v>0</v>
      </c>
      <c r="AA156" s="51">
        <v>0.01</v>
      </c>
      <c r="AB156" s="51">
        <v>0.01</v>
      </c>
      <c r="AC156" s="51">
        <v>0.02</v>
      </c>
      <c r="AD156" s="51">
        <v>0</v>
      </c>
      <c r="AE156" s="51">
        <v>0</v>
      </c>
      <c r="AF156" s="51">
        <f t="shared" si="124"/>
        <v>0</v>
      </c>
      <c r="AG156" s="51"/>
      <c r="AH156" s="51"/>
      <c r="AI156" s="51"/>
      <c r="AJ156" s="51">
        <v>0.01</v>
      </c>
      <c r="AK156" s="51">
        <v>0.01</v>
      </c>
      <c r="AL156" s="51">
        <v>0.02</v>
      </c>
      <c r="AM156" s="51">
        <v>9.34</v>
      </c>
      <c r="AN156" s="51">
        <v>28.01</v>
      </c>
      <c r="AO156" s="51">
        <v>37.35</v>
      </c>
      <c r="AP156" s="51">
        <v>0.01</v>
      </c>
      <c r="AQ156" s="51">
        <v>0.01</v>
      </c>
      <c r="AR156" s="51">
        <v>0.02</v>
      </c>
    </row>
    <row r="157" spans="1:44" s="53" customFormat="1" ht="15.75" customHeight="1" x14ac:dyDescent="0.25">
      <c r="A157" s="235"/>
      <c r="B157" s="59" t="s">
        <v>215</v>
      </c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>
        <v>0</v>
      </c>
      <c r="V157" s="51">
        <v>0</v>
      </c>
      <c r="W157" s="51">
        <f t="shared" si="127"/>
        <v>0</v>
      </c>
      <c r="X157" s="51">
        <v>0</v>
      </c>
      <c r="Y157" s="51">
        <v>0</v>
      </c>
      <c r="Z157" s="51">
        <v>0</v>
      </c>
      <c r="AA157" s="51">
        <v>0.01</v>
      </c>
      <c r="AB157" s="51">
        <v>0.01</v>
      </c>
      <c r="AC157" s="51">
        <v>0.02</v>
      </c>
      <c r="AD157" s="51">
        <v>0</v>
      </c>
      <c r="AE157" s="51">
        <v>0</v>
      </c>
      <c r="AF157" s="51">
        <f t="shared" si="124"/>
        <v>0</v>
      </c>
      <c r="AG157" s="51"/>
      <c r="AH157" s="51"/>
      <c r="AI157" s="51"/>
      <c r="AJ157" s="51">
        <v>0.01</v>
      </c>
      <c r="AK157" s="51">
        <v>0.01</v>
      </c>
      <c r="AL157" s="51">
        <v>0.02</v>
      </c>
      <c r="AM157" s="51">
        <v>2.42</v>
      </c>
      <c r="AN157" s="51">
        <v>7.27</v>
      </c>
      <c r="AO157" s="51">
        <v>9.69</v>
      </c>
      <c r="AP157" s="51">
        <v>0.01</v>
      </c>
      <c r="AQ157" s="51">
        <v>0.01</v>
      </c>
      <c r="AR157" s="51">
        <v>0.02</v>
      </c>
    </row>
    <row r="158" spans="1:44" s="53" customFormat="1" ht="15.75" customHeight="1" x14ac:dyDescent="0.25">
      <c r="A158" s="235"/>
      <c r="B158" s="59" t="s">
        <v>216</v>
      </c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>
        <v>0</v>
      </c>
      <c r="V158" s="51">
        <v>0</v>
      </c>
      <c r="W158" s="51">
        <f t="shared" si="127"/>
        <v>0</v>
      </c>
      <c r="X158" s="51">
        <v>0</v>
      </c>
      <c r="Y158" s="51">
        <v>0</v>
      </c>
      <c r="Z158" s="51">
        <v>0</v>
      </c>
      <c r="AA158" s="51">
        <v>0.01</v>
      </c>
      <c r="AB158" s="51">
        <v>0.01</v>
      </c>
      <c r="AC158" s="51">
        <v>0.02</v>
      </c>
      <c r="AD158" s="51">
        <v>0</v>
      </c>
      <c r="AE158" s="51">
        <v>0</v>
      </c>
      <c r="AF158" s="51">
        <f t="shared" si="124"/>
        <v>0</v>
      </c>
      <c r="AG158" s="51"/>
      <c r="AH158" s="51"/>
      <c r="AI158" s="51"/>
      <c r="AJ158" s="51">
        <v>0.01</v>
      </c>
      <c r="AK158" s="51">
        <v>0.01</v>
      </c>
      <c r="AL158" s="51">
        <v>0.02</v>
      </c>
      <c r="AM158" s="51">
        <v>1.83</v>
      </c>
      <c r="AN158" s="51">
        <v>5.5</v>
      </c>
      <c r="AO158" s="51">
        <v>7.33</v>
      </c>
      <c r="AP158" s="51">
        <v>0.01</v>
      </c>
      <c r="AQ158" s="51">
        <v>0.01</v>
      </c>
      <c r="AR158" s="51">
        <v>0.02</v>
      </c>
    </row>
    <row r="159" spans="1:44" s="53" customFormat="1" ht="15.75" customHeight="1" x14ac:dyDescent="0.25">
      <c r="A159" s="235"/>
      <c r="B159" s="59" t="s">
        <v>217</v>
      </c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>
        <v>0</v>
      </c>
      <c r="V159" s="51">
        <v>0</v>
      </c>
      <c r="W159" s="51">
        <f t="shared" si="127"/>
        <v>0</v>
      </c>
      <c r="X159" s="51">
        <v>0</v>
      </c>
      <c r="Y159" s="51">
        <v>0</v>
      </c>
      <c r="Z159" s="51">
        <v>0</v>
      </c>
      <c r="AA159" s="51">
        <v>0.01</v>
      </c>
      <c r="AB159" s="51">
        <v>0.01</v>
      </c>
      <c r="AC159" s="51">
        <v>0.02</v>
      </c>
      <c r="AD159" s="51">
        <v>0</v>
      </c>
      <c r="AE159" s="51">
        <v>0</v>
      </c>
      <c r="AF159" s="51">
        <f t="shared" si="124"/>
        <v>0</v>
      </c>
      <c r="AG159" s="51"/>
      <c r="AH159" s="51"/>
      <c r="AI159" s="51"/>
      <c r="AJ159" s="51">
        <v>0.01</v>
      </c>
      <c r="AK159" s="51">
        <v>0.01</v>
      </c>
      <c r="AL159" s="51">
        <v>0.02</v>
      </c>
      <c r="AM159" s="51">
        <v>0.01</v>
      </c>
      <c r="AN159" s="51">
        <v>0.01</v>
      </c>
      <c r="AO159" s="51">
        <v>0.02</v>
      </c>
      <c r="AP159" s="51">
        <v>0.01</v>
      </c>
      <c r="AQ159" s="51">
        <v>0.01</v>
      </c>
      <c r="AR159" s="51">
        <v>0.02</v>
      </c>
    </row>
    <row r="160" spans="1:44" s="53" customFormat="1" ht="15.75" customHeight="1" x14ac:dyDescent="0.25">
      <c r="A160" s="235"/>
      <c r="B160" s="59" t="s">
        <v>218</v>
      </c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>
        <v>0</v>
      </c>
      <c r="V160" s="51">
        <v>0</v>
      </c>
      <c r="W160" s="51">
        <f t="shared" si="127"/>
        <v>0</v>
      </c>
      <c r="X160" s="51">
        <v>0</v>
      </c>
      <c r="Y160" s="51">
        <v>0</v>
      </c>
      <c r="Z160" s="51">
        <v>0</v>
      </c>
      <c r="AA160" s="51">
        <v>0.01</v>
      </c>
      <c r="AB160" s="51">
        <v>0.01</v>
      </c>
      <c r="AC160" s="51">
        <v>0.02</v>
      </c>
      <c r="AD160" s="51">
        <v>0</v>
      </c>
      <c r="AE160" s="51">
        <v>0</v>
      </c>
      <c r="AF160" s="51">
        <f t="shared" si="124"/>
        <v>0</v>
      </c>
      <c r="AG160" s="51"/>
      <c r="AH160" s="51"/>
      <c r="AI160" s="51"/>
      <c r="AJ160" s="51">
        <v>0.01</v>
      </c>
      <c r="AK160" s="51">
        <v>0.01</v>
      </c>
      <c r="AL160" s="51">
        <v>0.02</v>
      </c>
      <c r="AM160" s="51">
        <v>0</v>
      </c>
      <c r="AN160" s="51">
        <v>0.02</v>
      </c>
      <c r="AO160" s="51">
        <v>0.02</v>
      </c>
      <c r="AP160" s="51">
        <v>0</v>
      </c>
      <c r="AQ160" s="51">
        <v>0.02</v>
      </c>
      <c r="AR160" s="51">
        <v>0.02</v>
      </c>
    </row>
    <row r="161" spans="1:44" s="53" customFormat="1" ht="15.75" customHeight="1" x14ac:dyDescent="0.25">
      <c r="A161" s="235"/>
      <c r="B161" s="59" t="s">
        <v>219</v>
      </c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>
        <v>0</v>
      </c>
      <c r="V161" s="51">
        <v>0</v>
      </c>
      <c r="W161" s="51">
        <f t="shared" si="127"/>
        <v>0</v>
      </c>
      <c r="X161" s="51">
        <v>0</v>
      </c>
      <c r="Y161" s="51">
        <v>0</v>
      </c>
      <c r="Z161" s="51">
        <v>0</v>
      </c>
      <c r="AA161" s="51">
        <v>0.01</v>
      </c>
      <c r="AB161" s="51">
        <v>0.01</v>
      </c>
      <c r="AC161" s="51">
        <v>0.02</v>
      </c>
      <c r="AD161" s="51">
        <v>0</v>
      </c>
      <c r="AE161" s="51">
        <v>0</v>
      </c>
      <c r="AF161" s="51">
        <f t="shared" si="124"/>
        <v>0</v>
      </c>
      <c r="AG161" s="51"/>
      <c r="AH161" s="51"/>
      <c r="AI161" s="51"/>
      <c r="AJ161" s="51">
        <v>0.01</v>
      </c>
      <c r="AK161" s="51">
        <v>0.01</v>
      </c>
      <c r="AL161" s="51">
        <v>0.02</v>
      </c>
      <c r="AM161" s="51">
        <v>0.01</v>
      </c>
      <c r="AN161" s="51">
        <v>0.01</v>
      </c>
      <c r="AO161" s="51">
        <v>0.02</v>
      </c>
      <c r="AP161" s="51">
        <v>0.01</v>
      </c>
      <c r="AQ161" s="51">
        <v>0.01</v>
      </c>
      <c r="AR161" s="51">
        <v>0.02</v>
      </c>
    </row>
    <row r="162" spans="1:44" s="53" customFormat="1" ht="15.75" customHeight="1" x14ac:dyDescent="0.25">
      <c r="A162" s="235"/>
      <c r="B162" s="59" t="s">
        <v>220</v>
      </c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>
        <v>0</v>
      </c>
      <c r="V162" s="51">
        <v>0</v>
      </c>
      <c r="W162" s="51">
        <f t="shared" si="127"/>
        <v>0</v>
      </c>
      <c r="X162" s="51">
        <v>0</v>
      </c>
      <c r="Y162" s="51">
        <v>0</v>
      </c>
      <c r="Z162" s="51">
        <v>0</v>
      </c>
      <c r="AA162" s="51">
        <v>0.01</v>
      </c>
      <c r="AB162" s="51">
        <v>0.01</v>
      </c>
      <c r="AC162" s="51">
        <v>0.02</v>
      </c>
      <c r="AD162" s="51">
        <v>0</v>
      </c>
      <c r="AE162" s="51">
        <v>0</v>
      </c>
      <c r="AF162" s="51">
        <f t="shared" si="124"/>
        <v>0</v>
      </c>
      <c r="AG162" s="51"/>
      <c r="AH162" s="51"/>
      <c r="AI162" s="51"/>
      <c r="AJ162" s="51">
        <v>0.01</v>
      </c>
      <c r="AK162" s="51">
        <v>0.01</v>
      </c>
      <c r="AL162" s="51">
        <v>0.02</v>
      </c>
      <c r="AM162" s="51">
        <v>0.01</v>
      </c>
      <c r="AN162" s="51">
        <v>0.01</v>
      </c>
      <c r="AO162" s="51">
        <v>0.02</v>
      </c>
      <c r="AP162" s="51">
        <v>0.01</v>
      </c>
      <c r="AQ162" s="51">
        <v>0.01</v>
      </c>
      <c r="AR162" s="51">
        <v>0.02</v>
      </c>
    </row>
    <row r="163" spans="1:44" s="53" customFormat="1" ht="15.75" customHeight="1" x14ac:dyDescent="0.25">
      <c r="A163" s="235"/>
      <c r="B163" s="59" t="s">
        <v>221</v>
      </c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>
        <v>0</v>
      </c>
      <c r="V163" s="51">
        <v>0</v>
      </c>
      <c r="W163" s="51">
        <f t="shared" si="127"/>
        <v>0</v>
      </c>
      <c r="X163" s="51">
        <v>0</v>
      </c>
      <c r="Y163" s="51">
        <v>0</v>
      </c>
      <c r="Z163" s="51">
        <v>0</v>
      </c>
      <c r="AA163" s="51">
        <v>0.01</v>
      </c>
      <c r="AB163" s="51">
        <v>0.01</v>
      </c>
      <c r="AC163" s="51">
        <v>0.02</v>
      </c>
      <c r="AD163" s="51">
        <v>0</v>
      </c>
      <c r="AE163" s="51">
        <v>0</v>
      </c>
      <c r="AF163" s="51">
        <f t="shared" si="124"/>
        <v>0</v>
      </c>
      <c r="AG163" s="51"/>
      <c r="AH163" s="51"/>
      <c r="AI163" s="51"/>
      <c r="AJ163" s="51">
        <v>0.01</v>
      </c>
      <c r="AK163" s="51">
        <v>0.01</v>
      </c>
      <c r="AL163" s="51">
        <v>0.02</v>
      </c>
      <c r="AM163" s="51">
        <v>0.01</v>
      </c>
      <c r="AN163" s="51">
        <v>0.01</v>
      </c>
      <c r="AO163" s="51">
        <v>0.02</v>
      </c>
      <c r="AP163" s="51">
        <v>0.01</v>
      </c>
      <c r="AQ163" s="51">
        <v>0.01</v>
      </c>
      <c r="AR163" s="51">
        <v>0.02</v>
      </c>
    </row>
    <row r="164" spans="1:44" s="53" customFormat="1" ht="15.75" customHeight="1" x14ac:dyDescent="0.25">
      <c r="A164" s="235"/>
      <c r="B164" s="59" t="s">
        <v>222</v>
      </c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>
        <v>0</v>
      </c>
      <c r="V164" s="51">
        <v>0</v>
      </c>
      <c r="W164" s="51">
        <f t="shared" si="127"/>
        <v>0</v>
      </c>
      <c r="X164" s="51">
        <v>0</v>
      </c>
      <c r="Y164" s="51">
        <v>0</v>
      </c>
      <c r="Z164" s="51">
        <v>0</v>
      </c>
      <c r="AA164" s="51">
        <v>0.01</v>
      </c>
      <c r="AB164" s="51">
        <v>0.01</v>
      </c>
      <c r="AC164" s="51">
        <v>0.02</v>
      </c>
      <c r="AD164" s="51">
        <v>0</v>
      </c>
      <c r="AE164" s="51">
        <v>0</v>
      </c>
      <c r="AF164" s="51">
        <f t="shared" si="124"/>
        <v>0</v>
      </c>
      <c r="AG164" s="51"/>
      <c r="AH164" s="51"/>
      <c r="AI164" s="51"/>
      <c r="AJ164" s="51">
        <v>0.01</v>
      </c>
      <c r="AK164" s="51">
        <v>0.01</v>
      </c>
      <c r="AL164" s="51">
        <v>0.02</v>
      </c>
      <c r="AM164" s="51">
        <v>0.01</v>
      </c>
      <c r="AN164" s="51">
        <v>0.01</v>
      </c>
      <c r="AO164" s="51">
        <v>0.02</v>
      </c>
      <c r="AP164" s="51">
        <v>0.01</v>
      </c>
      <c r="AQ164" s="51">
        <v>0.01</v>
      </c>
      <c r="AR164" s="51">
        <v>0.02</v>
      </c>
    </row>
    <row r="165" spans="1:44" s="53" customFormat="1" ht="15.75" customHeight="1" x14ac:dyDescent="0.25">
      <c r="A165" s="235"/>
      <c r="B165" s="59" t="s">
        <v>223</v>
      </c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>
        <v>0</v>
      </c>
      <c r="V165" s="51">
        <v>0</v>
      </c>
      <c r="W165" s="51">
        <f t="shared" si="127"/>
        <v>0</v>
      </c>
      <c r="X165" s="51">
        <v>0</v>
      </c>
      <c r="Y165" s="51">
        <v>0</v>
      </c>
      <c r="Z165" s="51">
        <v>0</v>
      </c>
      <c r="AA165" s="51">
        <v>0.01</v>
      </c>
      <c r="AB165" s="51">
        <v>0.01</v>
      </c>
      <c r="AC165" s="51">
        <v>0.02</v>
      </c>
      <c r="AD165" s="51">
        <v>0</v>
      </c>
      <c r="AE165" s="51">
        <v>0</v>
      </c>
      <c r="AF165" s="51">
        <f t="shared" si="124"/>
        <v>0</v>
      </c>
      <c r="AG165" s="51"/>
      <c r="AH165" s="51"/>
      <c r="AI165" s="51"/>
      <c r="AJ165" s="51">
        <v>0.01</v>
      </c>
      <c r="AK165" s="51">
        <v>0.01</v>
      </c>
      <c r="AL165" s="51">
        <v>0.02</v>
      </c>
      <c r="AM165" s="51">
        <v>63.54</v>
      </c>
      <c r="AN165" s="51">
        <v>190.61</v>
      </c>
      <c r="AO165" s="51">
        <v>254.15</v>
      </c>
      <c r="AP165" s="51">
        <v>0.01</v>
      </c>
      <c r="AQ165" s="51">
        <v>0.01</v>
      </c>
      <c r="AR165" s="51">
        <v>0.02</v>
      </c>
    </row>
    <row r="166" spans="1:44" s="53" customFormat="1" ht="15.75" customHeight="1" x14ac:dyDescent="0.25">
      <c r="A166" s="235"/>
      <c r="B166" s="59" t="s">
        <v>224</v>
      </c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>
        <v>0</v>
      </c>
      <c r="V166" s="51">
        <v>0</v>
      </c>
      <c r="W166" s="51">
        <f t="shared" si="127"/>
        <v>0</v>
      </c>
      <c r="X166" s="51">
        <v>0</v>
      </c>
      <c r="Y166" s="51">
        <v>0</v>
      </c>
      <c r="Z166" s="51">
        <v>0</v>
      </c>
      <c r="AA166" s="51">
        <v>0.01</v>
      </c>
      <c r="AB166" s="51">
        <v>0.01</v>
      </c>
      <c r="AC166" s="51">
        <v>0.02</v>
      </c>
      <c r="AD166" s="51">
        <v>0</v>
      </c>
      <c r="AE166" s="51">
        <v>0</v>
      </c>
      <c r="AF166" s="51">
        <f t="shared" si="124"/>
        <v>0</v>
      </c>
      <c r="AG166" s="51"/>
      <c r="AH166" s="51"/>
      <c r="AI166" s="51"/>
      <c r="AJ166" s="51">
        <v>0.01</v>
      </c>
      <c r="AK166" s="51">
        <v>0.01</v>
      </c>
      <c r="AL166" s="51">
        <v>0.02</v>
      </c>
      <c r="AM166" s="51">
        <v>16.489999999999998</v>
      </c>
      <c r="AN166" s="51">
        <v>49.48</v>
      </c>
      <c r="AO166" s="51">
        <v>65.97</v>
      </c>
      <c r="AP166" s="51">
        <v>0.01</v>
      </c>
      <c r="AQ166" s="51">
        <v>0.01</v>
      </c>
      <c r="AR166" s="51">
        <v>0.02</v>
      </c>
    </row>
    <row r="167" spans="1:44" s="53" customFormat="1" ht="15.75" customHeight="1" x14ac:dyDescent="0.25">
      <c r="A167" s="235"/>
      <c r="B167" s="59" t="s">
        <v>225</v>
      </c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>
        <v>0</v>
      </c>
      <c r="V167" s="51">
        <v>0</v>
      </c>
      <c r="W167" s="51">
        <f t="shared" si="127"/>
        <v>0</v>
      </c>
      <c r="X167" s="51">
        <v>0</v>
      </c>
      <c r="Y167" s="51">
        <v>0</v>
      </c>
      <c r="Z167" s="51">
        <v>0</v>
      </c>
      <c r="AA167" s="51">
        <v>0.01</v>
      </c>
      <c r="AB167" s="51">
        <v>0.01</v>
      </c>
      <c r="AC167" s="51">
        <v>0.02</v>
      </c>
      <c r="AD167" s="51">
        <v>0</v>
      </c>
      <c r="AE167" s="51">
        <v>0</v>
      </c>
      <c r="AF167" s="51">
        <f t="shared" si="124"/>
        <v>0</v>
      </c>
      <c r="AG167" s="51"/>
      <c r="AH167" s="51"/>
      <c r="AI167" s="51"/>
      <c r="AJ167" s="51">
        <v>0.01</v>
      </c>
      <c r="AK167" s="51">
        <v>0.01</v>
      </c>
      <c r="AL167" s="51">
        <v>0.02</v>
      </c>
      <c r="AM167" s="51">
        <v>12.47</v>
      </c>
      <c r="AN167" s="51">
        <v>37.4</v>
      </c>
      <c r="AO167" s="51">
        <v>49.87</v>
      </c>
      <c r="AP167" s="51">
        <v>0.01</v>
      </c>
      <c r="AQ167" s="51">
        <v>0.01</v>
      </c>
      <c r="AR167" s="51">
        <v>0.02</v>
      </c>
    </row>
    <row r="168" spans="1:44" s="53" customFormat="1" ht="15.75" customHeight="1" x14ac:dyDescent="0.25">
      <c r="A168" s="235"/>
      <c r="B168" s="59" t="s">
        <v>226</v>
      </c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>
        <v>0</v>
      </c>
      <c r="V168" s="51">
        <v>0</v>
      </c>
      <c r="W168" s="51">
        <f t="shared" si="127"/>
        <v>0</v>
      </c>
      <c r="X168" s="51">
        <v>0</v>
      </c>
      <c r="Y168" s="51">
        <v>0</v>
      </c>
      <c r="Z168" s="51">
        <v>0</v>
      </c>
      <c r="AA168" s="51">
        <v>0.01</v>
      </c>
      <c r="AB168" s="51">
        <v>0.01</v>
      </c>
      <c r="AC168" s="51">
        <v>0.02</v>
      </c>
      <c r="AD168" s="51">
        <v>0</v>
      </c>
      <c r="AE168" s="51">
        <v>0</v>
      </c>
      <c r="AF168" s="51">
        <f t="shared" si="124"/>
        <v>0</v>
      </c>
      <c r="AG168" s="51"/>
      <c r="AH168" s="51"/>
      <c r="AI168" s="51"/>
      <c r="AJ168" s="51">
        <v>0.01</v>
      </c>
      <c r="AK168" s="51">
        <v>0.01</v>
      </c>
      <c r="AL168" s="51">
        <v>0.02</v>
      </c>
      <c r="AM168" s="51">
        <v>0.01</v>
      </c>
      <c r="AN168" s="51">
        <v>0.01</v>
      </c>
      <c r="AO168" s="51">
        <v>0.02</v>
      </c>
      <c r="AP168" s="51">
        <v>0.01</v>
      </c>
      <c r="AQ168" s="51">
        <v>0.01</v>
      </c>
      <c r="AR168" s="51">
        <v>0.02</v>
      </c>
    </row>
    <row r="169" spans="1:44" s="53" customFormat="1" ht="15.75" customHeight="1" x14ac:dyDescent="0.25">
      <c r="A169" s="235"/>
      <c r="B169" s="59" t="s">
        <v>227</v>
      </c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>
        <v>0</v>
      </c>
      <c r="V169" s="51">
        <v>0</v>
      </c>
      <c r="W169" s="51">
        <f t="shared" si="127"/>
        <v>0</v>
      </c>
      <c r="X169" s="51">
        <v>0</v>
      </c>
      <c r="Y169" s="51">
        <v>0</v>
      </c>
      <c r="Z169" s="51">
        <v>0</v>
      </c>
      <c r="AA169" s="51">
        <v>0.01</v>
      </c>
      <c r="AB169" s="51">
        <v>0.01</v>
      </c>
      <c r="AC169" s="51">
        <v>0.02</v>
      </c>
      <c r="AD169" s="51">
        <v>0</v>
      </c>
      <c r="AE169" s="51">
        <v>0</v>
      </c>
      <c r="AF169" s="51">
        <f t="shared" si="124"/>
        <v>0</v>
      </c>
      <c r="AG169" s="51"/>
      <c r="AH169" s="51"/>
      <c r="AI169" s="51"/>
      <c r="AJ169" s="51">
        <v>0.01</v>
      </c>
      <c r="AK169" s="51">
        <v>0.01</v>
      </c>
      <c r="AL169" s="51">
        <v>0.02</v>
      </c>
      <c r="AM169" s="51">
        <v>0.01</v>
      </c>
      <c r="AN169" s="51">
        <v>0.01</v>
      </c>
      <c r="AO169" s="51">
        <v>0.02</v>
      </c>
      <c r="AP169" s="51">
        <v>0.01</v>
      </c>
      <c r="AQ169" s="51">
        <v>0.01</v>
      </c>
      <c r="AR169" s="51">
        <v>0.02</v>
      </c>
    </row>
    <row r="170" spans="1:44" s="53" customFormat="1" ht="15.75" customHeight="1" x14ac:dyDescent="0.25">
      <c r="A170" s="235"/>
      <c r="B170" s="59" t="s">
        <v>228</v>
      </c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>
        <v>0</v>
      </c>
      <c r="V170" s="51">
        <v>0</v>
      </c>
      <c r="W170" s="51">
        <f t="shared" si="127"/>
        <v>0</v>
      </c>
      <c r="X170" s="51">
        <v>0</v>
      </c>
      <c r="Y170" s="51">
        <v>0</v>
      </c>
      <c r="Z170" s="51">
        <v>0</v>
      </c>
      <c r="AA170" s="51">
        <v>0.01</v>
      </c>
      <c r="AB170" s="51">
        <v>0.01</v>
      </c>
      <c r="AC170" s="51">
        <v>0.02</v>
      </c>
      <c r="AD170" s="51">
        <v>0</v>
      </c>
      <c r="AE170" s="51">
        <v>0</v>
      </c>
      <c r="AF170" s="51">
        <f t="shared" si="124"/>
        <v>0</v>
      </c>
      <c r="AG170" s="51"/>
      <c r="AH170" s="51"/>
      <c r="AI170" s="51"/>
      <c r="AJ170" s="51">
        <v>0.01</v>
      </c>
      <c r="AK170" s="51">
        <v>0.01</v>
      </c>
      <c r="AL170" s="51">
        <v>0.02</v>
      </c>
      <c r="AM170" s="51">
        <v>0.01</v>
      </c>
      <c r="AN170" s="51">
        <v>0.01</v>
      </c>
      <c r="AO170" s="51">
        <v>0.02</v>
      </c>
      <c r="AP170" s="51">
        <v>0.01</v>
      </c>
      <c r="AQ170" s="51">
        <v>0.01</v>
      </c>
      <c r="AR170" s="51">
        <v>0.02</v>
      </c>
    </row>
    <row r="171" spans="1:44" s="63" customFormat="1" ht="15.75" customHeight="1" x14ac:dyDescent="0.25">
      <c r="A171" s="235"/>
      <c r="B171" s="95" t="s">
        <v>238</v>
      </c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>
        <f>SUM(U153:U170)</f>
        <v>0</v>
      </c>
      <c r="V171" s="52">
        <f t="shared" ref="V171:W171" si="128">SUM(V153:V170)</f>
        <v>0</v>
      </c>
      <c r="W171" s="52">
        <f t="shared" si="128"/>
        <v>0</v>
      </c>
      <c r="X171" s="52">
        <f>SUM(X153:X170)</f>
        <v>0</v>
      </c>
      <c r="Y171" s="52">
        <f t="shared" ref="Y171:AR171" si="129">SUM(Y153:Y170)</f>
        <v>0</v>
      </c>
      <c r="Z171" s="52">
        <f t="shared" si="129"/>
        <v>0</v>
      </c>
      <c r="AA171" s="52">
        <f t="shared" si="129"/>
        <v>0.18000000000000002</v>
      </c>
      <c r="AB171" s="52">
        <f t="shared" si="129"/>
        <v>0.18000000000000002</v>
      </c>
      <c r="AC171" s="52">
        <f t="shared" si="129"/>
        <v>0.36000000000000004</v>
      </c>
      <c r="AD171" s="52">
        <f t="shared" si="129"/>
        <v>0</v>
      </c>
      <c r="AE171" s="52">
        <f t="shared" si="129"/>
        <v>0</v>
      </c>
      <c r="AF171" s="52">
        <f t="shared" si="129"/>
        <v>0</v>
      </c>
      <c r="AG171" s="52">
        <f t="shared" si="129"/>
        <v>0</v>
      </c>
      <c r="AH171" s="52">
        <f t="shared" si="129"/>
        <v>0</v>
      </c>
      <c r="AI171" s="52">
        <f t="shared" si="129"/>
        <v>0</v>
      </c>
      <c r="AJ171" s="52">
        <f t="shared" si="129"/>
        <v>0.18000000000000002</v>
      </c>
      <c r="AK171" s="52">
        <f t="shared" si="129"/>
        <v>0.18000000000000002</v>
      </c>
      <c r="AL171" s="52">
        <f t="shared" si="129"/>
        <v>0.36000000000000004</v>
      </c>
      <c r="AM171" s="52">
        <f t="shared" si="129"/>
        <v>106.17</v>
      </c>
      <c r="AN171" s="52">
        <f t="shared" si="129"/>
        <v>318.39999999999998</v>
      </c>
      <c r="AO171" s="52">
        <f t="shared" si="129"/>
        <v>424.56999999999994</v>
      </c>
      <c r="AP171" s="52">
        <f t="shared" si="129"/>
        <v>0.13999999999999999</v>
      </c>
      <c r="AQ171" s="52">
        <f t="shared" si="129"/>
        <v>0.19000000000000006</v>
      </c>
      <c r="AR171" s="52">
        <f t="shared" si="129"/>
        <v>0.33</v>
      </c>
    </row>
    <row r="172" spans="1:44" s="53" customFormat="1" ht="15.75" customHeight="1" x14ac:dyDescent="0.25">
      <c r="A172" s="235"/>
      <c r="B172" s="59" t="s">
        <v>229</v>
      </c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>
        <v>0</v>
      </c>
      <c r="V172" s="51">
        <v>0</v>
      </c>
      <c r="W172" s="51">
        <f>SUM(U172:V172)</f>
        <v>0</v>
      </c>
      <c r="X172" s="51">
        <v>0</v>
      </c>
      <c r="Y172" s="51">
        <v>0</v>
      </c>
      <c r="Z172" s="51">
        <v>0</v>
      </c>
      <c r="AA172" s="51">
        <v>0</v>
      </c>
      <c r="AB172" s="51">
        <v>0</v>
      </c>
      <c r="AC172" s="51">
        <v>0</v>
      </c>
      <c r="AD172" s="51">
        <v>0</v>
      </c>
      <c r="AE172" s="51">
        <v>0</v>
      </c>
      <c r="AF172" s="51">
        <f t="shared" si="124"/>
        <v>0</v>
      </c>
      <c r="AG172" s="51"/>
      <c r="AH172" s="51"/>
      <c r="AI172" s="51"/>
      <c r="AJ172" s="51">
        <v>0</v>
      </c>
      <c r="AK172" s="51">
        <v>0</v>
      </c>
      <c r="AL172" s="51">
        <v>0</v>
      </c>
      <c r="AM172" s="51">
        <v>0</v>
      </c>
      <c r="AN172" s="51">
        <v>0</v>
      </c>
      <c r="AO172" s="51">
        <v>0</v>
      </c>
      <c r="AP172" s="51">
        <v>0</v>
      </c>
      <c r="AQ172" s="51">
        <v>0.01</v>
      </c>
      <c r="AR172" s="51">
        <v>0.01</v>
      </c>
    </row>
    <row r="173" spans="1:44" s="53" customFormat="1" ht="15.75" customHeight="1" x14ac:dyDescent="0.25">
      <c r="A173" s="235"/>
      <c r="B173" s="59" t="s">
        <v>230</v>
      </c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>
        <v>0</v>
      </c>
      <c r="V173" s="51">
        <v>0</v>
      </c>
      <c r="W173" s="51">
        <f t="shared" ref="W173:W179" si="130">SUM(U173:V173)</f>
        <v>0</v>
      </c>
      <c r="X173" s="51">
        <v>0</v>
      </c>
      <c r="Y173" s="51">
        <v>0</v>
      </c>
      <c r="Z173" s="51">
        <v>0</v>
      </c>
      <c r="AA173" s="51">
        <v>0</v>
      </c>
      <c r="AB173" s="51">
        <v>0</v>
      </c>
      <c r="AC173" s="51">
        <v>0</v>
      </c>
      <c r="AD173" s="51">
        <v>0</v>
      </c>
      <c r="AE173" s="51">
        <v>0</v>
      </c>
      <c r="AF173" s="51">
        <f t="shared" si="124"/>
        <v>0</v>
      </c>
      <c r="AG173" s="51"/>
      <c r="AH173" s="51"/>
      <c r="AI173" s="51"/>
      <c r="AJ173" s="51">
        <v>0</v>
      </c>
      <c r="AK173" s="51">
        <v>0</v>
      </c>
      <c r="AL173" s="51">
        <v>0</v>
      </c>
      <c r="AM173" s="51">
        <v>0</v>
      </c>
      <c r="AN173" s="51">
        <v>0</v>
      </c>
      <c r="AO173" s="51">
        <v>0</v>
      </c>
      <c r="AP173" s="51">
        <v>0</v>
      </c>
      <c r="AQ173" s="51">
        <v>0.01</v>
      </c>
      <c r="AR173" s="51">
        <v>0.01</v>
      </c>
    </row>
    <row r="174" spans="1:44" s="53" customFormat="1" ht="15.75" customHeight="1" x14ac:dyDescent="0.25">
      <c r="A174" s="235"/>
      <c r="B174" s="59" t="s">
        <v>231</v>
      </c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>
        <v>0</v>
      </c>
      <c r="V174" s="51">
        <v>0</v>
      </c>
      <c r="W174" s="51">
        <f t="shared" si="130"/>
        <v>0</v>
      </c>
      <c r="X174" s="51">
        <v>0</v>
      </c>
      <c r="Y174" s="51">
        <v>0</v>
      </c>
      <c r="Z174" s="51">
        <v>0</v>
      </c>
      <c r="AA174" s="51">
        <v>0</v>
      </c>
      <c r="AB174" s="51">
        <v>0</v>
      </c>
      <c r="AC174" s="51">
        <v>0</v>
      </c>
      <c r="AD174" s="51">
        <v>0</v>
      </c>
      <c r="AE174" s="51">
        <v>0</v>
      </c>
      <c r="AF174" s="51">
        <f t="shared" si="124"/>
        <v>0</v>
      </c>
      <c r="AG174" s="51"/>
      <c r="AH174" s="51"/>
      <c r="AI174" s="51"/>
      <c r="AJ174" s="51">
        <v>0</v>
      </c>
      <c r="AK174" s="51">
        <v>0</v>
      </c>
      <c r="AL174" s="51">
        <v>0</v>
      </c>
      <c r="AM174" s="51">
        <v>0</v>
      </c>
      <c r="AN174" s="51">
        <v>0</v>
      </c>
      <c r="AO174" s="51">
        <v>0</v>
      </c>
      <c r="AP174" s="51">
        <v>0</v>
      </c>
      <c r="AQ174" s="51">
        <v>0.01</v>
      </c>
      <c r="AR174" s="51">
        <v>0.01</v>
      </c>
    </row>
    <row r="175" spans="1:44" s="53" customFormat="1" ht="15.75" customHeight="1" x14ac:dyDescent="0.25">
      <c r="A175" s="235"/>
      <c r="B175" s="59" t="s">
        <v>232</v>
      </c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>
        <v>0</v>
      </c>
      <c r="V175" s="51">
        <v>0</v>
      </c>
      <c r="W175" s="51">
        <f t="shared" si="130"/>
        <v>0</v>
      </c>
      <c r="X175" s="51">
        <v>0</v>
      </c>
      <c r="Y175" s="51">
        <v>0</v>
      </c>
      <c r="Z175" s="51">
        <v>0</v>
      </c>
      <c r="AA175" s="51">
        <v>0</v>
      </c>
      <c r="AB175" s="51">
        <v>0</v>
      </c>
      <c r="AC175" s="51">
        <v>0</v>
      </c>
      <c r="AD175" s="51">
        <v>0</v>
      </c>
      <c r="AE175" s="51">
        <v>0</v>
      </c>
      <c r="AF175" s="51">
        <f t="shared" si="124"/>
        <v>0</v>
      </c>
      <c r="AG175" s="51"/>
      <c r="AH175" s="51"/>
      <c r="AI175" s="51"/>
      <c r="AJ175" s="51">
        <v>0</v>
      </c>
      <c r="AK175" s="51">
        <v>0</v>
      </c>
      <c r="AL175" s="51">
        <v>0</v>
      </c>
      <c r="AM175" s="51">
        <v>0</v>
      </c>
      <c r="AN175" s="51">
        <v>0</v>
      </c>
      <c r="AO175" s="51">
        <v>0</v>
      </c>
      <c r="AP175" s="51">
        <v>0</v>
      </c>
      <c r="AQ175" s="51">
        <v>0.01</v>
      </c>
      <c r="AR175" s="51">
        <v>0.01</v>
      </c>
    </row>
    <row r="176" spans="1:44" s="53" customFormat="1" ht="15.75" customHeight="1" x14ac:dyDescent="0.25">
      <c r="A176" s="235"/>
      <c r="B176" s="59" t="s">
        <v>233</v>
      </c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>
        <v>0</v>
      </c>
      <c r="V176" s="51">
        <v>0</v>
      </c>
      <c r="W176" s="51">
        <f t="shared" si="130"/>
        <v>0</v>
      </c>
      <c r="X176" s="51">
        <v>0</v>
      </c>
      <c r="Y176" s="51">
        <v>0</v>
      </c>
      <c r="Z176" s="51">
        <v>0</v>
      </c>
      <c r="AA176" s="51">
        <v>0</v>
      </c>
      <c r="AB176" s="51">
        <v>0</v>
      </c>
      <c r="AC176" s="51">
        <v>0</v>
      </c>
      <c r="AD176" s="51">
        <v>0</v>
      </c>
      <c r="AE176" s="51">
        <v>0</v>
      </c>
      <c r="AF176" s="51">
        <f t="shared" si="124"/>
        <v>0</v>
      </c>
      <c r="AG176" s="51"/>
      <c r="AH176" s="51"/>
      <c r="AI176" s="51"/>
      <c r="AJ176" s="51">
        <v>0</v>
      </c>
      <c r="AK176" s="51">
        <v>0</v>
      </c>
      <c r="AL176" s="51">
        <v>0</v>
      </c>
      <c r="AM176" s="51">
        <v>0</v>
      </c>
      <c r="AN176" s="51">
        <v>0</v>
      </c>
      <c r="AO176" s="51">
        <v>0</v>
      </c>
      <c r="AP176" s="51">
        <v>0</v>
      </c>
      <c r="AQ176" s="51">
        <v>0.01</v>
      </c>
      <c r="AR176" s="51">
        <v>0.01</v>
      </c>
    </row>
    <row r="177" spans="1:44" s="53" customFormat="1" ht="15.75" customHeight="1" x14ac:dyDescent="0.25">
      <c r="A177" s="235"/>
      <c r="B177" s="59" t="s">
        <v>234</v>
      </c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>
        <v>0</v>
      </c>
      <c r="V177" s="51">
        <v>0</v>
      </c>
      <c r="W177" s="51">
        <f t="shared" si="130"/>
        <v>0</v>
      </c>
      <c r="X177" s="51">
        <v>0</v>
      </c>
      <c r="Y177" s="51">
        <v>0</v>
      </c>
      <c r="Z177" s="51">
        <v>0</v>
      </c>
      <c r="AA177" s="51">
        <v>0</v>
      </c>
      <c r="AB177" s="51">
        <v>0</v>
      </c>
      <c r="AC177" s="51">
        <v>0</v>
      </c>
      <c r="AD177" s="51">
        <v>0</v>
      </c>
      <c r="AE177" s="51">
        <v>0</v>
      </c>
      <c r="AF177" s="51">
        <f t="shared" si="124"/>
        <v>0</v>
      </c>
      <c r="AG177" s="51"/>
      <c r="AH177" s="51"/>
      <c r="AI177" s="51"/>
      <c r="AJ177" s="51">
        <v>0</v>
      </c>
      <c r="AK177" s="51">
        <v>0</v>
      </c>
      <c r="AL177" s="51">
        <v>0</v>
      </c>
      <c r="AM177" s="51">
        <v>0</v>
      </c>
      <c r="AN177" s="51">
        <v>0</v>
      </c>
      <c r="AO177" s="51">
        <v>0</v>
      </c>
      <c r="AP177" s="51">
        <v>0</v>
      </c>
      <c r="AQ177" s="51">
        <v>0.01</v>
      </c>
      <c r="AR177" s="51">
        <v>0.01</v>
      </c>
    </row>
    <row r="178" spans="1:44" s="53" customFormat="1" ht="15.75" customHeight="1" x14ac:dyDescent="0.25">
      <c r="A178" s="235"/>
      <c r="B178" s="59" t="s">
        <v>235</v>
      </c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>
        <v>0</v>
      </c>
      <c r="V178" s="51">
        <v>0</v>
      </c>
      <c r="W178" s="51">
        <f t="shared" si="130"/>
        <v>0</v>
      </c>
      <c r="X178" s="51">
        <v>0</v>
      </c>
      <c r="Y178" s="51">
        <v>0</v>
      </c>
      <c r="Z178" s="51">
        <v>0</v>
      </c>
      <c r="AA178" s="51">
        <v>0</v>
      </c>
      <c r="AB178" s="51">
        <v>0</v>
      </c>
      <c r="AC178" s="51">
        <v>0</v>
      </c>
      <c r="AD178" s="51">
        <v>0</v>
      </c>
      <c r="AE178" s="51">
        <v>0</v>
      </c>
      <c r="AF178" s="51">
        <f t="shared" si="124"/>
        <v>0</v>
      </c>
      <c r="AG178" s="51"/>
      <c r="AH178" s="51"/>
      <c r="AI178" s="51"/>
      <c r="AJ178" s="51">
        <v>0</v>
      </c>
      <c r="AK178" s="51">
        <v>0</v>
      </c>
      <c r="AL178" s="51">
        <v>0</v>
      </c>
      <c r="AM178" s="51">
        <v>0</v>
      </c>
      <c r="AN178" s="51">
        <v>0</v>
      </c>
      <c r="AO178" s="51">
        <v>0</v>
      </c>
      <c r="AP178" s="51">
        <v>0</v>
      </c>
      <c r="AQ178" s="51">
        <v>0.01</v>
      </c>
      <c r="AR178" s="51">
        <v>0.01</v>
      </c>
    </row>
    <row r="179" spans="1:44" s="53" customFormat="1" ht="15.75" customHeight="1" x14ac:dyDescent="0.25">
      <c r="A179" s="235"/>
      <c r="B179" s="59" t="s">
        <v>236</v>
      </c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>
        <v>0</v>
      </c>
      <c r="V179" s="51">
        <v>0</v>
      </c>
      <c r="W179" s="51">
        <f t="shared" si="130"/>
        <v>0</v>
      </c>
      <c r="X179" s="51">
        <v>0</v>
      </c>
      <c r="Y179" s="51">
        <v>0</v>
      </c>
      <c r="Z179" s="51">
        <v>0</v>
      </c>
      <c r="AA179" s="51">
        <v>0</v>
      </c>
      <c r="AB179" s="51">
        <v>0</v>
      </c>
      <c r="AC179" s="51">
        <v>0</v>
      </c>
      <c r="AD179" s="51">
        <v>0</v>
      </c>
      <c r="AE179" s="51">
        <v>0</v>
      </c>
      <c r="AF179" s="51">
        <f t="shared" si="124"/>
        <v>0</v>
      </c>
      <c r="AG179" s="51"/>
      <c r="AH179" s="51"/>
      <c r="AI179" s="51"/>
      <c r="AJ179" s="51">
        <v>0</v>
      </c>
      <c r="AK179" s="51">
        <v>0</v>
      </c>
      <c r="AL179" s="51">
        <v>0</v>
      </c>
      <c r="AM179" s="51">
        <v>0</v>
      </c>
      <c r="AN179" s="51">
        <v>0</v>
      </c>
      <c r="AO179" s="51">
        <v>0</v>
      </c>
      <c r="AP179" s="51">
        <v>0</v>
      </c>
      <c r="AQ179" s="51">
        <v>0.01</v>
      </c>
      <c r="AR179" s="51">
        <v>0.01</v>
      </c>
    </row>
    <row r="180" spans="1:44" s="63" customFormat="1" ht="15.75" customHeight="1" x14ac:dyDescent="0.25">
      <c r="A180" s="215"/>
      <c r="B180" s="95" t="s">
        <v>239</v>
      </c>
      <c r="C180" s="52">
        <v>4.9000000000000002E-2</v>
      </c>
      <c r="D180" s="52">
        <v>0.14710000000000001</v>
      </c>
      <c r="E180" s="52">
        <f t="shared" si="118"/>
        <v>0.1961</v>
      </c>
      <c r="F180" s="52">
        <v>2.9999999999999997E-4</v>
      </c>
      <c r="G180" s="52">
        <v>196.7389</v>
      </c>
      <c r="H180" s="52">
        <f t="shared" si="119"/>
        <v>196.73920000000001</v>
      </c>
      <c r="I180" s="52">
        <v>0</v>
      </c>
      <c r="J180" s="52">
        <v>196.73849999999999</v>
      </c>
      <c r="K180" s="52">
        <f t="shared" si="120"/>
        <v>196.73849999999999</v>
      </c>
      <c r="L180" s="52">
        <v>9.3580000000000005</v>
      </c>
      <c r="M180" s="52">
        <v>0</v>
      </c>
      <c r="N180" s="52">
        <f t="shared" si="121"/>
        <v>9.3580000000000005</v>
      </c>
      <c r="O180" s="52">
        <v>0</v>
      </c>
      <c r="P180" s="52">
        <v>196.7389</v>
      </c>
      <c r="Q180" s="52">
        <f>SUM(O180:P180)</f>
        <v>196.7389</v>
      </c>
      <c r="R180" s="52">
        <v>227.38200000000001</v>
      </c>
      <c r="S180" s="52">
        <v>0</v>
      </c>
      <c r="T180" s="52">
        <f t="shared" si="122"/>
        <v>227.38200000000001</v>
      </c>
      <c r="U180" s="52">
        <f>SUM(U172:U179)</f>
        <v>0</v>
      </c>
      <c r="V180" s="52">
        <f t="shared" ref="V180:W180" si="131">SUM(V172:V179)</f>
        <v>0</v>
      </c>
      <c r="W180" s="52">
        <f t="shared" si="131"/>
        <v>0</v>
      </c>
      <c r="X180" s="52">
        <f>SUM(X172:X179)</f>
        <v>0</v>
      </c>
      <c r="Y180" s="52">
        <f t="shared" ref="Y180:AR180" si="132">SUM(Y172:Y179)</f>
        <v>0</v>
      </c>
      <c r="Z180" s="52">
        <f t="shared" si="132"/>
        <v>0</v>
      </c>
      <c r="AA180" s="52">
        <f t="shared" si="132"/>
        <v>0</v>
      </c>
      <c r="AB180" s="52">
        <f t="shared" si="132"/>
        <v>0</v>
      </c>
      <c r="AC180" s="52">
        <f t="shared" si="132"/>
        <v>0</v>
      </c>
      <c r="AD180" s="52">
        <f t="shared" si="132"/>
        <v>0</v>
      </c>
      <c r="AE180" s="52">
        <f t="shared" si="132"/>
        <v>0</v>
      </c>
      <c r="AF180" s="52">
        <f t="shared" si="132"/>
        <v>0</v>
      </c>
      <c r="AG180" s="52">
        <f t="shared" si="132"/>
        <v>0</v>
      </c>
      <c r="AH180" s="52">
        <f t="shared" si="132"/>
        <v>0</v>
      </c>
      <c r="AI180" s="52">
        <f t="shared" si="132"/>
        <v>0</v>
      </c>
      <c r="AJ180" s="52">
        <f t="shared" si="132"/>
        <v>0</v>
      </c>
      <c r="AK180" s="52">
        <f t="shared" si="132"/>
        <v>0</v>
      </c>
      <c r="AL180" s="52">
        <f t="shared" si="132"/>
        <v>0</v>
      </c>
      <c r="AM180" s="52">
        <f t="shared" si="132"/>
        <v>0</v>
      </c>
      <c r="AN180" s="52">
        <f t="shared" si="132"/>
        <v>0</v>
      </c>
      <c r="AO180" s="52">
        <f t="shared" si="132"/>
        <v>0</v>
      </c>
      <c r="AP180" s="52">
        <f t="shared" si="132"/>
        <v>0</v>
      </c>
      <c r="AQ180" s="52">
        <f t="shared" si="132"/>
        <v>0.08</v>
      </c>
      <c r="AR180" s="52">
        <f t="shared" si="132"/>
        <v>0.08</v>
      </c>
    </row>
    <row r="181" spans="1:44" s="85" customFormat="1" ht="15.75" customHeight="1" x14ac:dyDescent="0.25">
      <c r="A181" s="209" t="s">
        <v>240</v>
      </c>
      <c r="B181" s="216"/>
      <c r="C181" s="21">
        <f t="shared" ref="C181:M181" si="133">SUM(C143:C180)</f>
        <v>4.9000000000000002E-2</v>
      </c>
      <c r="D181" s="21">
        <f t="shared" si="133"/>
        <v>0.31379999999999997</v>
      </c>
      <c r="E181" s="21">
        <f t="shared" si="133"/>
        <v>0.36280000000000001</v>
      </c>
      <c r="F181" s="21">
        <f t="shared" si="133"/>
        <v>5.9999999999999995E-4</v>
      </c>
      <c r="G181" s="21">
        <f t="shared" si="133"/>
        <v>200.0033</v>
      </c>
      <c r="H181" s="21">
        <f t="shared" si="133"/>
        <v>200.00390000000002</v>
      </c>
      <c r="I181" s="21">
        <f t="shared" si="133"/>
        <v>0</v>
      </c>
      <c r="J181" s="21">
        <f t="shared" si="133"/>
        <v>200.0025</v>
      </c>
      <c r="K181" s="21">
        <f t="shared" si="133"/>
        <v>200.0025</v>
      </c>
      <c r="L181" s="21">
        <f t="shared" si="133"/>
        <v>9.3580000000000005</v>
      </c>
      <c r="M181" s="21">
        <f t="shared" si="133"/>
        <v>3.2639999999999998</v>
      </c>
      <c r="N181" s="21">
        <f t="shared" si="121"/>
        <v>12.622</v>
      </c>
      <c r="O181" s="21">
        <f>SUM(O143:O180)</f>
        <v>0</v>
      </c>
      <c r="P181" s="21">
        <f>SUM(P143:P180)</f>
        <v>200.0033</v>
      </c>
      <c r="Q181" s="21">
        <f>SUM(Q143:Q180)</f>
        <v>200.0033</v>
      </c>
      <c r="R181" s="21">
        <f>SUM(R143:R180)</f>
        <v>258.91860000000003</v>
      </c>
      <c r="S181" s="21">
        <f>SUM(S143:S180)</f>
        <v>0</v>
      </c>
      <c r="T181" s="21">
        <f t="shared" si="122"/>
        <v>258.91860000000003</v>
      </c>
      <c r="U181" s="21">
        <f>SUM(U143:U180)</f>
        <v>0</v>
      </c>
      <c r="V181" s="21">
        <f>SUM(V143:V180)</f>
        <v>51783.72</v>
      </c>
      <c r="W181" s="21">
        <f t="shared" ref="W181" si="134">SUM(U181:V181)</f>
        <v>51783.72</v>
      </c>
      <c r="X181" s="21">
        <f>X152+X171+X180</f>
        <v>0</v>
      </c>
      <c r="Y181" s="21">
        <f t="shared" ref="Y181:AR181" si="135">Y152+Y171+Y180</f>
        <v>32043.06</v>
      </c>
      <c r="Z181" s="21">
        <f t="shared" si="135"/>
        <v>32043.06</v>
      </c>
      <c r="AA181" s="21">
        <f t="shared" si="135"/>
        <v>186.18</v>
      </c>
      <c r="AB181" s="21">
        <f t="shared" si="135"/>
        <v>52277.18</v>
      </c>
      <c r="AC181" s="21">
        <f t="shared" si="135"/>
        <v>52463.360000000001</v>
      </c>
      <c r="AD181" s="21">
        <f t="shared" si="135"/>
        <v>5975.4299999999994</v>
      </c>
      <c r="AE181" s="21">
        <f t="shared" si="135"/>
        <v>39815.17</v>
      </c>
      <c r="AF181" s="21">
        <f t="shared" si="135"/>
        <v>45790.600000000006</v>
      </c>
      <c r="AG181" s="21">
        <f t="shared" si="135"/>
        <v>0</v>
      </c>
      <c r="AH181" s="21">
        <f t="shared" si="135"/>
        <v>0</v>
      </c>
      <c r="AI181" s="21">
        <f t="shared" si="135"/>
        <v>0</v>
      </c>
      <c r="AJ181" s="21">
        <f t="shared" si="135"/>
        <v>0.18000000000000002</v>
      </c>
      <c r="AK181" s="21">
        <f t="shared" si="135"/>
        <v>90000.209999999992</v>
      </c>
      <c r="AL181" s="21">
        <f t="shared" si="135"/>
        <v>90000.39</v>
      </c>
      <c r="AM181" s="21">
        <f t="shared" si="135"/>
        <v>106.17</v>
      </c>
      <c r="AN181" s="21">
        <f t="shared" si="135"/>
        <v>90318.489999999976</v>
      </c>
      <c r="AO181" s="21">
        <f t="shared" si="135"/>
        <v>90424.659999999989</v>
      </c>
      <c r="AP181" s="21">
        <f t="shared" si="135"/>
        <v>0.13999999999999999</v>
      </c>
      <c r="AQ181" s="21">
        <f t="shared" si="135"/>
        <v>20000.299999999996</v>
      </c>
      <c r="AR181" s="21">
        <f t="shared" si="135"/>
        <v>20000.439999999999</v>
      </c>
    </row>
    <row r="182" spans="1:44" ht="15.75" customHeight="1" x14ac:dyDescent="0.25">
      <c r="A182" s="23" t="s">
        <v>18</v>
      </c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31"/>
      <c r="M182" s="31"/>
      <c r="N182" s="23"/>
      <c r="O182" s="23"/>
      <c r="P182" s="23"/>
      <c r="Q182" s="23"/>
      <c r="R182" s="31"/>
      <c r="S182" s="31"/>
      <c r="T182" s="23"/>
      <c r="U182" s="106"/>
      <c r="V182" s="106"/>
      <c r="W182" s="106"/>
      <c r="X182" s="106"/>
      <c r="Y182" s="106"/>
      <c r="Z182" s="160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  <c r="AQ182" s="106"/>
      <c r="AR182" s="106"/>
    </row>
    <row r="183" spans="1:44" s="53" customFormat="1" ht="15.75" customHeight="1" x14ac:dyDescent="0.25">
      <c r="A183" s="213" t="s">
        <v>19</v>
      </c>
      <c r="B183" s="59" t="s">
        <v>185</v>
      </c>
      <c r="C183" s="51">
        <v>135.82259999999999</v>
      </c>
      <c r="D183" s="51">
        <v>0</v>
      </c>
      <c r="E183" s="51">
        <v>135.82259999999999</v>
      </c>
      <c r="F183" s="51">
        <v>120</v>
      </c>
      <c r="G183" s="51">
        <v>0</v>
      </c>
      <c r="H183" s="51">
        <v>120</v>
      </c>
      <c r="I183" s="51">
        <v>138</v>
      </c>
      <c r="J183" s="51">
        <v>0</v>
      </c>
      <c r="K183" s="51">
        <v>138</v>
      </c>
      <c r="L183" s="51">
        <v>137.54</v>
      </c>
      <c r="M183" s="51">
        <v>0</v>
      </c>
      <c r="N183" s="51">
        <f t="shared" ref="N183:N247" si="136">SUM(L183:M183)</f>
        <v>137.54</v>
      </c>
      <c r="O183" s="51">
        <v>125</v>
      </c>
      <c r="P183" s="51">
        <v>0</v>
      </c>
      <c r="Q183" s="51">
        <v>125</v>
      </c>
      <c r="R183" s="51">
        <v>150</v>
      </c>
      <c r="S183" s="51">
        <v>0</v>
      </c>
      <c r="T183" s="51">
        <f t="shared" ref="T183:T247" si="137">SUM(R183:S183)</f>
        <v>150</v>
      </c>
      <c r="U183" s="51">
        <v>14953.34</v>
      </c>
      <c r="V183" s="51">
        <v>0</v>
      </c>
      <c r="W183" s="51">
        <f>SUM(U183:V183)</f>
        <v>14953.34</v>
      </c>
      <c r="X183" s="51">
        <v>17000</v>
      </c>
      <c r="Y183" s="51">
        <v>0</v>
      </c>
      <c r="Z183" s="51">
        <v>17000</v>
      </c>
      <c r="AA183" s="51">
        <v>26000</v>
      </c>
      <c r="AB183" s="51">
        <v>0</v>
      </c>
      <c r="AC183" s="51">
        <v>26000</v>
      </c>
      <c r="AD183" s="51">
        <v>25730.94</v>
      </c>
      <c r="AE183" s="51">
        <v>0</v>
      </c>
      <c r="AF183" s="51">
        <f>SUM(AD183:AE183)</f>
        <v>25730.94</v>
      </c>
      <c r="AG183" s="51"/>
      <c r="AH183" s="51"/>
      <c r="AI183" s="51"/>
      <c r="AJ183" s="51">
        <v>29000</v>
      </c>
      <c r="AK183" s="51">
        <v>0</v>
      </c>
      <c r="AL183" s="51">
        <f>SUM(AJ183:AK183)</f>
        <v>29000</v>
      </c>
      <c r="AM183" s="51">
        <v>29000</v>
      </c>
      <c r="AN183" s="51">
        <v>0</v>
      </c>
      <c r="AO183" s="51">
        <f>SUM(AM183:AN183)</f>
        <v>29000</v>
      </c>
      <c r="AP183" s="51">
        <v>29400</v>
      </c>
      <c r="AQ183" s="51">
        <v>0</v>
      </c>
      <c r="AR183" s="51">
        <f>SUM(AP183:AQ183)</f>
        <v>29400</v>
      </c>
    </row>
    <row r="184" spans="1:44" s="53" customFormat="1" ht="15.75" customHeight="1" x14ac:dyDescent="0.25">
      <c r="A184" s="214"/>
      <c r="B184" s="59" t="s">
        <v>186</v>
      </c>
      <c r="C184" s="51">
        <v>84.012200000000007</v>
      </c>
      <c r="D184" s="51">
        <v>0</v>
      </c>
      <c r="E184" s="51">
        <v>84.012200000000007</v>
      </c>
      <c r="F184" s="51">
        <v>80</v>
      </c>
      <c r="G184" s="51">
        <v>0</v>
      </c>
      <c r="H184" s="51">
        <v>80</v>
      </c>
      <c r="I184" s="51">
        <v>82</v>
      </c>
      <c r="J184" s="51">
        <v>0</v>
      </c>
      <c r="K184" s="51">
        <v>82</v>
      </c>
      <c r="L184" s="51">
        <v>81.230800000000002</v>
      </c>
      <c r="M184" s="51">
        <v>0</v>
      </c>
      <c r="N184" s="51">
        <f t="shared" si="136"/>
        <v>81.230800000000002</v>
      </c>
      <c r="O184" s="51">
        <v>85</v>
      </c>
      <c r="P184" s="51">
        <v>0</v>
      </c>
      <c r="Q184" s="51">
        <v>85</v>
      </c>
      <c r="R184" s="51">
        <v>105</v>
      </c>
      <c r="S184" s="51">
        <v>0</v>
      </c>
      <c r="T184" s="51">
        <f t="shared" si="137"/>
        <v>105</v>
      </c>
      <c r="U184" s="51">
        <v>10422.1</v>
      </c>
      <c r="V184" s="51">
        <v>0</v>
      </c>
      <c r="W184" s="51">
        <f>SUM(U184:V184)</f>
        <v>10422.1</v>
      </c>
      <c r="X184" s="51">
        <v>10000</v>
      </c>
      <c r="Y184" s="51">
        <v>0</v>
      </c>
      <c r="Z184" s="51">
        <v>10000</v>
      </c>
      <c r="AA184" s="51">
        <v>15000</v>
      </c>
      <c r="AB184" s="51">
        <v>0</v>
      </c>
      <c r="AC184" s="51">
        <v>15000</v>
      </c>
      <c r="AD184" s="51">
        <v>14857.01</v>
      </c>
      <c r="AE184" s="51">
        <v>0</v>
      </c>
      <c r="AF184" s="51">
        <f>SUM(AD184:AE184)</f>
        <v>14857.01</v>
      </c>
      <c r="AG184" s="51"/>
      <c r="AH184" s="51"/>
      <c r="AI184" s="51"/>
      <c r="AJ184" s="51">
        <v>17000</v>
      </c>
      <c r="AK184" s="51">
        <v>0</v>
      </c>
      <c r="AL184" s="51">
        <f t="shared" ref="AL184:AL185" si="138">SUM(AJ184:AK184)</f>
        <v>17000</v>
      </c>
      <c r="AM184" s="51">
        <v>17000</v>
      </c>
      <c r="AN184" s="51">
        <v>0</v>
      </c>
      <c r="AO184" s="51">
        <f t="shared" ref="AO184:AO185" si="139">SUM(AM184:AN184)</f>
        <v>17000</v>
      </c>
      <c r="AP184" s="51">
        <v>20500</v>
      </c>
      <c r="AQ184" s="51">
        <v>0</v>
      </c>
      <c r="AR184" s="51">
        <f t="shared" ref="AR184:AR185" si="140">SUM(AP184:AQ184)</f>
        <v>20500</v>
      </c>
    </row>
    <row r="185" spans="1:44" s="53" customFormat="1" ht="15.75" customHeight="1" x14ac:dyDescent="0.25">
      <c r="A185" s="215"/>
      <c r="B185" s="59" t="s">
        <v>187</v>
      </c>
      <c r="C185" s="51">
        <v>345.99779999999998</v>
      </c>
      <c r="D185" s="51">
        <v>0</v>
      </c>
      <c r="E185" s="51">
        <v>345.99779999999998</v>
      </c>
      <c r="F185" s="51">
        <v>350</v>
      </c>
      <c r="G185" s="51">
        <v>0</v>
      </c>
      <c r="H185" s="51">
        <v>350</v>
      </c>
      <c r="I185" s="51">
        <v>330</v>
      </c>
      <c r="J185" s="51">
        <v>0</v>
      </c>
      <c r="K185" s="51">
        <v>330</v>
      </c>
      <c r="L185" s="51">
        <v>328.75360000000001</v>
      </c>
      <c r="M185" s="51">
        <v>0</v>
      </c>
      <c r="N185" s="51">
        <f t="shared" si="136"/>
        <v>328.75360000000001</v>
      </c>
      <c r="O185" s="51">
        <v>370</v>
      </c>
      <c r="P185" s="51">
        <v>0</v>
      </c>
      <c r="Q185" s="51">
        <v>370</v>
      </c>
      <c r="R185" s="51">
        <v>445</v>
      </c>
      <c r="S185" s="51">
        <v>0</v>
      </c>
      <c r="T185" s="51">
        <f t="shared" si="137"/>
        <v>445</v>
      </c>
      <c r="U185" s="51">
        <v>49414.77</v>
      </c>
      <c r="V185" s="51">
        <v>0</v>
      </c>
      <c r="W185" s="51">
        <f>SUM(W183:W184)</f>
        <v>25375.440000000002</v>
      </c>
      <c r="X185" s="51">
        <v>48450</v>
      </c>
      <c r="Y185" s="51">
        <v>0</v>
      </c>
      <c r="Z185" s="51">
        <v>48450</v>
      </c>
      <c r="AA185" s="51">
        <v>55000</v>
      </c>
      <c r="AB185" s="51">
        <v>0</v>
      </c>
      <c r="AC185" s="51">
        <v>55000</v>
      </c>
      <c r="AD185" s="51">
        <v>54358</v>
      </c>
      <c r="AE185" s="51">
        <v>0</v>
      </c>
      <c r="AF185" s="51">
        <f>SUM(AD185:AE185)</f>
        <v>54358</v>
      </c>
      <c r="AG185" s="51"/>
      <c r="AH185" s="51"/>
      <c r="AI185" s="51"/>
      <c r="AJ185" s="51">
        <v>65000</v>
      </c>
      <c r="AK185" s="51">
        <v>0</v>
      </c>
      <c r="AL185" s="51">
        <f t="shared" si="138"/>
        <v>65000</v>
      </c>
      <c r="AM185" s="51">
        <v>65000</v>
      </c>
      <c r="AN185" s="51">
        <v>0</v>
      </c>
      <c r="AO185" s="51">
        <f t="shared" si="139"/>
        <v>65000</v>
      </c>
      <c r="AP185" s="51">
        <v>70100</v>
      </c>
      <c r="AQ185" s="51">
        <v>0</v>
      </c>
      <c r="AR185" s="51">
        <f t="shared" si="140"/>
        <v>70100</v>
      </c>
    </row>
    <row r="186" spans="1:44" ht="15.75" customHeight="1" x14ac:dyDescent="0.25">
      <c r="A186" s="211" t="s">
        <v>40</v>
      </c>
      <c r="B186" s="212"/>
      <c r="C186" s="21">
        <f t="shared" ref="C186:K186" si="141">SUM(C183:C185)</f>
        <v>565.83259999999996</v>
      </c>
      <c r="D186" s="21">
        <f t="shared" si="141"/>
        <v>0</v>
      </c>
      <c r="E186" s="21">
        <f t="shared" si="141"/>
        <v>565.83259999999996</v>
      </c>
      <c r="F186" s="21">
        <f t="shared" si="141"/>
        <v>550</v>
      </c>
      <c r="G186" s="21">
        <f t="shared" si="141"/>
        <v>0</v>
      </c>
      <c r="H186" s="21">
        <f t="shared" si="141"/>
        <v>550</v>
      </c>
      <c r="I186" s="21">
        <f t="shared" si="141"/>
        <v>550</v>
      </c>
      <c r="J186" s="21">
        <f t="shared" si="141"/>
        <v>0</v>
      </c>
      <c r="K186" s="21">
        <f t="shared" si="141"/>
        <v>550</v>
      </c>
      <c r="L186" s="21">
        <f>SUM(L183:L185)</f>
        <v>547.52440000000001</v>
      </c>
      <c r="M186" s="21">
        <f>SUM(M183:M185)</f>
        <v>0</v>
      </c>
      <c r="N186" s="21">
        <f t="shared" si="136"/>
        <v>547.52440000000001</v>
      </c>
      <c r="O186" s="21">
        <f t="shared" ref="O186:Q186" si="142">SUM(O183:O185)</f>
        <v>580</v>
      </c>
      <c r="P186" s="21">
        <f t="shared" si="142"/>
        <v>0</v>
      </c>
      <c r="Q186" s="21">
        <f t="shared" si="142"/>
        <v>580</v>
      </c>
      <c r="R186" s="21">
        <f>SUM(R183:R185)</f>
        <v>700</v>
      </c>
      <c r="S186" s="21">
        <f>SUM(S183:S185)</f>
        <v>0</v>
      </c>
      <c r="T186" s="21">
        <f t="shared" si="137"/>
        <v>700</v>
      </c>
      <c r="U186" s="21">
        <f>SUM(U183:U185)</f>
        <v>74790.209999999992</v>
      </c>
      <c r="V186" s="21">
        <f t="shared" ref="V186:W186" si="143">SUM(V183:V185)</f>
        <v>0</v>
      </c>
      <c r="W186" s="21">
        <f t="shared" si="143"/>
        <v>50750.880000000005</v>
      </c>
      <c r="X186" s="21">
        <f>SUM(X183:X185)</f>
        <v>75450</v>
      </c>
      <c r="Y186" s="21">
        <f t="shared" ref="Y186:AR186" si="144">SUM(Y183:Y185)</f>
        <v>0</v>
      </c>
      <c r="Z186" s="21">
        <f t="shared" si="144"/>
        <v>75450</v>
      </c>
      <c r="AA186" s="21">
        <f t="shared" si="144"/>
        <v>96000</v>
      </c>
      <c r="AB186" s="21">
        <f t="shared" si="144"/>
        <v>0</v>
      </c>
      <c r="AC186" s="21">
        <f t="shared" si="144"/>
        <v>96000</v>
      </c>
      <c r="AD186" s="21">
        <f t="shared" si="144"/>
        <v>94945.95</v>
      </c>
      <c r="AE186" s="21">
        <f t="shared" si="144"/>
        <v>0</v>
      </c>
      <c r="AF186" s="21">
        <f t="shared" si="144"/>
        <v>94945.95</v>
      </c>
      <c r="AG186" s="21">
        <f t="shared" si="144"/>
        <v>0</v>
      </c>
      <c r="AH186" s="21">
        <f t="shared" si="144"/>
        <v>0</v>
      </c>
      <c r="AI186" s="21">
        <f t="shared" si="144"/>
        <v>0</v>
      </c>
      <c r="AJ186" s="21">
        <f t="shared" si="144"/>
        <v>111000</v>
      </c>
      <c r="AK186" s="21">
        <f t="shared" si="144"/>
        <v>0</v>
      </c>
      <c r="AL186" s="21">
        <f t="shared" si="144"/>
        <v>111000</v>
      </c>
      <c r="AM186" s="21">
        <f t="shared" si="144"/>
        <v>111000</v>
      </c>
      <c r="AN186" s="21">
        <f t="shared" si="144"/>
        <v>0</v>
      </c>
      <c r="AO186" s="21">
        <f t="shared" si="144"/>
        <v>111000</v>
      </c>
      <c r="AP186" s="21">
        <f t="shared" si="144"/>
        <v>120000</v>
      </c>
      <c r="AQ186" s="21">
        <f t="shared" si="144"/>
        <v>0</v>
      </c>
      <c r="AR186" s="21">
        <f t="shared" si="144"/>
        <v>120000</v>
      </c>
    </row>
    <row r="187" spans="1:44" ht="15.75" customHeight="1" x14ac:dyDescent="0.25">
      <c r="A187" s="236" t="s">
        <v>44</v>
      </c>
      <c r="B187" s="113" t="s">
        <v>252</v>
      </c>
      <c r="C187" s="8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51">
        <v>13284.32</v>
      </c>
      <c r="V187" s="51">
        <v>0</v>
      </c>
      <c r="W187" s="51">
        <f>SUM(U187:V187)</f>
        <v>13284.32</v>
      </c>
      <c r="X187" s="51">
        <v>13500</v>
      </c>
      <c r="Y187" s="51">
        <v>0</v>
      </c>
      <c r="Z187" s="51">
        <v>13500</v>
      </c>
      <c r="AA187" s="107">
        <v>10000</v>
      </c>
      <c r="AB187" s="54">
        <v>0</v>
      </c>
      <c r="AC187" s="54">
        <f>SUM(AA187:AB187)</f>
        <v>10000</v>
      </c>
      <c r="AD187" s="51">
        <v>8765.68</v>
      </c>
      <c r="AE187" s="51">
        <v>0</v>
      </c>
      <c r="AF187" s="51">
        <f>SUM(AD187:AE187)</f>
        <v>8765.68</v>
      </c>
      <c r="AG187" s="51"/>
      <c r="AH187" s="51"/>
      <c r="AI187" s="69"/>
      <c r="AJ187" s="54">
        <v>13500</v>
      </c>
      <c r="AK187" s="54">
        <v>0</v>
      </c>
      <c r="AL187" s="54">
        <v>13500</v>
      </c>
      <c r="AM187" s="107">
        <v>11000</v>
      </c>
      <c r="AN187" s="54">
        <v>0</v>
      </c>
      <c r="AO187" s="54">
        <f>SUM(AM187:AN187)</f>
        <v>11000</v>
      </c>
      <c r="AP187" s="107">
        <v>13500</v>
      </c>
      <c r="AQ187" s="54">
        <v>0</v>
      </c>
      <c r="AR187" s="54">
        <f>SUM(AP187:AQ187)</f>
        <v>13500</v>
      </c>
    </row>
    <row r="188" spans="1:44" ht="15.75" customHeight="1" x14ac:dyDescent="0.25">
      <c r="A188" s="236"/>
      <c r="B188" s="113" t="s">
        <v>253</v>
      </c>
      <c r="C188" s="8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51">
        <v>149.91</v>
      </c>
      <c r="V188" s="51">
        <v>0</v>
      </c>
      <c r="W188" s="51">
        <f t="shared" ref="W188:W225" si="145">SUM(U188:V188)</f>
        <v>149.91</v>
      </c>
      <c r="X188" s="51">
        <v>200</v>
      </c>
      <c r="Y188" s="51">
        <v>0</v>
      </c>
      <c r="Z188" s="51">
        <v>200</v>
      </c>
      <c r="AA188" s="54">
        <v>350</v>
      </c>
      <c r="AB188" s="54">
        <v>0</v>
      </c>
      <c r="AC188" s="54">
        <f t="shared" ref="AC188:AC225" si="146">SUM(AA188:AB188)</f>
        <v>350</v>
      </c>
      <c r="AD188" s="51">
        <v>349.12</v>
      </c>
      <c r="AE188" s="51">
        <v>0</v>
      </c>
      <c r="AF188" s="51">
        <f t="shared" ref="AF188:AF225" si="147">SUM(AD188:AE188)</f>
        <v>349.12</v>
      </c>
      <c r="AG188" s="51"/>
      <c r="AH188" s="51"/>
      <c r="AI188" s="69"/>
      <c r="AJ188" s="107">
        <v>400</v>
      </c>
      <c r="AK188" s="54">
        <v>0</v>
      </c>
      <c r="AL188" s="54">
        <v>400</v>
      </c>
      <c r="AM188" s="54">
        <v>660</v>
      </c>
      <c r="AN188" s="54">
        <v>0</v>
      </c>
      <c r="AO188" s="54">
        <f t="shared" ref="AO188:AO225" si="148">SUM(AM188:AN188)</f>
        <v>660</v>
      </c>
      <c r="AP188" s="107">
        <v>400</v>
      </c>
      <c r="AQ188" s="54">
        <v>0</v>
      </c>
      <c r="AR188" s="54">
        <f t="shared" ref="AR188:AR225" si="149">SUM(AP188:AQ188)</f>
        <v>400</v>
      </c>
    </row>
    <row r="189" spans="1:44" ht="15.75" customHeight="1" x14ac:dyDescent="0.25">
      <c r="A189" s="236"/>
      <c r="B189" s="113" t="s">
        <v>254</v>
      </c>
      <c r="C189" s="8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51">
        <v>1144.81</v>
      </c>
      <c r="V189" s="51">
        <v>0</v>
      </c>
      <c r="W189" s="51">
        <f t="shared" si="145"/>
        <v>1144.81</v>
      </c>
      <c r="X189" s="51">
        <v>1330.22</v>
      </c>
      <c r="Y189" s="51">
        <v>0</v>
      </c>
      <c r="Z189" s="51">
        <v>1330.22</v>
      </c>
      <c r="AA189" s="107">
        <v>1551.08</v>
      </c>
      <c r="AB189" s="54">
        <v>0</v>
      </c>
      <c r="AC189" s="54">
        <f t="shared" si="146"/>
        <v>1551.08</v>
      </c>
      <c r="AD189" s="51">
        <v>1532.7</v>
      </c>
      <c r="AE189" s="51">
        <v>0</v>
      </c>
      <c r="AF189" s="51">
        <f t="shared" si="147"/>
        <v>1532.7</v>
      </c>
      <c r="AG189" s="51"/>
      <c r="AH189" s="51"/>
      <c r="AI189" s="69"/>
      <c r="AJ189" s="107">
        <v>1443.22</v>
      </c>
      <c r="AK189" s="54">
        <v>0</v>
      </c>
      <c r="AL189" s="54">
        <v>1443.22</v>
      </c>
      <c r="AM189" s="107">
        <v>1642.5</v>
      </c>
      <c r="AN189" s="54">
        <v>0</v>
      </c>
      <c r="AO189" s="54">
        <f t="shared" si="148"/>
        <v>1642.5</v>
      </c>
      <c r="AP189" s="107">
        <v>1735.27</v>
      </c>
      <c r="AQ189" s="54">
        <v>0</v>
      </c>
      <c r="AR189" s="54">
        <f t="shared" si="149"/>
        <v>1735.27</v>
      </c>
    </row>
    <row r="190" spans="1:44" ht="15.75" customHeight="1" x14ac:dyDescent="0.25">
      <c r="A190" s="236"/>
      <c r="B190" s="113" t="s">
        <v>255</v>
      </c>
      <c r="C190" s="8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51">
        <v>2820.92</v>
      </c>
      <c r="V190" s="51">
        <v>0</v>
      </c>
      <c r="W190" s="51">
        <f t="shared" si="145"/>
        <v>2820.92</v>
      </c>
      <c r="X190" s="51">
        <v>3262.02</v>
      </c>
      <c r="Y190" s="51">
        <v>0</v>
      </c>
      <c r="Z190" s="51">
        <v>3262.02</v>
      </c>
      <c r="AA190" s="107">
        <v>3255</v>
      </c>
      <c r="AB190" s="54">
        <v>0</v>
      </c>
      <c r="AC190" s="54">
        <f t="shared" si="146"/>
        <v>3255</v>
      </c>
      <c r="AD190" s="51">
        <v>3238.16</v>
      </c>
      <c r="AE190" s="51">
        <v>0</v>
      </c>
      <c r="AF190" s="51">
        <f t="shared" si="147"/>
        <v>3238.16</v>
      </c>
      <c r="AG190" s="51"/>
      <c r="AH190" s="51"/>
      <c r="AI190" s="69"/>
      <c r="AJ190" s="107">
        <v>3850.02</v>
      </c>
      <c r="AK190" s="54">
        <v>0</v>
      </c>
      <c r="AL190" s="54">
        <v>3850.02</v>
      </c>
      <c r="AM190" s="107">
        <v>4425.33</v>
      </c>
      <c r="AN190" s="54">
        <v>0</v>
      </c>
      <c r="AO190" s="54">
        <f t="shared" si="148"/>
        <v>4425.33</v>
      </c>
      <c r="AP190" s="107">
        <v>4618.07</v>
      </c>
      <c r="AQ190" s="54">
        <v>0</v>
      </c>
      <c r="AR190" s="54">
        <f t="shared" si="149"/>
        <v>4618.07</v>
      </c>
    </row>
    <row r="191" spans="1:44" ht="15.75" customHeight="1" x14ac:dyDescent="0.25">
      <c r="A191" s="236"/>
      <c r="B191" s="113" t="s">
        <v>256</v>
      </c>
      <c r="C191" s="8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51">
        <v>0</v>
      </c>
      <c r="V191" s="51">
        <v>0</v>
      </c>
      <c r="W191" s="51">
        <f t="shared" si="145"/>
        <v>0</v>
      </c>
      <c r="X191" s="51">
        <v>0.01</v>
      </c>
      <c r="Y191" s="51">
        <v>0</v>
      </c>
      <c r="Z191" s="51">
        <v>0.01</v>
      </c>
      <c r="AA191" s="54">
        <v>0</v>
      </c>
      <c r="AB191" s="54">
        <v>0</v>
      </c>
      <c r="AC191" s="54">
        <f t="shared" si="146"/>
        <v>0</v>
      </c>
      <c r="AD191" s="51">
        <v>0</v>
      </c>
      <c r="AE191" s="51">
        <v>0</v>
      </c>
      <c r="AF191" s="51">
        <f t="shared" si="147"/>
        <v>0</v>
      </c>
      <c r="AG191" s="51"/>
      <c r="AH191" s="51"/>
      <c r="AI191" s="69"/>
      <c r="AJ191" s="107">
        <v>0.01</v>
      </c>
      <c r="AK191" s="54">
        <v>0</v>
      </c>
      <c r="AL191" s="54">
        <v>0.01</v>
      </c>
      <c r="AM191" s="54">
        <v>0</v>
      </c>
      <c r="AN191" s="54">
        <v>0</v>
      </c>
      <c r="AO191" s="54">
        <f t="shared" si="148"/>
        <v>0</v>
      </c>
      <c r="AP191" s="107">
        <v>0</v>
      </c>
      <c r="AQ191" s="54">
        <v>0</v>
      </c>
      <c r="AR191" s="54">
        <f t="shared" si="149"/>
        <v>0</v>
      </c>
    </row>
    <row r="192" spans="1:44" ht="15.75" customHeight="1" x14ac:dyDescent="0.25">
      <c r="A192" s="236"/>
      <c r="B192" s="113" t="s">
        <v>257</v>
      </c>
      <c r="C192" s="8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51">
        <v>0</v>
      </c>
      <c r="V192" s="51">
        <v>0</v>
      </c>
      <c r="W192" s="51">
        <f t="shared" si="145"/>
        <v>0</v>
      </c>
      <c r="X192" s="51">
        <v>0.01</v>
      </c>
      <c r="Y192" s="51">
        <v>0</v>
      </c>
      <c r="Z192" s="51">
        <v>0.01</v>
      </c>
      <c r="AA192" s="54">
        <v>0</v>
      </c>
      <c r="AB192" s="54">
        <v>0</v>
      </c>
      <c r="AC192" s="54">
        <f t="shared" si="146"/>
        <v>0</v>
      </c>
      <c r="AD192" s="51">
        <v>0</v>
      </c>
      <c r="AE192" s="51">
        <v>0</v>
      </c>
      <c r="AF192" s="51">
        <f t="shared" si="147"/>
        <v>0</v>
      </c>
      <c r="AG192" s="51"/>
      <c r="AH192" s="51"/>
      <c r="AI192" s="69"/>
      <c r="AJ192" s="107">
        <v>0.01</v>
      </c>
      <c r="AK192" s="54">
        <v>0</v>
      </c>
      <c r="AL192" s="54">
        <v>0.01</v>
      </c>
      <c r="AM192" s="54">
        <v>0</v>
      </c>
      <c r="AN192" s="54">
        <v>0</v>
      </c>
      <c r="AO192" s="54">
        <f t="shared" si="148"/>
        <v>0</v>
      </c>
      <c r="AP192" s="107">
        <v>0</v>
      </c>
      <c r="AQ192" s="54">
        <v>0</v>
      </c>
      <c r="AR192" s="54">
        <f t="shared" si="149"/>
        <v>0</v>
      </c>
    </row>
    <row r="193" spans="1:44" ht="15.75" customHeight="1" x14ac:dyDescent="0.25">
      <c r="A193" s="236"/>
      <c r="B193" s="113" t="s">
        <v>258</v>
      </c>
      <c r="C193" s="8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51">
        <v>7.04</v>
      </c>
      <c r="V193" s="51">
        <v>0</v>
      </c>
      <c r="W193" s="51">
        <f t="shared" si="145"/>
        <v>7.04</v>
      </c>
      <c r="X193" s="51">
        <v>8</v>
      </c>
      <c r="Y193" s="51">
        <v>0</v>
      </c>
      <c r="Z193" s="51">
        <v>8</v>
      </c>
      <c r="AA193" s="107">
        <v>12</v>
      </c>
      <c r="AB193" s="54">
        <v>0</v>
      </c>
      <c r="AC193" s="54">
        <f t="shared" si="146"/>
        <v>12</v>
      </c>
      <c r="AD193" s="51">
        <v>10.02</v>
      </c>
      <c r="AE193" s="51">
        <v>0</v>
      </c>
      <c r="AF193" s="51">
        <f t="shared" si="147"/>
        <v>10.02</v>
      </c>
      <c r="AG193" s="51"/>
      <c r="AH193" s="51"/>
      <c r="AI193" s="69"/>
      <c r="AJ193" s="107">
        <v>12</v>
      </c>
      <c r="AK193" s="54">
        <v>0</v>
      </c>
      <c r="AL193" s="54">
        <v>12</v>
      </c>
      <c r="AM193" s="107">
        <v>12</v>
      </c>
      <c r="AN193" s="54">
        <v>0</v>
      </c>
      <c r="AO193" s="54">
        <f t="shared" si="148"/>
        <v>12</v>
      </c>
      <c r="AP193" s="107">
        <v>12</v>
      </c>
      <c r="AQ193" s="54">
        <v>0</v>
      </c>
      <c r="AR193" s="54">
        <f t="shared" si="149"/>
        <v>12</v>
      </c>
    </row>
    <row r="194" spans="1:44" ht="15.75" customHeight="1" x14ac:dyDescent="0.25">
      <c r="A194" s="236"/>
      <c r="B194" s="113" t="s">
        <v>259</v>
      </c>
      <c r="C194" s="8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51">
        <v>87.11</v>
      </c>
      <c r="V194" s="51">
        <v>0</v>
      </c>
      <c r="W194" s="51">
        <f t="shared" si="145"/>
        <v>87.11</v>
      </c>
      <c r="X194" s="51">
        <v>141</v>
      </c>
      <c r="Y194" s="51">
        <v>0</v>
      </c>
      <c r="Z194" s="51">
        <v>141</v>
      </c>
      <c r="AA194" s="107">
        <v>100</v>
      </c>
      <c r="AB194" s="54">
        <v>0</v>
      </c>
      <c r="AC194" s="54">
        <f t="shared" si="146"/>
        <v>100</v>
      </c>
      <c r="AD194" s="51">
        <v>81.040000000000006</v>
      </c>
      <c r="AE194" s="51">
        <v>0</v>
      </c>
      <c r="AF194" s="51">
        <f t="shared" si="147"/>
        <v>81.040000000000006</v>
      </c>
      <c r="AG194" s="51"/>
      <c r="AH194" s="51"/>
      <c r="AI194" s="69"/>
      <c r="AJ194" s="107">
        <v>110.01</v>
      </c>
      <c r="AK194" s="54">
        <v>0</v>
      </c>
      <c r="AL194" s="54">
        <v>110.01</v>
      </c>
      <c r="AM194" s="107">
        <v>100</v>
      </c>
      <c r="AN194" s="54">
        <v>0</v>
      </c>
      <c r="AO194" s="54">
        <f t="shared" si="148"/>
        <v>100</v>
      </c>
      <c r="AP194" s="107">
        <v>110</v>
      </c>
      <c r="AQ194" s="54">
        <v>0</v>
      </c>
      <c r="AR194" s="54">
        <f t="shared" si="149"/>
        <v>110</v>
      </c>
    </row>
    <row r="195" spans="1:44" ht="15.75" customHeight="1" x14ac:dyDescent="0.25">
      <c r="A195" s="236"/>
      <c r="B195" s="113" t="s">
        <v>260</v>
      </c>
      <c r="C195" s="8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51">
        <v>230.65</v>
      </c>
      <c r="V195" s="51">
        <v>0</v>
      </c>
      <c r="W195" s="51">
        <f t="shared" si="145"/>
        <v>230.65</v>
      </c>
      <c r="X195" s="51">
        <v>270.41000000000003</v>
      </c>
      <c r="Y195" s="51">
        <v>0</v>
      </c>
      <c r="Z195" s="51">
        <v>270.41000000000003</v>
      </c>
      <c r="AA195" s="107">
        <v>270.3</v>
      </c>
      <c r="AB195" s="54">
        <v>0</v>
      </c>
      <c r="AC195" s="54">
        <f t="shared" si="146"/>
        <v>270.3</v>
      </c>
      <c r="AD195" s="51">
        <v>238.16</v>
      </c>
      <c r="AE195" s="51">
        <v>0</v>
      </c>
      <c r="AF195" s="51">
        <f t="shared" si="147"/>
        <v>238.16</v>
      </c>
      <c r="AG195" s="51"/>
      <c r="AH195" s="51"/>
      <c r="AI195" s="69"/>
      <c r="AJ195" s="107">
        <v>300.41000000000003</v>
      </c>
      <c r="AK195" s="54">
        <v>0</v>
      </c>
      <c r="AL195" s="54">
        <v>300.41000000000003</v>
      </c>
      <c r="AM195" s="107">
        <v>250.4</v>
      </c>
      <c r="AN195" s="54">
        <v>0</v>
      </c>
      <c r="AO195" s="54">
        <f t="shared" si="148"/>
        <v>250.4</v>
      </c>
      <c r="AP195" s="107">
        <v>275.41000000000003</v>
      </c>
      <c r="AQ195" s="54">
        <v>0</v>
      </c>
      <c r="AR195" s="54">
        <f t="shared" si="149"/>
        <v>275.41000000000003</v>
      </c>
    </row>
    <row r="196" spans="1:44" ht="15.75" customHeight="1" x14ac:dyDescent="0.25">
      <c r="A196" s="236"/>
      <c r="B196" s="113" t="s">
        <v>261</v>
      </c>
      <c r="C196" s="8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51">
        <v>483.39</v>
      </c>
      <c r="V196" s="51">
        <v>0</v>
      </c>
      <c r="W196" s="51">
        <f t="shared" si="145"/>
        <v>483.39</v>
      </c>
      <c r="X196" s="51">
        <v>565.41</v>
      </c>
      <c r="Y196" s="51">
        <v>0</v>
      </c>
      <c r="Z196" s="51">
        <v>565.41</v>
      </c>
      <c r="AA196" s="107">
        <v>565.4</v>
      </c>
      <c r="AB196" s="54">
        <v>0</v>
      </c>
      <c r="AC196" s="54">
        <f t="shared" si="146"/>
        <v>565.4</v>
      </c>
      <c r="AD196" s="51">
        <v>451.62</v>
      </c>
      <c r="AE196" s="51">
        <v>0</v>
      </c>
      <c r="AF196" s="51">
        <f t="shared" si="147"/>
        <v>451.62</v>
      </c>
      <c r="AG196" s="51"/>
      <c r="AH196" s="51"/>
      <c r="AI196" s="69"/>
      <c r="AJ196" s="107">
        <v>600.41</v>
      </c>
      <c r="AK196" s="54">
        <v>0</v>
      </c>
      <c r="AL196" s="54">
        <v>600.41</v>
      </c>
      <c r="AM196" s="107">
        <v>446.3</v>
      </c>
      <c r="AN196" s="54">
        <v>0</v>
      </c>
      <c r="AO196" s="54">
        <f t="shared" si="148"/>
        <v>446.3</v>
      </c>
      <c r="AP196" s="107">
        <v>528.30999999999995</v>
      </c>
      <c r="AQ196" s="54">
        <v>0</v>
      </c>
      <c r="AR196" s="54">
        <f t="shared" si="149"/>
        <v>528.30999999999995</v>
      </c>
    </row>
    <row r="197" spans="1:44" ht="15.75" customHeight="1" x14ac:dyDescent="0.25">
      <c r="A197" s="236"/>
      <c r="B197" s="113" t="s">
        <v>262</v>
      </c>
      <c r="C197" s="8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51">
        <v>765.83</v>
      </c>
      <c r="V197" s="51">
        <v>0</v>
      </c>
      <c r="W197" s="51">
        <f t="shared" si="145"/>
        <v>765.83</v>
      </c>
      <c r="X197" s="51">
        <v>800</v>
      </c>
      <c r="Y197" s="51">
        <v>0</v>
      </c>
      <c r="Z197" s="51">
        <v>800</v>
      </c>
      <c r="AA197" s="107">
        <v>800</v>
      </c>
      <c r="AB197" s="54">
        <v>0</v>
      </c>
      <c r="AC197" s="54">
        <f t="shared" si="146"/>
        <v>800</v>
      </c>
      <c r="AD197" s="51">
        <v>677.81</v>
      </c>
      <c r="AE197" s="51">
        <v>0</v>
      </c>
      <c r="AF197" s="51">
        <f t="shared" si="147"/>
        <v>677.81</v>
      </c>
      <c r="AG197" s="51"/>
      <c r="AH197" s="51"/>
      <c r="AI197" s="69"/>
      <c r="AJ197" s="107">
        <v>800</v>
      </c>
      <c r="AK197" s="54">
        <v>0</v>
      </c>
      <c r="AL197" s="54">
        <v>800</v>
      </c>
      <c r="AM197" s="107">
        <v>1000</v>
      </c>
      <c r="AN197" s="54">
        <v>0</v>
      </c>
      <c r="AO197" s="54">
        <f t="shared" si="148"/>
        <v>1000</v>
      </c>
      <c r="AP197" s="107">
        <v>1000</v>
      </c>
      <c r="AQ197" s="54">
        <v>0</v>
      </c>
      <c r="AR197" s="54">
        <f t="shared" si="149"/>
        <v>1000</v>
      </c>
    </row>
    <row r="198" spans="1:44" ht="15.75" customHeight="1" x14ac:dyDescent="0.25">
      <c r="A198" s="236"/>
      <c r="B198" s="113" t="s">
        <v>263</v>
      </c>
      <c r="C198" s="8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51">
        <v>0</v>
      </c>
      <c r="V198" s="51">
        <v>0</v>
      </c>
      <c r="W198" s="51">
        <f t="shared" si="145"/>
        <v>0</v>
      </c>
      <c r="X198" s="51">
        <v>0.01</v>
      </c>
      <c r="Y198" s="51">
        <v>0</v>
      </c>
      <c r="Z198" s="51">
        <v>0.01</v>
      </c>
      <c r="AA198" s="54">
        <v>0</v>
      </c>
      <c r="AB198" s="54">
        <v>0</v>
      </c>
      <c r="AC198" s="54">
        <f t="shared" si="146"/>
        <v>0</v>
      </c>
      <c r="AD198" s="51">
        <v>0</v>
      </c>
      <c r="AE198" s="51">
        <v>0</v>
      </c>
      <c r="AF198" s="51">
        <f t="shared" si="147"/>
        <v>0</v>
      </c>
      <c r="AG198" s="51"/>
      <c r="AH198" s="51"/>
      <c r="AI198" s="69"/>
      <c r="AJ198" s="107">
        <v>0.01</v>
      </c>
      <c r="AK198" s="54">
        <v>0</v>
      </c>
      <c r="AL198" s="54">
        <v>0.01</v>
      </c>
      <c r="AM198" s="54">
        <v>0</v>
      </c>
      <c r="AN198" s="54">
        <v>0</v>
      </c>
      <c r="AO198" s="54">
        <f t="shared" si="148"/>
        <v>0</v>
      </c>
      <c r="AP198" s="107">
        <v>0.01</v>
      </c>
      <c r="AQ198" s="54">
        <v>0</v>
      </c>
      <c r="AR198" s="54">
        <f t="shared" si="149"/>
        <v>0.01</v>
      </c>
    </row>
    <row r="199" spans="1:44" ht="15.75" customHeight="1" x14ac:dyDescent="0.25">
      <c r="A199" s="236"/>
      <c r="B199" s="113" t="s">
        <v>264</v>
      </c>
      <c r="C199" s="8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51">
        <v>2478.98</v>
      </c>
      <c r="V199" s="51">
        <v>0</v>
      </c>
      <c r="W199" s="51">
        <f t="shared" si="145"/>
        <v>2478.98</v>
      </c>
      <c r="X199" s="51">
        <v>1750</v>
      </c>
      <c r="Y199" s="51">
        <v>0</v>
      </c>
      <c r="Z199" s="51">
        <v>1750</v>
      </c>
      <c r="AA199" s="107">
        <v>1900</v>
      </c>
      <c r="AB199" s="54">
        <v>0</v>
      </c>
      <c r="AC199" s="54">
        <f t="shared" si="146"/>
        <v>1900</v>
      </c>
      <c r="AD199" s="51">
        <v>1267.98</v>
      </c>
      <c r="AE199" s="51">
        <v>0</v>
      </c>
      <c r="AF199" s="51">
        <f t="shared" si="147"/>
        <v>1267.98</v>
      </c>
      <c r="AG199" s="51"/>
      <c r="AH199" s="51"/>
      <c r="AI199" s="69"/>
      <c r="AJ199" s="107">
        <v>1900</v>
      </c>
      <c r="AK199" s="54">
        <v>0</v>
      </c>
      <c r="AL199" s="54">
        <v>1900</v>
      </c>
      <c r="AM199" s="107">
        <v>1500</v>
      </c>
      <c r="AN199" s="54">
        <v>0</v>
      </c>
      <c r="AO199" s="54">
        <f t="shared" si="148"/>
        <v>1500</v>
      </c>
      <c r="AP199" s="107">
        <v>1500</v>
      </c>
      <c r="AQ199" s="54">
        <v>0</v>
      </c>
      <c r="AR199" s="54">
        <f t="shared" si="149"/>
        <v>1500</v>
      </c>
    </row>
    <row r="200" spans="1:44" ht="15.75" customHeight="1" x14ac:dyDescent="0.25">
      <c r="A200" s="236"/>
      <c r="B200" s="113" t="s">
        <v>265</v>
      </c>
      <c r="C200" s="8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51">
        <v>297.5</v>
      </c>
      <c r="V200" s="51">
        <v>0</v>
      </c>
      <c r="W200" s="51">
        <f t="shared" si="145"/>
        <v>297.5</v>
      </c>
      <c r="X200" s="51">
        <v>334.92</v>
      </c>
      <c r="Y200" s="51">
        <v>0</v>
      </c>
      <c r="Z200" s="51">
        <v>334.92</v>
      </c>
      <c r="AA200" s="107">
        <v>479.39</v>
      </c>
      <c r="AB200" s="54">
        <v>0</v>
      </c>
      <c r="AC200" s="54">
        <f t="shared" si="146"/>
        <v>479.39</v>
      </c>
      <c r="AD200" s="51">
        <v>414.49</v>
      </c>
      <c r="AE200" s="51">
        <v>0</v>
      </c>
      <c r="AF200" s="51">
        <f t="shared" si="147"/>
        <v>414.49</v>
      </c>
      <c r="AG200" s="51"/>
      <c r="AH200" s="51"/>
      <c r="AI200" s="69"/>
      <c r="AJ200" s="107">
        <v>527.21</v>
      </c>
      <c r="AK200" s="54">
        <v>0</v>
      </c>
      <c r="AL200" s="54">
        <v>527.21</v>
      </c>
      <c r="AM200" s="107">
        <v>482.66</v>
      </c>
      <c r="AN200" s="54">
        <v>0</v>
      </c>
      <c r="AO200" s="54">
        <f t="shared" si="148"/>
        <v>482.66</v>
      </c>
      <c r="AP200" s="107">
        <v>508.16</v>
      </c>
      <c r="AQ200" s="54">
        <v>0</v>
      </c>
      <c r="AR200" s="54">
        <f t="shared" si="149"/>
        <v>508.16</v>
      </c>
    </row>
    <row r="201" spans="1:44" ht="15.75" customHeight="1" x14ac:dyDescent="0.25">
      <c r="A201" s="236"/>
      <c r="B201" s="113" t="s">
        <v>266</v>
      </c>
      <c r="C201" s="8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51">
        <v>967.49</v>
      </c>
      <c r="V201" s="51">
        <v>0</v>
      </c>
      <c r="W201" s="51">
        <f t="shared" si="145"/>
        <v>967.49</v>
      </c>
      <c r="X201" s="51">
        <v>1083.6600000000001</v>
      </c>
      <c r="Y201" s="51">
        <v>0</v>
      </c>
      <c r="Z201" s="51">
        <v>1083.6600000000001</v>
      </c>
      <c r="AA201" s="108">
        <v>1213.3499999999999</v>
      </c>
      <c r="AB201" s="54">
        <v>0</v>
      </c>
      <c r="AC201" s="54">
        <f t="shared" si="146"/>
        <v>1213.3499999999999</v>
      </c>
      <c r="AD201" s="51">
        <v>1204.1600000000001</v>
      </c>
      <c r="AE201" s="51">
        <v>0</v>
      </c>
      <c r="AF201" s="51">
        <f t="shared" si="147"/>
        <v>1204.1600000000001</v>
      </c>
      <c r="AG201" s="51"/>
      <c r="AH201" s="51"/>
      <c r="AI201" s="69"/>
      <c r="AJ201" s="107">
        <v>1343.68</v>
      </c>
      <c r="AK201" s="54">
        <v>0</v>
      </c>
      <c r="AL201" s="54">
        <v>1343.68</v>
      </c>
      <c r="AM201" s="108">
        <v>1530.85</v>
      </c>
      <c r="AN201" s="54">
        <v>0</v>
      </c>
      <c r="AO201" s="54">
        <f t="shared" si="148"/>
        <v>1530.85</v>
      </c>
      <c r="AP201" s="107">
        <v>1698.97</v>
      </c>
      <c r="AQ201" s="54">
        <v>0</v>
      </c>
      <c r="AR201" s="54">
        <f t="shared" si="149"/>
        <v>1698.97</v>
      </c>
    </row>
    <row r="202" spans="1:44" ht="15.75" customHeight="1" x14ac:dyDescent="0.25">
      <c r="A202" s="236"/>
      <c r="B202" s="113" t="s">
        <v>267</v>
      </c>
      <c r="C202" s="8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51">
        <v>967.49</v>
      </c>
      <c r="V202" s="51">
        <v>0</v>
      </c>
      <c r="W202" s="51">
        <f t="shared" si="145"/>
        <v>967.49</v>
      </c>
      <c r="X202" s="51">
        <v>0.01</v>
      </c>
      <c r="Y202" s="51">
        <v>0</v>
      </c>
      <c r="Z202" s="51">
        <v>0.01</v>
      </c>
      <c r="AA202" s="54">
        <v>0</v>
      </c>
      <c r="AB202" s="54">
        <v>0</v>
      </c>
      <c r="AC202" s="54">
        <f t="shared" si="146"/>
        <v>0</v>
      </c>
      <c r="AD202" s="51">
        <v>0</v>
      </c>
      <c r="AE202" s="51">
        <v>0</v>
      </c>
      <c r="AF202" s="51">
        <f t="shared" si="147"/>
        <v>0</v>
      </c>
      <c r="AG202" s="51"/>
      <c r="AH202" s="51"/>
      <c r="AI202" s="69"/>
      <c r="AJ202" s="107">
        <v>0.01</v>
      </c>
      <c r="AK202" s="54">
        <v>0</v>
      </c>
      <c r="AL202" s="54">
        <v>0.01</v>
      </c>
      <c r="AM202" s="54">
        <v>0</v>
      </c>
      <c r="AN202" s="54">
        <v>0</v>
      </c>
      <c r="AO202" s="54">
        <f t="shared" si="148"/>
        <v>0</v>
      </c>
      <c r="AP202" s="107">
        <v>0.01</v>
      </c>
      <c r="AQ202" s="54">
        <v>0</v>
      </c>
      <c r="AR202" s="54">
        <f t="shared" si="149"/>
        <v>0.01</v>
      </c>
    </row>
    <row r="203" spans="1:44" ht="15.75" customHeight="1" x14ac:dyDescent="0.25">
      <c r="A203" s="236"/>
      <c r="B203" s="113" t="s">
        <v>268</v>
      </c>
      <c r="C203" s="8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51">
        <v>0</v>
      </c>
      <c r="V203" s="51">
        <v>0</v>
      </c>
      <c r="W203" s="51">
        <f t="shared" si="145"/>
        <v>0</v>
      </c>
      <c r="X203" s="51">
        <v>0.01</v>
      </c>
      <c r="Y203" s="51">
        <v>0</v>
      </c>
      <c r="Z203" s="51">
        <v>0.01</v>
      </c>
      <c r="AA203" s="54">
        <v>0</v>
      </c>
      <c r="AB203" s="54">
        <v>0</v>
      </c>
      <c r="AC203" s="54">
        <f t="shared" si="146"/>
        <v>0</v>
      </c>
      <c r="AD203" s="51">
        <v>0</v>
      </c>
      <c r="AE203" s="51">
        <v>0</v>
      </c>
      <c r="AF203" s="51">
        <f t="shared" si="147"/>
        <v>0</v>
      </c>
      <c r="AG203" s="51"/>
      <c r="AH203" s="51"/>
      <c r="AI203" s="69"/>
      <c r="AJ203" s="107">
        <v>0.01</v>
      </c>
      <c r="AK203" s="54">
        <v>0</v>
      </c>
      <c r="AL203" s="54">
        <v>0.01</v>
      </c>
      <c r="AM203" s="54">
        <v>0</v>
      </c>
      <c r="AN203" s="54">
        <v>0</v>
      </c>
      <c r="AO203" s="54">
        <f t="shared" si="148"/>
        <v>0</v>
      </c>
      <c r="AP203" s="54">
        <v>0.01</v>
      </c>
      <c r="AQ203" s="54">
        <v>0</v>
      </c>
      <c r="AR203" s="54">
        <f t="shared" si="149"/>
        <v>0.01</v>
      </c>
    </row>
    <row r="204" spans="1:44" ht="15.75" customHeight="1" x14ac:dyDescent="0.25">
      <c r="A204" s="236"/>
      <c r="B204" s="113" t="s">
        <v>269</v>
      </c>
      <c r="C204" s="8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51">
        <v>0</v>
      </c>
      <c r="V204" s="51">
        <v>0</v>
      </c>
      <c r="W204" s="51">
        <f t="shared" si="145"/>
        <v>0</v>
      </c>
      <c r="X204" s="52">
        <v>0.01</v>
      </c>
      <c r="Y204" s="51">
        <v>0</v>
      </c>
      <c r="Z204" s="51">
        <v>0.01</v>
      </c>
      <c r="AA204" s="54">
        <v>0</v>
      </c>
      <c r="AB204" s="54">
        <v>0</v>
      </c>
      <c r="AC204" s="54">
        <f t="shared" si="146"/>
        <v>0</v>
      </c>
      <c r="AD204" s="51">
        <v>0</v>
      </c>
      <c r="AE204" s="51">
        <v>0</v>
      </c>
      <c r="AF204" s="51">
        <f t="shared" si="147"/>
        <v>0</v>
      </c>
      <c r="AG204" s="51"/>
      <c r="AH204" s="51"/>
      <c r="AI204" s="69"/>
      <c r="AJ204" s="107">
        <v>0.01</v>
      </c>
      <c r="AK204" s="54">
        <v>0</v>
      </c>
      <c r="AL204" s="54">
        <v>0.01</v>
      </c>
      <c r="AM204" s="54">
        <v>0</v>
      </c>
      <c r="AN204" s="54">
        <v>0</v>
      </c>
      <c r="AO204" s="54">
        <f t="shared" si="148"/>
        <v>0</v>
      </c>
      <c r="AP204" s="54">
        <v>0.01</v>
      </c>
      <c r="AQ204" s="54">
        <v>0</v>
      </c>
      <c r="AR204" s="54">
        <f t="shared" si="149"/>
        <v>0.01</v>
      </c>
    </row>
    <row r="205" spans="1:44" ht="15.75" customHeight="1" x14ac:dyDescent="0.25">
      <c r="A205" s="236"/>
      <c r="B205" s="113" t="s">
        <v>270</v>
      </c>
      <c r="C205" s="8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51">
        <v>0</v>
      </c>
      <c r="V205" s="51">
        <v>0</v>
      </c>
      <c r="W205" s="51">
        <f t="shared" si="145"/>
        <v>0</v>
      </c>
      <c r="X205" s="51">
        <v>0.01</v>
      </c>
      <c r="Y205" s="51">
        <v>0</v>
      </c>
      <c r="Z205" s="51">
        <v>0.01</v>
      </c>
      <c r="AA205" s="54">
        <v>0</v>
      </c>
      <c r="AB205" s="54">
        <v>0</v>
      </c>
      <c r="AC205" s="54">
        <f t="shared" si="146"/>
        <v>0</v>
      </c>
      <c r="AD205" s="51">
        <v>0</v>
      </c>
      <c r="AE205" s="51">
        <v>0</v>
      </c>
      <c r="AF205" s="51">
        <f t="shared" si="147"/>
        <v>0</v>
      </c>
      <c r="AG205" s="51"/>
      <c r="AH205" s="51"/>
      <c r="AI205" s="69"/>
      <c r="AJ205" s="107">
        <v>0.01</v>
      </c>
      <c r="AK205" s="54">
        <v>0</v>
      </c>
      <c r="AL205" s="54">
        <v>0.01</v>
      </c>
      <c r="AM205" s="54">
        <v>0</v>
      </c>
      <c r="AN205" s="54">
        <v>0</v>
      </c>
      <c r="AO205" s="54">
        <f t="shared" si="148"/>
        <v>0</v>
      </c>
      <c r="AP205" s="54">
        <v>0.01</v>
      </c>
      <c r="AQ205" s="54">
        <v>0</v>
      </c>
      <c r="AR205" s="54">
        <f t="shared" si="149"/>
        <v>0.01</v>
      </c>
    </row>
    <row r="206" spans="1:44" ht="15.75" customHeight="1" x14ac:dyDescent="0.25">
      <c r="A206" s="236"/>
      <c r="B206" s="113" t="s">
        <v>271</v>
      </c>
      <c r="C206" s="8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51">
        <v>0</v>
      </c>
      <c r="V206" s="51">
        <v>0</v>
      </c>
      <c r="W206" s="51">
        <f t="shared" si="145"/>
        <v>0</v>
      </c>
      <c r="X206" s="51">
        <v>0.01</v>
      </c>
      <c r="Y206" s="51">
        <v>0</v>
      </c>
      <c r="Z206" s="51">
        <v>0.01</v>
      </c>
      <c r="AA206" s="54">
        <v>0</v>
      </c>
      <c r="AB206" s="54">
        <v>0</v>
      </c>
      <c r="AC206" s="54">
        <f t="shared" si="146"/>
        <v>0</v>
      </c>
      <c r="AD206" s="51">
        <v>0</v>
      </c>
      <c r="AE206" s="51">
        <v>0</v>
      </c>
      <c r="AF206" s="51">
        <f t="shared" si="147"/>
        <v>0</v>
      </c>
      <c r="AG206" s="51"/>
      <c r="AH206" s="51"/>
      <c r="AI206" s="69"/>
      <c r="AJ206" s="107">
        <v>0.01</v>
      </c>
      <c r="AK206" s="54">
        <v>0</v>
      </c>
      <c r="AL206" s="54">
        <v>0.01</v>
      </c>
      <c r="AM206" s="51">
        <v>0</v>
      </c>
      <c r="AN206" s="51">
        <v>0</v>
      </c>
      <c r="AO206" s="54">
        <f t="shared" si="148"/>
        <v>0</v>
      </c>
      <c r="AP206" s="54">
        <v>0.01</v>
      </c>
      <c r="AQ206" s="54">
        <v>0</v>
      </c>
      <c r="AR206" s="54">
        <f t="shared" si="149"/>
        <v>0.01</v>
      </c>
    </row>
    <row r="207" spans="1:44" ht="15.75" customHeight="1" x14ac:dyDescent="0.25">
      <c r="A207" s="236"/>
      <c r="B207" s="113" t="s">
        <v>272</v>
      </c>
      <c r="C207" s="8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51">
        <v>78.760000000000005</v>
      </c>
      <c r="V207" s="51">
        <v>0</v>
      </c>
      <c r="W207" s="51">
        <f t="shared" si="145"/>
        <v>78.760000000000005</v>
      </c>
      <c r="X207" s="51">
        <v>126.07</v>
      </c>
      <c r="Y207" s="51">
        <v>0</v>
      </c>
      <c r="Z207" s="51">
        <v>126.07</v>
      </c>
      <c r="AA207" s="107">
        <v>99.21</v>
      </c>
      <c r="AB207" s="54">
        <v>0</v>
      </c>
      <c r="AC207" s="54">
        <f t="shared" si="146"/>
        <v>99.21</v>
      </c>
      <c r="AD207" s="51">
        <v>79.53</v>
      </c>
      <c r="AE207" s="51">
        <v>0</v>
      </c>
      <c r="AF207" s="51">
        <f t="shared" si="147"/>
        <v>79.53</v>
      </c>
      <c r="AG207" s="51"/>
      <c r="AH207" s="51"/>
      <c r="AI207" s="69"/>
      <c r="AJ207" s="107">
        <v>109.77</v>
      </c>
      <c r="AK207" s="54">
        <v>0</v>
      </c>
      <c r="AL207" s="54">
        <v>109.77</v>
      </c>
      <c r="AM207" s="107">
        <v>184.3</v>
      </c>
      <c r="AN207" s="54">
        <v>0</v>
      </c>
      <c r="AO207" s="54">
        <f t="shared" si="148"/>
        <v>184.3</v>
      </c>
      <c r="AP207" s="107">
        <v>210.76</v>
      </c>
      <c r="AQ207" s="54">
        <v>0</v>
      </c>
      <c r="AR207" s="54">
        <f t="shared" si="149"/>
        <v>210.76</v>
      </c>
    </row>
    <row r="208" spans="1:44" ht="15.75" customHeight="1" x14ac:dyDescent="0.25">
      <c r="A208" s="236"/>
      <c r="B208" s="113" t="s">
        <v>273</v>
      </c>
      <c r="C208" s="8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51">
        <v>87.95</v>
      </c>
      <c r="V208" s="51">
        <v>0</v>
      </c>
      <c r="W208" s="51">
        <f t="shared" si="145"/>
        <v>87.95</v>
      </c>
      <c r="X208" s="51">
        <v>122.82</v>
      </c>
      <c r="Y208" s="51">
        <v>0</v>
      </c>
      <c r="Z208" s="51">
        <v>122.82</v>
      </c>
      <c r="AA208" s="107">
        <v>77.27</v>
      </c>
      <c r="AB208" s="54">
        <v>0</v>
      </c>
      <c r="AC208" s="54">
        <f t="shared" si="146"/>
        <v>77.27</v>
      </c>
      <c r="AD208" s="51">
        <v>76.59</v>
      </c>
      <c r="AE208" s="51">
        <v>0</v>
      </c>
      <c r="AF208" s="51">
        <f t="shared" si="147"/>
        <v>76.59</v>
      </c>
      <c r="AG208" s="51"/>
      <c r="AH208" s="51"/>
      <c r="AI208" s="69"/>
      <c r="AJ208" s="107">
        <v>87.91</v>
      </c>
      <c r="AK208" s="54">
        <v>0</v>
      </c>
      <c r="AL208" s="54">
        <v>87.91</v>
      </c>
      <c r="AM208" s="107">
        <v>79.97</v>
      </c>
      <c r="AN208" s="54">
        <v>0</v>
      </c>
      <c r="AO208" s="54">
        <f t="shared" si="148"/>
        <v>79.97</v>
      </c>
      <c r="AP208" s="107">
        <v>89.78</v>
      </c>
      <c r="AQ208" s="54">
        <v>0</v>
      </c>
      <c r="AR208" s="54">
        <f t="shared" si="149"/>
        <v>89.78</v>
      </c>
    </row>
    <row r="209" spans="1:44" ht="15.75" customHeight="1" x14ac:dyDescent="0.25">
      <c r="A209" s="236"/>
      <c r="B209" s="113" t="s">
        <v>274</v>
      </c>
      <c r="C209" s="8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51">
        <v>3454.87</v>
      </c>
      <c r="V209" s="51">
        <v>0</v>
      </c>
      <c r="W209" s="51">
        <f t="shared" si="145"/>
        <v>3454.87</v>
      </c>
      <c r="X209" s="51">
        <v>2034.2</v>
      </c>
      <c r="Y209" s="51">
        <v>0</v>
      </c>
      <c r="Z209" s="51">
        <v>2034.2</v>
      </c>
      <c r="AA209" s="107">
        <v>900</v>
      </c>
      <c r="AB209" s="54">
        <v>0</v>
      </c>
      <c r="AC209" s="54">
        <f t="shared" si="146"/>
        <v>900</v>
      </c>
      <c r="AD209" s="51">
        <v>0</v>
      </c>
      <c r="AE209" s="51">
        <v>0</v>
      </c>
      <c r="AF209" s="51">
        <f t="shared" si="147"/>
        <v>0</v>
      </c>
      <c r="AG209" s="51"/>
      <c r="AH209" s="51"/>
      <c r="AI209" s="69"/>
      <c r="AJ209" s="107">
        <v>5000</v>
      </c>
      <c r="AK209" s="54">
        <v>0</v>
      </c>
      <c r="AL209" s="54">
        <v>5000</v>
      </c>
      <c r="AM209" s="107">
        <v>3894.14</v>
      </c>
      <c r="AN209" s="54">
        <v>0</v>
      </c>
      <c r="AO209" s="54">
        <f t="shared" si="148"/>
        <v>3894.14</v>
      </c>
      <c r="AP209" s="107">
        <v>5910.84</v>
      </c>
      <c r="AQ209" s="54">
        <v>0</v>
      </c>
      <c r="AR209" s="54">
        <f t="shared" si="149"/>
        <v>5910.84</v>
      </c>
    </row>
    <row r="210" spans="1:44" ht="15.75" customHeight="1" x14ac:dyDescent="0.25">
      <c r="A210" s="236"/>
      <c r="B210" s="113" t="s">
        <v>275</v>
      </c>
      <c r="C210" s="8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51">
        <v>0</v>
      </c>
      <c r="V210" s="51">
        <v>0</v>
      </c>
      <c r="W210" s="51">
        <f t="shared" si="145"/>
        <v>0</v>
      </c>
      <c r="X210" s="51">
        <v>0.02</v>
      </c>
      <c r="Y210" s="51">
        <v>0</v>
      </c>
      <c r="Z210" s="51">
        <v>0.02</v>
      </c>
      <c r="AA210" s="54">
        <v>0</v>
      </c>
      <c r="AB210" s="54">
        <v>0</v>
      </c>
      <c r="AC210" s="54">
        <f t="shared" si="146"/>
        <v>0</v>
      </c>
      <c r="AD210" s="51">
        <v>0</v>
      </c>
      <c r="AE210" s="51">
        <v>0</v>
      </c>
      <c r="AF210" s="51">
        <f t="shared" si="147"/>
        <v>0</v>
      </c>
      <c r="AG210" s="51"/>
      <c r="AH210" s="51"/>
      <c r="AI210" s="69"/>
      <c r="AJ210" s="107">
        <v>0.02</v>
      </c>
      <c r="AK210" s="54">
        <v>0</v>
      </c>
      <c r="AL210" s="54">
        <v>0.02</v>
      </c>
      <c r="AM210" s="54">
        <v>0</v>
      </c>
      <c r="AN210" s="54">
        <v>0</v>
      </c>
      <c r="AO210" s="54">
        <f t="shared" si="148"/>
        <v>0</v>
      </c>
      <c r="AP210" s="107">
        <v>0.01</v>
      </c>
      <c r="AQ210" s="54">
        <v>0</v>
      </c>
      <c r="AR210" s="54">
        <f t="shared" si="149"/>
        <v>0.01</v>
      </c>
    </row>
    <row r="211" spans="1:44" ht="15.75" customHeight="1" x14ac:dyDescent="0.25">
      <c r="A211" s="236"/>
      <c r="B211" s="113" t="s">
        <v>276</v>
      </c>
      <c r="C211" s="8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51">
        <v>60.07</v>
      </c>
      <c r="V211" s="51">
        <v>0</v>
      </c>
      <c r="W211" s="51">
        <f t="shared" si="145"/>
        <v>60.07</v>
      </c>
      <c r="X211" s="51">
        <v>95.77</v>
      </c>
      <c r="Y211" s="51">
        <v>0</v>
      </c>
      <c r="Z211" s="51">
        <v>95.77</v>
      </c>
      <c r="AA211" s="107">
        <v>60.8</v>
      </c>
      <c r="AB211" s="54">
        <v>0</v>
      </c>
      <c r="AC211" s="54">
        <f t="shared" si="146"/>
        <v>60.8</v>
      </c>
      <c r="AD211" s="51">
        <v>55.9</v>
      </c>
      <c r="AE211" s="51">
        <v>0</v>
      </c>
      <c r="AF211" s="51">
        <f t="shared" si="147"/>
        <v>55.9</v>
      </c>
      <c r="AG211" s="51"/>
      <c r="AH211" s="51"/>
      <c r="AI211" s="69"/>
      <c r="AJ211" s="107">
        <v>100.77</v>
      </c>
      <c r="AK211" s="54">
        <v>0</v>
      </c>
      <c r="AL211" s="54">
        <v>100.77</v>
      </c>
      <c r="AM211" s="107">
        <v>53.1</v>
      </c>
      <c r="AN211" s="54">
        <v>0</v>
      </c>
      <c r="AO211" s="54">
        <f t="shared" si="148"/>
        <v>53.1</v>
      </c>
      <c r="AP211" s="107">
        <v>100.72</v>
      </c>
      <c r="AQ211" s="54">
        <v>0</v>
      </c>
      <c r="AR211" s="54">
        <f t="shared" si="149"/>
        <v>100.72</v>
      </c>
    </row>
    <row r="212" spans="1:44" ht="15.75" customHeight="1" x14ac:dyDescent="0.25">
      <c r="A212" s="236"/>
      <c r="B212" s="113" t="s">
        <v>277</v>
      </c>
      <c r="C212" s="8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51">
        <v>67.400000000000006</v>
      </c>
      <c r="V212" s="51">
        <v>0</v>
      </c>
      <c r="W212" s="51">
        <f t="shared" si="145"/>
        <v>67.400000000000006</v>
      </c>
      <c r="X212" s="51">
        <v>155</v>
      </c>
      <c r="Y212" s="51">
        <v>0</v>
      </c>
      <c r="Z212" s="51">
        <v>155</v>
      </c>
      <c r="AA212" s="107">
        <v>76</v>
      </c>
      <c r="AB212" s="54">
        <v>0</v>
      </c>
      <c r="AC212" s="54">
        <f t="shared" si="146"/>
        <v>76</v>
      </c>
      <c r="AD212" s="51">
        <v>117.9</v>
      </c>
      <c r="AE212" s="51">
        <v>0</v>
      </c>
      <c r="AF212" s="51">
        <f t="shared" si="147"/>
        <v>117.9</v>
      </c>
      <c r="AG212" s="51"/>
      <c r="AH212" s="51"/>
      <c r="AI212" s="69"/>
      <c r="AJ212" s="107">
        <v>75</v>
      </c>
      <c r="AK212" s="54">
        <v>0</v>
      </c>
      <c r="AL212" s="54">
        <v>75</v>
      </c>
      <c r="AM212" s="107">
        <v>128.1</v>
      </c>
      <c r="AN212" s="54">
        <v>0</v>
      </c>
      <c r="AO212" s="54">
        <f t="shared" si="148"/>
        <v>128.1</v>
      </c>
      <c r="AP212" s="107">
        <v>185.72</v>
      </c>
      <c r="AQ212" s="54">
        <v>0</v>
      </c>
      <c r="AR212" s="54">
        <f t="shared" si="149"/>
        <v>185.72</v>
      </c>
    </row>
    <row r="213" spans="1:44" ht="15.75" customHeight="1" x14ac:dyDescent="0.25">
      <c r="A213" s="236"/>
      <c r="B213" s="274" t="s">
        <v>278</v>
      </c>
      <c r="C213" s="8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51">
        <v>0</v>
      </c>
      <c r="V213" s="51">
        <v>0</v>
      </c>
      <c r="W213" s="51">
        <f t="shared" si="145"/>
        <v>0</v>
      </c>
      <c r="X213" s="51">
        <v>0.01</v>
      </c>
      <c r="Y213" s="51">
        <v>0</v>
      </c>
      <c r="Z213" s="51">
        <v>0.01</v>
      </c>
      <c r="AA213" s="54">
        <v>0</v>
      </c>
      <c r="AB213" s="54">
        <v>0</v>
      </c>
      <c r="AC213" s="54">
        <f t="shared" si="146"/>
        <v>0</v>
      </c>
      <c r="AD213" s="51">
        <v>0</v>
      </c>
      <c r="AE213" s="51">
        <v>0</v>
      </c>
      <c r="AF213" s="51">
        <f t="shared" si="147"/>
        <v>0</v>
      </c>
      <c r="AG213" s="51"/>
      <c r="AH213" s="51"/>
      <c r="AI213" s="69"/>
      <c r="AJ213" s="107">
        <v>0.01</v>
      </c>
      <c r="AK213" s="54">
        <v>0</v>
      </c>
      <c r="AL213" s="54">
        <v>0.01</v>
      </c>
      <c r="AM213" s="54">
        <v>0</v>
      </c>
      <c r="AN213" s="54">
        <v>0</v>
      </c>
      <c r="AO213" s="54">
        <f t="shared" si="148"/>
        <v>0</v>
      </c>
      <c r="AP213" s="54">
        <v>0</v>
      </c>
      <c r="AQ213" s="54">
        <v>0</v>
      </c>
      <c r="AR213" s="54">
        <f t="shared" si="149"/>
        <v>0</v>
      </c>
    </row>
    <row r="214" spans="1:44" ht="15.75" customHeight="1" x14ac:dyDescent="0.25">
      <c r="A214" s="236"/>
      <c r="B214" s="274" t="s">
        <v>279</v>
      </c>
      <c r="C214" s="8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51">
        <v>349.42</v>
      </c>
      <c r="V214" s="51">
        <v>0</v>
      </c>
      <c r="W214" s="51">
        <f t="shared" si="145"/>
        <v>349.42</v>
      </c>
      <c r="X214" s="51">
        <v>1500</v>
      </c>
      <c r="Y214" s="51">
        <v>0</v>
      </c>
      <c r="Z214" s="51">
        <v>1500</v>
      </c>
      <c r="AA214" s="107">
        <v>2000</v>
      </c>
      <c r="AB214" s="54">
        <v>0</v>
      </c>
      <c r="AC214" s="54">
        <f t="shared" si="146"/>
        <v>2000</v>
      </c>
      <c r="AD214" s="51">
        <v>1983.32</v>
      </c>
      <c r="AE214" s="51">
        <v>0</v>
      </c>
      <c r="AF214" s="51">
        <f t="shared" si="147"/>
        <v>1983.32</v>
      </c>
      <c r="AG214" s="51"/>
      <c r="AH214" s="51"/>
      <c r="AI214" s="69"/>
      <c r="AJ214" s="107">
        <v>1500</v>
      </c>
      <c r="AK214" s="54">
        <v>0</v>
      </c>
      <c r="AL214" s="54">
        <v>1500</v>
      </c>
      <c r="AM214" s="107">
        <v>1500</v>
      </c>
      <c r="AN214" s="54">
        <v>0</v>
      </c>
      <c r="AO214" s="54">
        <f t="shared" si="148"/>
        <v>1500</v>
      </c>
      <c r="AP214" s="54">
        <v>0</v>
      </c>
      <c r="AQ214" s="54">
        <v>0</v>
      </c>
      <c r="AR214" s="54">
        <f t="shared" si="149"/>
        <v>0</v>
      </c>
    </row>
    <row r="215" spans="1:44" ht="15.75" customHeight="1" x14ac:dyDescent="0.25">
      <c r="A215" s="236"/>
      <c r="B215" s="274" t="s">
        <v>280</v>
      </c>
      <c r="C215" s="8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51">
        <v>5884.45</v>
      </c>
      <c r="V215" s="51">
        <v>0</v>
      </c>
      <c r="W215" s="51">
        <f t="shared" si="145"/>
        <v>5884.45</v>
      </c>
      <c r="X215" s="51">
        <v>4000</v>
      </c>
      <c r="Y215" s="51">
        <v>0</v>
      </c>
      <c r="Z215" s="51">
        <v>4000</v>
      </c>
      <c r="AA215" s="107">
        <v>5000</v>
      </c>
      <c r="AB215" s="54">
        <v>0</v>
      </c>
      <c r="AC215" s="54">
        <f t="shared" si="146"/>
        <v>5000</v>
      </c>
      <c r="AD215" s="51">
        <v>3135.85</v>
      </c>
      <c r="AE215" s="51">
        <v>0</v>
      </c>
      <c r="AF215" s="51">
        <f t="shared" si="147"/>
        <v>3135.85</v>
      </c>
      <c r="AG215" s="51"/>
      <c r="AH215" s="51"/>
      <c r="AI215" s="69"/>
      <c r="AJ215" s="107">
        <v>5500</v>
      </c>
      <c r="AK215" s="54">
        <v>0</v>
      </c>
      <c r="AL215" s="54">
        <v>5500</v>
      </c>
      <c r="AM215" s="107">
        <v>2510</v>
      </c>
      <c r="AN215" s="54">
        <v>0</v>
      </c>
      <c r="AO215" s="54">
        <f t="shared" si="148"/>
        <v>2510</v>
      </c>
      <c r="AP215" s="54">
        <v>0</v>
      </c>
      <c r="AQ215" s="54">
        <v>0</v>
      </c>
      <c r="AR215" s="54">
        <f t="shared" si="149"/>
        <v>0</v>
      </c>
    </row>
    <row r="216" spans="1:44" ht="15.75" customHeight="1" x14ac:dyDescent="0.25">
      <c r="A216" s="236"/>
      <c r="B216" s="274" t="s">
        <v>281</v>
      </c>
      <c r="C216" s="8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51">
        <v>0</v>
      </c>
      <c r="V216" s="51">
        <v>0</v>
      </c>
      <c r="W216" s="51">
        <f t="shared" si="145"/>
        <v>0</v>
      </c>
      <c r="X216" s="51">
        <v>0.01</v>
      </c>
      <c r="Y216" s="51">
        <v>0</v>
      </c>
      <c r="Z216" s="51">
        <v>0.01</v>
      </c>
      <c r="AA216" s="54">
        <v>0</v>
      </c>
      <c r="AB216" s="54">
        <v>0</v>
      </c>
      <c r="AC216" s="54">
        <f t="shared" si="146"/>
        <v>0</v>
      </c>
      <c r="AD216" s="51">
        <v>0</v>
      </c>
      <c r="AE216" s="51">
        <v>0</v>
      </c>
      <c r="AF216" s="51">
        <f t="shared" si="147"/>
        <v>0</v>
      </c>
      <c r="AG216" s="51"/>
      <c r="AH216" s="51"/>
      <c r="AI216" s="69"/>
      <c r="AJ216" s="107">
        <v>0.01</v>
      </c>
      <c r="AK216" s="54">
        <v>0</v>
      </c>
      <c r="AL216" s="54">
        <v>0.01</v>
      </c>
      <c r="AM216" s="54">
        <v>0</v>
      </c>
      <c r="AN216" s="54">
        <v>0</v>
      </c>
      <c r="AO216" s="54">
        <f t="shared" si="148"/>
        <v>0</v>
      </c>
      <c r="AP216" s="107">
        <v>0.01</v>
      </c>
      <c r="AQ216" s="54">
        <v>0</v>
      </c>
      <c r="AR216" s="54">
        <f t="shared" si="149"/>
        <v>0.01</v>
      </c>
    </row>
    <row r="217" spans="1:44" ht="15.75" customHeight="1" x14ac:dyDescent="0.25">
      <c r="A217" s="236"/>
      <c r="B217" s="274" t="s">
        <v>282</v>
      </c>
      <c r="C217" s="8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51">
        <v>0</v>
      </c>
      <c r="V217" s="51">
        <v>0</v>
      </c>
      <c r="W217" s="51">
        <f t="shared" si="145"/>
        <v>0</v>
      </c>
      <c r="X217" s="51">
        <v>0.01</v>
      </c>
      <c r="Y217" s="51">
        <v>0</v>
      </c>
      <c r="Z217" s="51">
        <v>0.01</v>
      </c>
      <c r="AA217" s="54">
        <v>0</v>
      </c>
      <c r="AB217" s="54">
        <v>0</v>
      </c>
      <c r="AC217" s="54">
        <f t="shared" si="146"/>
        <v>0</v>
      </c>
      <c r="AD217" s="51">
        <v>0</v>
      </c>
      <c r="AE217" s="51">
        <v>0</v>
      </c>
      <c r="AF217" s="51">
        <f t="shared" si="147"/>
        <v>0</v>
      </c>
      <c r="AG217" s="51"/>
      <c r="AH217" s="51"/>
      <c r="AI217" s="69"/>
      <c r="AJ217" s="107">
        <v>0.01</v>
      </c>
      <c r="AK217" s="54">
        <v>0</v>
      </c>
      <c r="AL217" s="54">
        <v>0.01</v>
      </c>
      <c r="AM217" s="54">
        <v>0</v>
      </c>
      <c r="AN217" s="54">
        <v>0</v>
      </c>
      <c r="AO217" s="54">
        <f t="shared" si="148"/>
        <v>0</v>
      </c>
      <c r="AP217" s="107">
        <v>0.01</v>
      </c>
      <c r="AQ217" s="54">
        <v>0</v>
      </c>
      <c r="AR217" s="54">
        <f t="shared" si="149"/>
        <v>0.01</v>
      </c>
    </row>
    <row r="218" spans="1:44" ht="15.75" customHeight="1" x14ac:dyDescent="0.25">
      <c r="A218" s="236"/>
      <c r="B218" s="274" t="s">
        <v>283</v>
      </c>
      <c r="C218" s="8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51">
        <v>0</v>
      </c>
      <c r="V218" s="51">
        <v>0</v>
      </c>
      <c r="W218" s="51">
        <f t="shared" si="145"/>
        <v>0</v>
      </c>
      <c r="X218" s="51">
        <v>0.01</v>
      </c>
      <c r="Y218" s="51">
        <v>0</v>
      </c>
      <c r="Z218" s="51">
        <v>0.01</v>
      </c>
      <c r="AA218" s="54">
        <v>0</v>
      </c>
      <c r="AB218" s="54">
        <v>0</v>
      </c>
      <c r="AC218" s="54">
        <f t="shared" si="146"/>
        <v>0</v>
      </c>
      <c r="AD218" s="51">
        <v>0</v>
      </c>
      <c r="AE218" s="51">
        <v>0</v>
      </c>
      <c r="AF218" s="51">
        <f t="shared" si="147"/>
        <v>0</v>
      </c>
      <c r="AG218" s="51"/>
      <c r="AH218" s="51"/>
      <c r="AI218" s="69"/>
      <c r="AJ218" s="107">
        <v>0.01</v>
      </c>
      <c r="AK218" s="54">
        <v>0</v>
      </c>
      <c r="AL218" s="54">
        <v>0.01</v>
      </c>
      <c r="AM218" s="54">
        <v>0</v>
      </c>
      <c r="AN218" s="54">
        <v>0</v>
      </c>
      <c r="AO218" s="54">
        <f t="shared" si="148"/>
        <v>0</v>
      </c>
      <c r="AP218" s="107">
        <v>0.01</v>
      </c>
      <c r="AQ218" s="54">
        <v>0</v>
      </c>
      <c r="AR218" s="54">
        <f t="shared" si="149"/>
        <v>0.01</v>
      </c>
    </row>
    <row r="219" spans="1:44" ht="15.75" customHeight="1" x14ac:dyDescent="0.25">
      <c r="A219" s="236"/>
      <c r="B219" s="274" t="s">
        <v>284</v>
      </c>
      <c r="C219" s="8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51">
        <v>0</v>
      </c>
      <c r="V219" s="51">
        <v>0</v>
      </c>
      <c r="W219" s="51">
        <f t="shared" si="145"/>
        <v>0</v>
      </c>
      <c r="X219" s="51">
        <v>0.01</v>
      </c>
      <c r="Y219" s="51">
        <v>0</v>
      </c>
      <c r="Z219" s="51">
        <v>0.01</v>
      </c>
      <c r="AA219" s="54">
        <v>0</v>
      </c>
      <c r="AB219" s="54">
        <v>0</v>
      </c>
      <c r="AC219" s="54">
        <f t="shared" si="146"/>
        <v>0</v>
      </c>
      <c r="AD219" s="51">
        <v>0</v>
      </c>
      <c r="AE219" s="51">
        <v>0</v>
      </c>
      <c r="AF219" s="51">
        <f t="shared" si="147"/>
        <v>0</v>
      </c>
      <c r="AG219" s="51"/>
      <c r="AH219" s="51"/>
      <c r="AI219" s="69"/>
      <c r="AJ219" s="107">
        <v>0.01</v>
      </c>
      <c r="AK219" s="54">
        <v>0</v>
      </c>
      <c r="AL219" s="54">
        <v>0.01</v>
      </c>
      <c r="AM219" s="54">
        <v>0</v>
      </c>
      <c r="AN219" s="54">
        <v>0</v>
      </c>
      <c r="AO219" s="54">
        <f t="shared" si="148"/>
        <v>0</v>
      </c>
      <c r="AP219" s="107">
        <v>0.01</v>
      </c>
      <c r="AQ219" s="54">
        <v>0</v>
      </c>
      <c r="AR219" s="54">
        <f t="shared" si="149"/>
        <v>0.01</v>
      </c>
    </row>
    <row r="220" spans="1:44" ht="15.75" customHeight="1" x14ac:dyDescent="0.25">
      <c r="A220" s="236"/>
      <c r="B220" s="274" t="s">
        <v>285</v>
      </c>
      <c r="C220" s="8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51">
        <v>0</v>
      </c>
      <c r="V220" s="51">
        <v>0</v>
      </c>
      <c r="W220" s="51">
        <f t="shared" si="145"/>
        <v>0</v>
      </c>
      <c r="X220" s="51">
        <v>0.01</v>
      </c>
      <c r="Y220" s="51">
        <v>0</v>
      </c>
      <c r="Z220" s="51">
        <v>0.01</v>
      </c>
      <c r="AA220" s="54">
        <v>0</v>
      </c>
      <c r="AB220" s="54">
        <v>0</v>
      </c>
      <c r="AC220" s="54">
        <f t="shared" si="146"/>
        <v>0</v>
      </c>
      <c r="AD220" s="51">
        <v>0</v>
      </c>
      <c r="AE220" s="51">
        <v>0</v>
      </c>
      <c r="AF220" s="51">
        <f t="shared" si="147"/>
        <v>0</v>
      </c>
      <c r="AG220" s="51"/>
      <c r="AH220" s="51"/>
      <c r="AI220" s="69"/>
      <c r="AJ220" s="107">
        <v>0.01</v>
      </c>
      <c r="AK220" s="54">
        <v>0</v>
      </c>
      <c r="AL220" s="54">
        <v>0.01</v>
      </c>
      <c r="AM220" s="54">
        <v>0</v>
      </c>
      <c r="AN220" s="54">
        <v>0</v>
      </c>
      <c r="AO220" s="54">
        <f t="shared" si="148"/>
        <v>0</v>
      </c>
      <c r="AP220" s="107">
        <v>0.01</v>
      </c>
      <c r="AQ220" s="54">
        <v>0</v>
      </c>
      <c r="AR220" s="54">
        <f t="shared" si="149"/>
        <v>0.01</v>
      </c>
    </row>
    <row r="221" spans="1:44" ht="15.75" customHeight="1" x14ac:dyDescent="0.25">
      <c r="A221" s="236"/>
      <c r="B221" s="274" t="s">
        <v>286</v>
      </c>
      <c r="C221" s="8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51">
        <v>0</v>
      </c>
      <c r="V221" s="51">
        <v>0</v>
      </c>
      <c r="W221" s="51">
        <f t="shared" si="145"/>
        <v>0</v>
      </c>
      <c r="X221" s="51">
        <v>0.01</v>
      </c>
      <c r="Y221" s="51">
        <v>0</v>
      </c>
      <c r="Z221" s="51">
        <v>0.01</v>
      </c>
      <c r="AA221" s="54">
        <v>0</v>
      </c>
      <c r="AB221" s="54">
        <v>0</v>
      </c>
      <c r="AC221" s="54">
        <f t="shared" si="146"/>
        <v>0</v>
      </c>
      <c r="AD221" s="51">
        <v>0</v>
      </c>
      <c r="AE221" s="51">
        <v>0</v>
      </c>
      <c r="AF221" s="51">
        <f t="shared" si="147"/>
        <v>0</v>
      </c>
      <c r="AG221" s="51"/>
      <c r="AH221" s="51"/>
      <c r="AI221" s="69"/>
      <c r="AJ221" s="107">
        <v>0.01</v>
      </c>
      <c r="AK221" s="54">
        <v>0</v>
      </c>
      <c r="AL221" s="54">
        <v>0.01</v>
      </c>
      <c r="AM221" s="54">
        <v>0</v>
      </c>
      <c r="AN221" s="54">
        <v>0</v>
      </c>
      <c r="AO221" s="54">
        <f t="shared" si="148"/>
        <v>0</v>
      </c>
      <c r="AP221" s="54">
        <v>0.01</v>
      </c>
      <c r="AQ221" s="54">
        <v>0</v>
      </c>
      <c r="AR221" s="54">
        <f t="shared" si="149"/>
        <v>0.01</v>
      </c>
    </row>
    <row r="222" spans="1:44" ht="15.75" customHeight="1" x14ac:dyDescent="0.25">
      <c r="A222" s="236"/>
      <c r="B222" s="274" t="s">
        <v>287</v>
      </c>
      <c r="C222" s="8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51">
        <v>0</v>
      </c>
      <c r="V222" s="51">
        <v>0</v>
      </c>
      <c r="W222" s="51">
        <f t="shared" si="145"/>
        <v>0</v>
      </c>
      <c r="X222" s="51">
        <v>0.01</v>
      </c>
      <c r="Y222" s="51">
        <v>0</v>
      </c>
      <c r="Z222" s="51">
        <v>0.01</v>
      </c>
      <c r="AA222" s="54">
        <v>0</v>
      </c>
      <c r="AB222" s="54">
        <v>0</v>
      </c>
      <c r="AC222" s="54">
        <f t="shared" si="146"/>
        <v>0</v>
      </c>
      <c r="AD222" s="51">
        <v>0</v>
      </c>
      <c r="AE222" s="51">
        <v>0</v>
      </c>
      <c r="AF222" s="51">
        <f t="shared" si="147"/>
        <v>0</v>
      </c>
      <c r="AG222" s="51"/>
      <c r="AH222" s="51"/>
      <c r="AI222" s="69"/>
      <c r="AJ222" s="107">
        <v>0.01</v>
      </c>
      <c r="AK222" s="54">
        <v>0</v>
      </c>
      <c r="AL222" s="54">
        <v>0.01</v>
      </c>
      <c r="AM222" s="54">
        <v>0</v>
      </c>
      <c r="AN222" s="54">
        <v>0</v>
      </c>
      <c r="AO222" s="54">
        <f t="shared" si="148"/>
        <v>0</v>
      </c>
      <c r="AP222" s="107">
        <v>0.01</v>
      </c>
      <c r="AQ222" s="54">
        <v>0</v>
      </c>
      <c r="AR222" s="54">
        <f t="shared" si="149"/>
        <v>0.01</v>
      </c>
    </row>
    <row r="223" spans="1:44" ht="15.75" customHeight="1" x14ac:dyDescent="0.25">
      <c r="A223" s="236"/>
      <c r="B223" s="274" t="s">
        <v>288</v>
      </c>
      <c r="C223" s="8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51">
        <v>-3.94</v>
      </c>
      <c r="V223" s="51">
        <v>0</v>
      </c>
      <c r="W223" s="51">
        <f t="shared" si="145"/>
        <v>-3.94</v>
      </c>
      <c r="X223" s="51">
        <v>52</v>
      </c>
      <c r="Y223" s="51">
        <v>0</v>
      </c>
      <c r="Z223" s="51">
        <v>52</v>
      </c>
      <c r="AA223" s="54">
        <v>0</v>
      </c>
      <c r="AB223" s="54">
        <v>0</v>
      </c>
      <c r="AC223" s="54">
        <f t="shared" si="146"/>
        <v>0</v>
      </c>
      <c r="AD223" s="51">
        <v>0</v>
      </c>
      <c r="AE223" s="51">
        <v>0</v>
      </c>
      <c r="AF223" s="51">
        <f t="shared" si="147"/>
        <v>0</v>
      </c>
      <c r="AG223" s="51"/>
      <c r="AH223" s="51"/>
      <c r="AI223" s="69"/>
      <c r="AJ223" s="107">
        <v>0.01</v>
      </c>
      <c r="AK223" s="54">
        <v>0</v>
      </c>
      <c r="AL223" s="54">
        <v>0.01</v>
      </c>
      <c r="AM223" s="54">
        <v>0</v>
      </c>
      <c r="AN223" s="54">
        <v>0</v>
      </c>
      <c r="AO223" s="54">
        <f t="shared" si="148"/>
        <v>0</v>
      </c>
      <c r="AP223" s="107">
        <v>0.01</v>
      </c>
      <c r="AQ223" s="54">
        <v>0</v>
      </c>
      <c r="AR223" s="54">
        <f t="shared" si="149"/>
        <v>0.01</v>
      </c>
    </row>
    <row r="224" spans="1:44" ht="15.75" customHeight="1" x14ac:dyDescent="0.25">
      <c r="A224" s="236"/>
      <c r="B224" s="274" t="s">
        <v>289</v>
      </c>
      <c r="C224" s="8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51">
        <v>0</v>
      </c>
      <c r="V224" s="51">
        <v>0</v>
      </c>
      <c r="W224" s="51">
        <f t="shared" si="145"/>
        <v>0</v>
      </c>
      <c r="X224" s="51">
        <v>6</v>
      </c>
      <c r="Y224" s="51">
        <v>0</v>
      </c>
      <c r="Z224" s="51">
        <v>6</v>
      </c>
      <c r="AA224" s="54">
        <v>0</v>
      </c>
      <c r="AB224" s="54">
        <v>0</v>
      </c>
      <c r="AC224" s="54">
        <f t="shared" si="146"/>
        <v>0</v>
      </c>
      <c r="AD224" s="51">
        <v>0</v>
      </c>
      <c r="AE224" s="51">
        <v>0</v>
      </c>
      <c r="AF224" s="51">
        <f t="shared" si="147"/>
        <v>0</v>
      </c>
      <c r="AG224" s="51"/>
      <c r="AH224" s="51"/>
      <c r="AI224" s="69"/>
      <c r="AJ224" s="107">
        <v>0.01</v>
      </c>
      <c r="AK224" s="54">
        <v>0</v>
      </c>
      <c r="AL224" s="54">
        <v>0.01</v>
      </c>
      <c r="AM224" s="54">
        <v>0</v>
      </c>
      <c r="AN224" s="54">
        <v>0</v>
      </c>
      <c r="AO224" s="54">
        <f t="shared" si="148"/>
        <v>0</v>
      </c>
      <c r="AP224" s="107">
        <v>0.01</v>
      </c>
      <c r="AQ224" s="54">
        <v>0</v>
      </c>
      <c r="AR224" s="54">
        <f t="shared" si="149"/>
        <v>0.01</v>
      </c>
    </row>
    <row r="225" spans="1:44" ht="15.75" customHeight="1" x14ac:dyDescent="0.25">
      <c r="A225" s="236"/>
      <c r="B225" s="274" t="s">
        <v>290</v>
      </c>
      <c r="C225" s="8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51">
        <v>0</v>
      </c>
      <c r="V225" s="51">
        <v>0</v>
      </c>
      <c r="W225" s="51">
        <f t="shared" si="145"/>
        <v>0</v>
      </c>
      <c r="X225" s="51">
        <v>0.01</v>
      </c>
      <c r="Y225" s="51">
        <v>0</v>
      </c>
      <c r="Z225" s="51">
        <v>0.01</v>
      </c>
      <c r="AA225" s="54">
        <v>0</v>
      </c>
      <c r="AB225" s="54">
        <v>0</v>
      </c>
      <c r="AC225" s="54">
        <f t="shared" si="146"/>
        <v>0</v>
      </c>
      <c r="AD225" s="51">
        <v>0</v>
      </c>
      <c r="AE225" s="51">
        <v>0</v>
      </c>
      <c r="AF225" s="51">
        <f t="shared" si="147"/>
        <v>0</v>
      </c>
      <c r="AG225" s="51"/>
      <c r="AH225" s="51"/>
      <c r="AI225" s="69"/>
      <c r="AJ225" s="107">
        <v>0.01</v>
      </c>
      <c r="AK225" s="54">
        <v>0</v>
      </c>
      <c r="AL225" s="54">
        <v>0.01</v>
      </c>
      <c r="AM225" s="54">
        <v>0</v>
      </c>
      <c r="AN225" s="54">
        <v>0</v>
      </c>
      <c r="AO225" s="54">
        <f t="shared" si="148"/>
        <v>0</v>
      </c>
      <c r="AP225" s="107">
        <v>0.01</v>
      </c>
      <c r="AQ225" s="54">
        <v>0</v>
      </c>
      <c r="AR225" s="54">
        <f t="shared" si="149"/>
        <v>0.01</v>
      </c>
    </row>
    <row r="226" spans="1:44" ht="15.75" customHeight="1" x14ac:dyDescent="0.25">
      <c r="A226" s="226" t="s">
        <v>40</v>
      </c>
      <c r="B226" s="227"/>
      <c r="C226" s="21" t="e">
        <f>SUM(#REF!)</f>
        <v>#REF!</v>
      </c>
      <c r="D226" s="21" t="e">
        <f>SUM(#REF!)</f>
        <v>#REF!</v>
      </c>
      <c r="E226" s="21" t="e">
        <f>SUM(#REF!)</f>
        <v>#REF!</v>
      </c>
      <c r="F226" s="21" t="e">
        <f>SUM(#REF!)</f>
        <v>#REF!</v>
      </c>
      <c r="G226" s="21" t="e">
        <f>SUM(#REF!)</f>
        <v>#REF!</v>
      </c>
      <c r="H226" s="21" t="e">
        <f>SUM(#REF!)</f>
        <v>#REF!</v>
      </c>
      <c r="I226" s="21" t="e">
        <f>SUM(#REF!)</f>
        <v>#REF!</v>
      </c>
      <c r="J226" s="21" t="e">
        <f>SUM(#REF!)</f>
        <v>#REF!</v>
      </c>
      <c r="K226" s="21" t="e">
        <f>SUM(#REF!)</f>
        <v>#REF!</v>
      </c>
      <c r="L226" s="21" t="e">
        <f>SUM(#REF!)</f>
        <v>#REF!</v>
      </c>
      <c r="M226" s="21" t="e">
        <f>SUM(#REF!)</f>
        <v>#REF!</v>
      </c>
      <c r="N226" s="21" t="e">
        <f t="shared" si="136"/>
        <v>#REF!</v>
      </c>
      <c r="O226" s="21" t="e">
        <f>SUM(#REF!)</f>
        <v>#REF!</v>
      </c>
      <c r="P226" s="21" t="e">
        <f>SUM(#REF!)</f>
        <v>#REF!</v>
      </c>
      <c r="Q226" s="21" t="e">
        <f>SUM(#REF!)</f>
        <v>#REF!</v>
      </c>
      <c r="R226" s="21" t="e">
        <f>SUM(#REF!)</f>
        <v>#REF!</v>
      </c>
      <c r="S226" s="21" t="e">
        <f>SUM(#REF!)</f>
        <v>#REF!</v>
      </c>
      <c r="T226" s="21" t="e">
        <f t="shared" si="137"/>
        <v>#REF!</v>
      </c>
      <c r="U226" s="21">
        <f>SUM(U187:U225)</f>
        <v>33664.42</v>
      </c>
      <c r="V226" s="21">
        <f t="shared" ref="V226:W226" si="150">SUM(V187:V225)</f>
        <v>0</v>
      </c>
      <c r="W226" s="21">
        <f t="shared" si="150"/>
        <v>33664.42</v>
      </c>
      <c r="X226" s="21">
        <f>SUM(X187:X225)</f>
        <v>31337.68999999997</v>
      </c>
      <c r="Y226" s="21">
        <f t="shared" ref="Y226:AR226" si="151">SUM(Y187:Y225)</f>
        <v>0</v>
      </c>
      <c r="Z226" s="21">
        <f t="shared" si="151"/>
        <v>31337.68999999997</v>
      </c>
      <c r="AA226" s="21">
        <f t="shared" si="151"/>
        <v>28709.799999999996</v>
      </c>
      <c r="AB226" s="21">
        <f t="shared" si="151"/>
        <v>0</v>
      </c>
      <c r="AC226" s="21">
        <f t="shared" si="151"/>
        <v>28709.799999999996</v>
      </c>
      <c r="AD226" s="21">
        <f t="shared" si="151"/>
        <v>23680.030000000006</v>
      </c>
      <c r="AE226" s="21">
        <f t="shared" si="151"/>
        <v>0</v>
      </c>
      <c r="AF226" s="21">
        <f t="shared" si="151"/>
        <v>23680.030000000006</v>
      </c>
      <c r="AG226" s="21">
        <f t="shared" si="151"/>
        <v>0</v>
      </c>
      <c r="AH226" s="21">
        <f t="shared" si="151"/>
        <v>0</v>
      </c>
      <c r="AI226" s="21">
        <f t="shared" si="151"/>
        <v>0</v>
      </c>
      <c r="AJ226" s="21">
        <f t="shared" si="151"/>
        <v>37160.620000000003</v>
      </c>
      <c r="AK226" s="21">
        <f t="shared" si="151"/>
        <v>0</v>
      </c>
      <c r="AL226" s="21">
        <f t="shared" si="151"/>
        <v>37160.620000000003</v>
      </c>
      <c r="AM226" s="21">
        <f t="shared" si="151"/>
        <v>31399.649999999998</v>
      </c>
      <c r="AN226" s="21">
        <f t="shared" si="151"/>
        <v>0</v>
      </c>
      <c r="AO226" s="21">
        <f t="shared" si="151"/>
        <v>31399.649999999998</v>
      </c>
      <c r="AP226" s="21">
        <f t="shared" si="151"/>
        <v>32384.179999999975</v>
      </c>
      <c r="AQ226" s="21">
        <f t="shared" si="151"/>
        <v>0</v>
      </c>
      <c r="AR226" s="21">
        <f t="shared" si="151"/>
        <v>32384.179999999975</v>
      </c>
    </row>
    <row r="227" spans="1:44" s="53" customFormat="1" ht="15.75" customHeight="1" x14ac:dyDescent="0.25">
      <c r="A227" s="72" t="s">
        <v>21</v>
      </c>
      <c r="B227" s="100" t="s">
        <v>249</v>
      </c>
      <c r="C227" s="51">
        <v>130.8638</v>
      </c>
      <c r="D227" s="51">
        <v>104.8314</v>
      </c>
      <c r="E227" s="51">
        <f>SUM(C227:D227)</f>
        <v>235.6952</v>
      </c>
      <c r="F227" s="51">
        <v>247.32</v>
      </c>
      <c r="G227" s="51">
        <v>220</v>
      </c>
      <c r="H227" s="51">
        <f>SUM(F227:G227)</f>
        <v>467.32</v>
      </c>
      <c r="I227" s="51">
        <v>168</v>
      </c>
      <c r="J227" s="51">
        <v>252</v>
      </c>
      <c r="K227" s="51">
        <f>SUM(I227:J227)</f>
        <v>420</v>
      </c>
      <c r="L227" s="51">
        <v>165.10980000000001</v>
      </c>
      <c r="M227" s="51">
        <v>182.0821</v>
      </c>
      <c r="N227" s="51">
        <f t="shared" si="136"/>
        <v>347.19190000000003</v>
      </c>
      <c r="O227" s="51">
        <v>200</v>
      </c>
      <c r="P227" s="51">
        <v>300</v>
      </c>
      <c r="Q227" s="51">
        <f>SUM(O227:P227)</f>
        <v>500</v>
      </c>
      <c r="R227" s="51">
        <v>200</v>
      </c>
      <c r="S227" s="51">
        <v>26.2</v>
      </c>
      <c r="T227" s="51">
        <f t="shared" si="137"/>
        <v>226.2</v>
      </c>
      <c r="U227" s="51">
        <v>19793.580000000002</v>
      </c>
      <c r="V227" s="51">
        <v>1817.94</v>
      </c>
      <c r="W227" s="51">
        <f>SUM(U227:V227)</f>
        <v>21611.52</v>
      </c>
      <c r="X227" s="51">
        <v>20000</v>
      </c>
      <c r="Y227" s="51">
        <v>0.02</v>
      </c>
      <c r="Z227" s="51">
        <v>20000.02</v>
      </c>
      <c r="AA227" s="51">
        <v>20000</v>
      </c>
      <c r="AB227" s="51">
        <v>0</v>
      </c>
      <c r="AC227" s="51">
        <v>20000</v>
      </c>
      <c r="AD227" s="51">
        <v>9302.5499999999993</v>
      </c>
      <c r="AE227" s="51">
        <v>0</v>
      </c>
      <c r="AF227" s="51">
        <f>SUM(AD227:AE227)</f>
        <v>9302.5499999999993</v>
      </c>
      <c r="AG227" s="51"/>
      <c r="AH227" s="51"/>
      <c r="AI227" s="51"/>
      <c r="AJ227" s="51">
        <v>20000</v>
      </c>
      <c r="AK227" s="51">
        <v>270.01</v>
      </c>
      <c r="AL227" s="51">
        <v>20270.009999999998</v>
      </c>
      <c r="AM227" s="51">
        <v>27500</v>
      </c>
      <c r="AN227" s="51">
        <v>1037</v>
      </c>
      <c r="AO227" s="51">
        <v>28537</v>
      </c>
      <c r="AP227" s="51">
        <v>20000</v>
      </c>
      <c r="AQ227" s="51">
        <v>270.01</v>
      </c>
      <c r="AR227" s="51">
        <v>20270.009999999998</v>
      </c>
    </row>
    <row r="228" spans="1:44" ht="15.75" customHeight="1" x14ac:dyDescent="0.25">
      <c r="A228" s="209" t="s">
        <v>40</v>
      </c>
      <c r="B228" s="210"/>
      <c r="C228" s="21">
        <f t="shared" ref="C228:K228" si="152">SUM(C227)</f>
        <v>130.8638</v>
      </c>
      <c r="D228" s="21">
        <f t="shared" si="152"/>
        <v>104.8314</v>
      </c>
      <c r="E228" s="21">
        <f t="shared" si="152"/>
        <v>235.6952</v>
      </c>
      <c r="F228" s="21">
        <f t="shared" si="152"/>
        <v>247.32</v>
      </c>
      <c r="G228" s="21">
        <f t="shared" si="152"/>
        <v>220</v>
      </c>
      <c r="H228" s="21">
        <f t="shared" si="152"/>
        <v>467.32</v>
      </c>
      <c r="I228" s="21">
        <f t="shared" si="152"/>
        <v>168</v>
      </c>
      <c r="J228" s="21">
        <f t="shared" si="152"/>
        <v>252</v>
      </c>
      <c r="K228" s="21">
        <f t="shared" si="152"/>
        <v>420</v>
      </c>
      <c r="L228" s="21">
        <f>SUM(L227)</f>
        <v>165.10980000000001</v>
      </c>
      <c r="M228" s="21">
        <f>SUM(M227)</f>
        <v>182.0821</v>
      </c>
      <c r="N228" s="21">
        <f t="shared" si="136"/>
        <v>347.19190000000003</v>
      </c>
      <c r="O228" s="21">
        <f t="shared" ref="O228:Q228" si="153">SUM(O227)</f>
        <v>200</v>
      </c>
      <c r="P228" s="21">
        <f t="shared" si="153"/>
        <v>300</v>
      </c>
      <c r="Q228" s="21">
        <f t="shared" si="153"/>
        <v>500</v>
      </c>
      <c r="R228" s="21">
        <f>SUM(R227)</f>
        <v>200</v>
      </c>
      <c r="S228" s="21">
        <f>SUM(S227)</f>
        <v>26.2</v>
      </c>
      <c r="T228" s="21">
        <f t="shared" si="137"/>
        <v>226.2</v>
      </c>
      <c r="U228" s="21">
        <f>SUM(U227)</f>
        <v>19793.580000000002</v>
      </c>
      <c r="V228" s="21">
        <f>SUM(V227)</f>
        <v>1817.94</v>
      </c>
      <c r="W228" s="21">
        <f t="shared" ref="W228:W232" si="154">SUM(U228:V228)</f>
        <v>21611.52</v>
      </c>
      <c r="X228" s="21">
        <f>SUM(X227)</f>
        <v>20000</v>
      </c>
      <c r="Y228" s="21">
        <f t="shared" ref="Y228:AR228" si="155">SUM(Y227)</f>
        <v>0.02</v>
      </c>
      <c r="Z228" s="21">
        <f t="shared" si="155"/>
        <v>20000.02</v>
      </c>
      <c r="AA228" s="21">
        <f t="shared" si="155"/>
        <v>20000</v>
      </c>
      <c r="AB228" s="21">
        <f t="shared" si="155"/>
        <v>0</v>
      </c>
      <c r="AC228" s="21">
        <f t="shared" si="155"/>
        <v>20000</v>
      </c>
      <c r="AD228" s="21">
        <f t="shared" si="155"/>
        <v>9302.5499999999993</v>
      </c>
      <c r="AE228" s="21">
        <f t="shared" si="155"/>
        <v>0</v>
      </c>
      <c r="AF228" s="21">
        <f t="shared" si="155"/>
        <v>9302.5499999999993</v>
      </c>
      <c r="AG228" s="21">
        <f t="shared" si="155"/>
        <v>0</v>
      </c>
      <c r="AH228" s="21">
        <f t="shared" si="155"/>
        <v>0</v>
      </c>
      <c r="AI228" s="21">
        <f t="shared" si="155"/>
        <v>0</v>
      </c>
      <c r="AJ228" s="21">
        <f t="shared" si="155"/>
        <v>20000</v>
      </c>
      <c r="AK228" s="21">
        <f t="shared" si="155"/>
        <v>270.01</v>
      </c>
      <c r="AL228" s="21">
        <f t="shared" si="155"/>
        <v>20270.009999999998</v>
      </c>
      <c r="AM228" s="21">
        <f t="shared" si="155"/>
        <v>27500</v>
      </c>
      <c r="AN228" s="21">
        <f t="shared" si="155"/>
        <v>1037</v>
      </c>
      <c r="AO228" s="21">
        <f t="shared" si="155"/>
        <v>28537</v>
      </c>
      <c r="AP228" s="21">
        <f t="shared" si="155"/>
        <v>20000</v>
      </c>
      <c r="AQ228" s="21">
        <f t="shared" si="155"/>
        <v>270.01</v>
      </c>
      <c r="AR228" s="21">
        <f t="shared" si="155"/>
        <v>20270.009999999998</v>
      </c>
    </row>
    <row r="229" spans="1:44" s="53" customFormat="1" ht="15.75" customHeight="1" x14ac:dyDescent="0.25">
      <c r="A229" s="72" t="s">
        <v>22</v>
      </c>
      <c r="B229" s="59" t="s">
        <v>250</v>
      </c>
      <c r="C229" s="51">
        <v>79.945300000000003</v>
      </c>
      <c r="D229" s="51">
        <v>150.0779</v>
      </c>
      <c r="E229" s="51">
        <f>SUM(C229:D229)</f>
        <v>230.0232</v>
      </c>
      <c r="F229" s="51">
        <v>85</v>
      </c>
      <c r="G229" s="51">
        <v>220</v>
      </c>
      <c r="H229" s="51">
        <f>SUM(F229:G229)</f>
        <v>305</v>
      </c>
      <c r="I229" s="51">
        <v>68.75</v>
      </c>
      <c r="J229" s="51">
        <v>206.25</v>
      </c>
      <c r="K229" s="51">
        <f>SUM(I229:J229)</f>
        <v>275</v>
      </c>
      <c r="L229" s="51">
        <v>68.332999999999998</v>
      </c>
      <c r="M229" s="51">
        <v>204.44649999999999</v>
      </c>
      <c r="N229" s="51">
        <f t="shared" si="136"/>
        <v>272.77949999999998</v>
      </c>
      <c r="O229" s="51">
        <v>76.25</v>
      </c>
      <c r="P229" s="51">
        <v>228.75</v>
      </c>
      <c r="Q229" s="51">
        <f>SUM(O229:P229)</f>
        <v>305</v>
      </c>
      <c r="R229" s="51">
        <v>76.25</v>
      </c>
      <c r="S229" s="51">
        <v>228.75</v>
      </c>
      <c r="T229" s="51">
        <f t="shared" si="137"/>
        <v>305</v>
      </c>
      <c r="U229" s="51">
        <v>7623.81</v>
      </c>
      <c r="V229" s="51">
        <v>17732.669999999998</v>
      </c>
      <c r="W229" s="51">
        <f>SUM(U229:V229)</f>
        <v>25356.48</v>
      </c>
      <c r="X229" s="51">
        <v>7625</v>
      </c>
      <c r="Y229" s="51">
        <v>22875</v>
      </c>
      <c r="Z229" s="51">
        <v>30500</v>
      </c>
      <c r="AA229" s="51">
        <v>6200</v>
      </c>
      <c r="AB229" s="51">
        <v>18600</v>
      </c>
      <c r="AC229" s="51">
        <v>24800</v>
      </c>
      <c r="AD229" s="51">
        <v>1564.84</v>
      </c>
      <c r="AE229" s="51">
        <v>4694.5200000000004</v>
      </c>
      <c r="AF229" s="51">
        <f>SUM(AD229:AE229)</f>
        <v>6259.3600000000006</v>
      </c>
      <c r="AG229" s="51"/>
      <c r="AH229" s="51"/>
      <c r="AI229" s="51"/>
      <c r="AJ229" s="51">
        <v>7625</v>
      </c>
      <c r="AK229" s="51">
        <v>22875</v>
      </c>
      <c r="AL229" s="51">
        <v>30500</v>
      </c>
      <c r="AM229" s="51">
        <v>10000</v>
      </c>
      <c r="AN229" s="51">
        <v>30000</v>
      </c>
      <c r="AO229" s="51">
        <v>40000</v>
      </c>
      <c r="AP229" s="51">
        <v>7625</v>
      </c>
      <c r="AQ229" s="51">
        <v>22875</v>
      </c>
      <c r="AR229" s="51">
        <v>30500</v>
      </c>
    </row>
    <row r="230" spans="1:44" ht="15.75" customHeight="1" x14ac:dyDescent="0.25">
      <c r="A230" s="209" t="s">
        <v>40</v>
      </c>
      <c r="B230" s="210"/>
      <c r="C230" s="21">
        <f t="shared" ref="C230:K230" si="156">SUM(C229)</f>
        <v>79.945300000000003</v>
      </c>
      <c r="D230" s="21">
        <f t="shared" si="156"/>
        <v>150.0779</v>
      </c>
      <c r="E230" s="21">
        <f t="shared" si="156"/>
        <v>230.0232</v>
      </c>
      <c r="F230" s="21">
        <f t="shared" si="156"/>
        <v>85</v>
      </c>
      <c r="G230" s="21">
        <f t="shared" si="156"/>
        <v>220</v>
      </c>
      <c r="H230" s="21">
        <f t="shared" si="156"/>
        <v>305</v>
      </c>
      <c r="I230" s="21">
        <f t="shared" si="156"/>
        <v>68.75</v>
      </c>
      <c r="J230" s="21">
        <f t="shared" si="156"/>
        <v>206.25</v>
      </c>
      <c r="K230" s="21">
        <f t="shared" si="156"/>
        <v>275</v>
      </c>
      <c r="L230" s="21">
        <f>SUM(L229)</f>
        <v>68.332999999999998</v>
      </c>
      <c r="M230" s="21">
        <f>SUM(M229)</f>
        <v>204.44649999999999</v>
      </c>
      <c r="N230" s="21">
        <f t="shared" si="136"/>
        <v>272.77949999999998</v>
      </c>
      <c r="O230" s="21">
        <f t="shared" ref="O230:Q230" si="157">SUM(O229)</f>
        <v>76.25</v>
      </c>
      <c r="P230" s="21">
        <f t="shared" si="157"/>
        <v>228.75</v>
      </c>
      <c r="Q230" s="21">
        <f t="shared" si="157"/>
        <v>305</v>
      </c>
      <c r="R230" s="21">
        <f>SUM(R229)</f>
        <v>76.25</v>
      </c>
      <c r="S230" s="21">
        <f>SUM(S229)</f>
        <v>228.75</v>
      </c>
      <c r="T230" s="21">
        <f t="shared" si="137"/>
        <v>305</v>
      </c>
      <c r="U230" s="21">
        <f>SUM(U229)</f>
        <v>7623.81</v>
      </c>
      <c r="V230" s="21">
        <f>SUM(V229)</f>
        <v>17732.669999999998</v>
      </c>
      <c r="W230" s="21">
        <f t="shared" si="154"/>
        <v>25356.48</v>
      </c>
      <c r="X230" s="21">
        <f>SUM(X229)</f>
        <v>7625</v>
      </c>
      <c r="Y230" s="21">
        <f t="shared" ref="Y230:AR230" si="158">SUM(Y229)</f>
        <v>22875</v>
      </c>
      <c r="Z230" s="21">
        <f t="shared" si="158"/>
        <v>30500</v>
      </c>
      <c r="AA230" s="21">
        <f t="shared" si="158"/>
        <v>6200</v>
      </c>
      <c r="AB230" s="21">
        <f t="shared" si="158"/>
        <v>18600</v>
      </c>
      <c r="AC230" s="21">
        <f t="shared" si="158"/>
        <v>24800</v>
      </c>
      <c r="AD230" s="21">
        <f t="shared" si="158"/>
        <v>1564.84</v>
      </c>
      <c r="AE230" s="21">
        <f t="shared" si="158"/>
        <v>4694.5200000000004</v>
      </c>
      <c r="AF230" s="21">
        <f t="shared" si="158"/>
        <v>6259.3600000000006</v>
      </c>
      <c r="AG230" s="21">
        <f t="shared" si="158"/>
        <v>0</v>
      </c>
      <c r="AH230" s="21">
        <f t="shared" si="158"/>
        <v>0</v>
      </c>
      <c r="AI230" s="21">
        <f t="shared" si="158"/>
        <v>0</v>
      </c>
      <c r="AJ230" s="21">
        <f t="shared" si="158"/>
        <v>7625</v>
      </c>
      <c r="AK230" s="21">
        <f t="shared" si="158"/>
        <v>22875</v>
      </c>
      <c r="AL230" s="21">
        <f t="shared" si="158"/>
        <v>30500</v>
      </c>
      <c r="AM230" s="21">
        <f t="shared" si="158"/>
        <v>10000</v>
      </c>
      <c r="AN230" s="21">
        <f t="shared" si="158"/>
        <v>30000</v>
      </c>
      <c r="AO230" s="21">
        <f t="shared" si="158"/>
        <v>40000</v>
      </c>
      <c r="AP230" s="21">
        <f t="shared" si="158"/>
        <v>7625</v>
      </c>
      <c r="AQ230" s="21">
        <f t="shared" si="158"/>
        <v>22875</v>
      </c>
      <c r="AR230" s="21">
        <f t="shared" si="158"/>
        <v>30500</v>
      </c>
    </row>
    <row r="231" spans="1:44" s="53" customFormat="1" ht="15.75" customHeight="1" x14ac:dyDescent="0.25">
      <c r="A231" s="72" t="s">
        <v>23</v>
      </c>
      <c r="B231" s="59" t="s">
        <v>251</v>
      </c>
      <c r="C231" s="51">
        <v>8.0510999999999999</v>
      </c>
      <c r="D231" s="51">
        <v>51.839300000000001</v>
      </c>
      <c r="E231" s="51">
        <f>SUM(C231:D231)</f>
        <v>59.8904</v>
      </c>
      <c r="F231" s="51">
        <v>21.766400000000001</v>
      </c>
      <c r="G231" s="51">
        <v>66</v>
      </c>
      <c r="H231" s="51">
        <f>SUM(F231:G231)</f>
        <v>87.766400000000004</v>
      </c>
      <c r="I231" s="51">
        <v>21.766400000000001</v>
      </c>
      <c r="J231" s="51">
        <v>60</v>
      </c>
      <c r="K231" s="51">
        <f>SUM(I231:J231)</f>
        <v>81.766400000000004</v>
      </c>
      <c r="L231" s="51">
        <v>21.5871</v>
      </c>
      <c r="M231" s="51">
        <v>25.276800000000001</v>
      </c>
      <c r="N231" s="51">
        <f t="shared" si="136"/>
        <v>46.863900000000001</v>
      </c>
      <c r="O231" s="51">
        <v>21.766400000000001</v>
      </c>
      <c r="P231" s="51">
        <v>66</v>
      </c>
      <c r="Q231" s="51">
        <f>SUM(O231:P231)</f>
        <v>87.766400000000004</v>
      </c>
      <c r="R231" s="51">
        <v>21.766400000000001</v>
      </c>
      <c r="S231" s="51">
        <v>89.69</v>
      </c>
      <c r="T231" s="51">
        <f t="shared" si="137"/>
        <v>111.4564</v>
      </c>
      <c r="U231" s="51">
        <v>2013.31</v>
      </c>
      <c r="V231" s="51">
        <v>8968.49</v>
      </c>
      <c r="W231" s="51">
        <f>SUM(U231:V231)</f>
        <v>10981.8</v>
      </c>
      <c r="X231" s="51">
        <v>2176.64</v>
      </c>
      <c r="Y231" s="51">
        <v>6600</v>
      </c>
      <c r="Z231" s="51">
        <v>8776.64</v>
      </c>
      <c r="AA231" s="51">
        <v>3200</v>
      </c>
      <c r="AB231" s="51">
        <v>4800</v>
      </c>
      <c r="AC231" s="51">
        <v>8000</v>
      </c>
      <c r="AD231" s="51">
        <v>106.12</v>
      </c>
      <c r="AE231" s="51">
        <v>2757.95</v>
      </c>
      <c r="AF231" s="51">
        <f>SUM(AD231:AE231)</f>
        <v>2864.0699999999997</v>
      </c>
      <c r="AG231" s="51"/>
      <c r="AH231" s="51"/>
      <c r="AI231" s="51"/>
      <c r="AJ231" s="51">
        <v>3200</v>
      </c>
      <c r="AK231" s="51">
        <v>4800</v>
      </c>
      <c r="AL231" s="51">
        <v>8000</v>
      </c>
      <c r="AM231" s="51">
        <v>3200</v>
      </c>
      <c r="AN231" s="51">
        <v>4800</v>
      </c>
      <c r="AO231" s="51">
        <v>8000</v>
      </c>
      <c r="AP231" s="51">
        <v>3200</v>
      </c>
      <c r="AQ231" s="51">
        <v>4800</v>
      </c>
      <c r="AR231" s="51">
        <v>8000</v>
      </c>
    </row>
    <row r="232" spans="1:44" ht="15.75" customHeight="1" x14ac:dyDescent="0.25">
      <c r="A232" s="209" t="s">
        <v>40</v>
      </c>
      <c r="B232" s="210"/>
      <c r="C232" s="21">
        <f t="shared" ref="C232:K232" si="159">SUM(C231)</f>
        <v>8.0510999999999999</v>
      </c>
      <c r="D232" s="21">
        <f t="shared" si="159"/>
        <v>51.839300000000001</v>
      </c>
      <c r="E232" s="21">
        <f t="shared" si="159"/>
        <v>59.8904</v>
      </c>
      <c r="F232" s="21">
        <f t="shared" si="159"/>
        <v>21.766400000000001</v>
      </c>
      <c r="G232" s="21">
        <f t="shared" si="159"/>
        <v>66</v>
      </c>
      <c r="H232" s="21">
        <f t="shared" si="159"/>
        <v>87.766400000000004</v>
      </c>
      <c r="I232" s="21">
        <f t="shared" si="159"/>
        <v>21.766400000000001</v>
      </c>
      <c r="J232" s="21">
        <f t="shared" si="159"/>
        <v>60</v>
      </c>
      <c r="K232" s="21">
        <f t="shared" si="159"/>
        <v>81.766400000000004</v>
      </c>
      <c r="L232" s="21">
        <f>SUM(L231)</f>
        <v>21.5871</v>
      </c>
      <c r="M232" s="21">
        <f>SUM(M231)</f>
        <v>25.276800000000001</v>
      </c>
      <c r="N232" s="21">
        <f t="shared" si="136"/>
        <v>46.863900000000001</v>
      </c>
      <c r="O232" s="21">
        <f t="shared" ref="O232:Q232" si="160">SUM(O231)</f>
        <v>21.766400000000001</v>
      </c>
      <c r="P232" s="21">
        <f t="shared" si="160"/>
        <v>66</v>
      </c>
      <c r="Q232" s="21">
        <f t="shared" si="160"/>
        <v>87.766400000000004</v>
      </c>
      <c r="R232" s="21">
        <f>SUM(R231)</f>
        <v>21.766400000000001</v>
      </c>
      <c r="S232" s="21">
        <f>SUM(S231)</f>
        <v>89.69</v>
      </c>
      <c r="T232" s="21">
        <f t="shared" si="137"/>
        <v>111.4564</v>
      </c>
      <c r="U232" s="21">
        <f>SUM(U231)</f>
        <v>2013.31</v>
      </c>
      <c r="V232" s="21">
        <f>SUM(V231)</f>
        <v>8968.49</v>
      </c>
      <c r="W232" s="21">
        <f t="shared" si="154"/>
        <v>10981.8</v>
      </c>
      <c r="X232" s="21">
        <f>SUM(X231)</f>
        <v>2176.64</v>
      </c>
      <c r="Y232" s="21">
        <f t="shared" ref="Y232:AR232" si="161">SUM(Y231)</f>
        <v>6600</v>
      </c>
      <c r="Z232" s="21">
        <f t="shared" si="161"/>
        <v>8776.64</v>
      </c>
      <c r="AA232" s="21">
        <f t="shared" si="161"/>
        <v>3200</v>
      </c>
      <c r="AB232" s="21">
        <f t="shared" si="161"/>
        <v>4800</v>
      </c>
      <c r="AC232" s="21">
        <f t="shared" si="161"/>
        <v>8000</v>
      </c>
      <c r="AD232" s="21">
        <f t="shared" si="161"/>
        <v>106.12</v>
      </c>
      <c r="AE232" s="21">
        <f t="shared" si="161"/>
        <v>2757.95</v>
      </c>
      <c r="AF232" s="21">
        <f t="shared" si="161"/>
        <v>2864.0699999999997</v>
      </c>
      <c r="AG232" s="21">
        <f t="shared" si="161"/>
        <v>0</v>
      </c>
      <c r="AH232" s="21">
        <f t="shared" si="161"/>
        <v>0</v>
      </c>
      <c r="AI232" s="21">
        <f t="shared" si="161"/>
        <v>0</v>
      </c>
      <c r="AJ232" s="21">
        <f t="shared" si="161"/>
        <v>3200</v>
      </c>
      <c r="AK232" s="21">
        <f t="shared" si="161"/>
        <v>4800</v>
      </c>
      <c r="AL232" s="21">
        <f t="shared" si="161"/>
        <v>8000</v>
      </c>
      <c r="AM232" s="21">
        <f t="shared" si="161"/>
        <v>3200</v>
      </c>
      <c r="AN232" s="21">
        <f t="shared" si="161"/>
        <v>4800</v>
      </c>
      <c r="AO232" s="21">
        <f t="shared" si="161"/>
        <v>8000</v>
      </c>
      <c r="AP232" s="21">
        <f t="shared" si="161"/>
        <v>3200</v>
      </c>
      <c r="AQ232" s="21">
        <f t="shared" si="161"/>
        <v>4800</v>
      </c>
      <c r="AR232" s="21">
        <f t="shared" si="161"/>
        <v>8000</v>
      </c>
    </row>
    <row r="233" spans="1:44" s="53" customFormat="1" ht="15.75" customHeight="1" x14ac:dyDescent="0.25">
      <c r="A233" s="213" t="s">
        <v>24</v>
      </c>
      <c r="B233" s="59" t="s">
        <v>188</v>
      </c>
      <c r="C233" s="51">
        <v>5419.1459000000004</v>
      </c>
      <c r="D233" s="51">
        <v>0</v>
      </c>
      <c r="E233" s="51">
        <f t="shared" ref="E233:E236" si="162">SUM(C233:D233)</f>
        <v>5419.1459000000004</v>
      </c>
      <c r="F233" s="51">
        <v>5410</v>
      </c>
      <c r="G233" s="51">
        <v>0</v>
      </c>
      <c r="H233" s="51">
        <f t="shared" ref="H233:H236" si="163">SUM(F233:G233)</f>
        <v>5410</v>
      </c>
      <c r="I233" s="51">
        <v>5646</v>
      </c>
      <c r="J233" s="51">
        <v>0</v>
      </c>
      <c r="K233" s="51">
        <f t="shared" ref="K233:K236" si="164">SUM(I233:J233)</f>
        <v>5646</v>
      </c>
      <c r="L233" s="51">
        <v>5566.5445</v>
      </c>
      <c r="M233" s="51">
        <v>0</v>
      </c>
      <c r="N233" s="51">
        <f t="shared" si="136"/>
        <v>5566.5445</v>
      </c>
      <c r="O233" s="51">
        <v>6118</v>
      </c>
      <c r="P233" s="51">
        <v>0</v>
      </c>
      <c r="Q233" s="51">
        <f>SUM(O233:P233)</f>
        <v>6118</v>
      </c>
      <c r="R233" s="51">
        <v>5657.9835999999996</v>
      </c>
      <c r="S233" s="51">
        <v>0</v>
      </c>
      <c r="T233" s="51">
        <f t="shared" si="137"/>
        <v>5657.9835999999996</v>
      </c>
      <c r="U233" s="51">
        <v>547954.80000000005</v>
      </c>
      <c r="V233" s="51">
        <v>0</v>
      </c>
      <c r="W233" s="51">
        <f>SUM(U233:V233)</f>
        <v>547954.80000000005</v>
      </c>
      <c r="X233" s="51">
        <v>544400</v>
      </c>
      <c r="Y233" s="51">
        <v>0</v>
      </c>
      <c r="Z233" s="51">
        <f t="shared" ref="Z233:Z236" si="165">SUM(X233:Y233)</f>
        <v>544400</v>
      </c>
      <c r="AA233" s="51">
        <v>607490</v>
      </c>
      <c r="AB233" s="51">
        <v>0</v>
      </c>
      <c r="AC233" s="51">
        <f t="shared" ref="AC233:AC236" si="166">SUM(AA233:AB233)</f>
        <v>607490</v>
      </c>
      <c r="AD233" s="51">
        <v>599059.38</v>
      </c>
      <c r="AE233" s="51">
        <v>0</v>
      </c>
      <c r="AF233" s="51">
        <f>SUM(AD233:AE233)</f>
        <v>599059.38</v>
      </c>
      <c r="AG233" s="51"/>
      <c r="AH233" s="51"/>
      <c r="AI233" s="51"/>
      <c r="AJ233" s="51">
        <v>862500</v>
      </c>
      <c r="AK233" s="51">
        <v>0</v>
      </c>
      <c r="AL233" s="51">
        <f t="shared" ref="AL233:AL236" si="167">SUM(AJ233:AK233)</f>
        <v>862500</v>
      </c>
      <c r="AM233" s="51">
        <v>802100</v>
      </c>
      <c r="AN233" s="51">
        <v>0</v>
      </c>
      <c r="AO233" s="51">
        <f t="shared" ref="AO233:AO236" si="168">SUM(AM233:AN233)</f>
        <v>802100</v>
      </c>
      <c r="AP233" s="51">
        <v>1041100</v>
      </c>
      <c r="AQ233" s="51">
        <v>0</v>
      </c>
      <c r="AR233" s="51">
        <f t="shared" ref="AR233:AR236" si="169">SUM(AP233:AQ233)</f>
        <v>1041100</v>
      </c>
    </row>
    <row r="234" spans="1:44" s="53" customFormat="1" ht="15.75" customHeight="1" x14ac:dyDescent="0.25">
      <c r="A234" s="214"/>
      <c r="B234" s="59" t="s">
        <v>302</v>
      </c>
      <c r="C234" s="51">
        <v>0</v>
      </c>
      <c r="D234" s="51">
        <v>158.84729999999999</v>
      </c>
      <c r="E234" s="51">
        <f t="shared" si="162"/>
        <v>158.84729999999999</v>
      </c>
      <c r="F234" s="51">
        <v>0</v>
      </c>
      <c r="G234" s="51">
        <v>134.80279999999999</v>
      </c>
      <c r="H234" s="51">
        <f t="shared" si="163"/>
        <v>134.80279999999999</v>
      </c>
      <c r="I234" s="51">
        <v>0</v>
      </c>
      <c r="J234" s="51">
        <v>140.08000000000001</v>
      </c>
      <c r="K234" s="51">
        <f t="shared" si="164"/>
        <v>140.08000000000001</v>
      </c>
      <c r="L234" s="51">
        <v>0</v>
      </c>
      <c r="M234" s="51">
        <v>135.2741</v>
      </c>
      <c r="N234" s="51">
        <f t="shared" si="136"/>
        <v>135.2741</v>
      </c>
      <c r="O234" s="51">
        <v>0</v>
      </c>
      <c r="P234" s="51">
        <v>132.87</v>
      </c>
      <c r="Q234" s="51">
        <f>SUM(O234:P234)</f>
        <v>132.87</v>
      </c>
      <c r="R234" s="51">
        <v>0</v>
      </c>
      <c r="S234" s="51">
        <v>341.59589999999997</v>
      </c>
      <c r="T234" s="51">
        <f t="shared" si="137"/>
        <v>341.59589999999997</v>
      </c>
      <c r="U234" s="51">
        <v>0</v>
      </c>
      <c r="V234" s="51">
        <v>9558.56</v>
      </c>
      <c r="W234" s="51">
        <f t="shared" ref="W234:W236" si="170">SUM(U234:V234)</f>
        <v>9558.56</v>
      </c>
      <c r="X234" s="51">
        <v>0</v>
      </c>
      <c r="Y234" s="51">
        <v>13287</v>
      </c>
      <c r="Z234" s="51">
        <f t="shared" si="165"/>
        <v>13287</v>
      </c>
      <c r="AA234" s="51">
        <v>0</v>
      </c>
      <c r="AB234" s="51">
        <v>36598.32</v>
      </c>
      <c r="AC234" s="51">
        <f t="shared" si="166"/>
        <v>36598.32</v>
      </c>
      <c r="AD234" s="51">
        <v>0</v>
      </c>
      <c r="AE234" s="51">
        <v>12471.44</v>
      </c>
      <c r="AF234" s="51">
        <f>SUM(AD234:AE234)</f>
        <v>12471.44</v>
      </c>
      <c r="AG234" s="51"/>
      <c r="AH234" s="51"/>
      <c r="AI234" s="51"/>
      <c r="AJ234" s="51">
        <v>0</v>
      </c>
      <c r="AK234" s="51">
        <v>22219</v>
      </c>
      <c r="AL234" s="51">
        <f t="shared" si="167"/>
        <v>22219</v>
      </c>
      <c r="AM234" s="51">
        <v>0</v>
      </c>
      <c r="AN234" s="51">
        <v>38448</v>
      </c>
      <c r="AO234" s="51">
        <f t="shared" si="168"/>
        <v>38448</v>
      </c>
      <c r="AP234" s="51">
        <v>0</v>
      </c>
      <c r="AQ234" s="51">
        <v>13287</v>
      </c>
      <c r="AR234" s="51">
        <f t="shared" si="169"/>
        <v>13287</v>
      </c>
    </row>
    <row r="235" spans="1:44" s="53" customFormat="1" ht="15.75" customHeight="1" x14ac:dyDescent="0.25">
      <c r="A235" s="214"/>
      <c r="B235" s="59" t="s">
        <v>303</v>
      </c>
      <c r="C235" s="51">
        <v>0</v>
      </c>
      <c r="D235" s="51">
        <v>64.758200000000002</v>
      </c>
      <c r="E235" s="51">
        <f t="shared" si="162"/>
        <v>64.758200000000002</v>
      </c>
      <c r="F235" s="51">
        <v>0</v>
      </c>
      <c r="G235" s="51">
        <v>56.3553</v>
      </c>
      <c r="H235" s="51">
        <f t="shared" si="163"/>
        <v>56.3553</v>
      </c>
      <c r="I235" s="51">
        <v>0</v>
      </c>
      <c r="J235" s="51">
        <v>50.47</v>
      </c>
      <c r="K235" s="51">
        <f t="shared" si="164"/>
        <v>50.47</v>
      </c>
      <c r="L235" s="51">
        <v>0</v>
      </c>
      <c r="M235" s="51">
        <v>48.476999999999997</v>
      </c>
      <c r="N235" s="51">
        <f t="shared" si="136"/>
        <v>48.476999999999997</v>
      </c>
      <c r="O235" s="51">
        <v>0</v>
      </c>
      <c r="P235" s="51">
        <v>55.62</v>
      </c>
      <c r="Q235" s="51">
        <f>SUM(O235:P235)</f>
        <v>55.62</v>
      </c>
      <c r="R235" s="51">
        <v>0</v>
      </c>
      <c r="S235" s="51">
        <v>124.6335</v>
      </c>
      <c r="T235" s="51">
        <f t="shared" si="137"/>
        <v>124.6335</v>
      </c>
      <c r="U235" s="51">
        <v>0</v>
      </c>
      <c r="V235" s="51">
        <v>4173.8100000000004</v>
      </c>
      <c r="W235" s="51">
        <f t="shared" si="170"/>
        <v>4173.8100000000004</v>
      </c>
      <c r="X235" s="51">
        <v>0</v>
      </c>
      <c r="Y235" s="51">
        <v>4944</v>
      </c>
      <c r="Z235" s="51">
        <f t="shared" si="165"/>
        <v>4944</v>
      </c>
      <c r="AA235" s="51">
        <v>0</v>
      </c>
      <c r="AB235" s="51">
        <v>13638.64</v>
      </c>
      <c r="AC235" s="51">
        <f t="shared" si="166"/>
        <v>13638.64</v>
      </c>
      <c r="AD235" s="51">
        <v>0</v>
      </c>
      <c r="AE235" s="51">
        <v>4530.0600000000004</v>
      </c>
      <c r="AF235" s="51">
        <f>SUM(AD235:AE235)</f>
        <v>4530.0600000000004</v>
      </c>
      <c r="AG235" s="51"/>
      <c r="AH235" s="51"/>
      <c r="AI235" s="51"/>
      <c r="AJ235" s="51">
        <v>0</v>
      </c>
      <c r="AK235" s="51">
        <v>7565</v>
      </c>
      <c r="AL235" s="51">
        <f t="shared" si="167"/>
        <v>7565</v>
      </c>
      <c r="AM235" s="51">
        <v>0</v>
      </c>
      <c r="AN235" s="51">
        <v>13075</v>
      </c>
      <c r="AO235" s="51">
        <f t="shared" si="168"/>
        <v>13075</v>
      </c>
      <c r="AP235" s="51">
        <v>0</v>
      </c>
      <c r="AQ235" s="51">
        <v>4944</v>
      </c>
      <c r="AR235" s="51">
        <f t="shared" si="169"/>
        <v>4944</v>
      </c>
    </row>
    <row r="236" spans="1:44" s="53" customFormat="1" ht="15.75" customHeight="1" x14ac:dyDescent="0.25">
      <c r="A236" s="215"/>
      <c r="B236" s="59" t="s">
        <v>304</v>
      </c>
      <c r="C236" s="51">
        <v>0</v>
      </c>
      <c r="D236" s="51">
        <v>79.440100000000001</v>
      </c>
      <c r="E236" s="51">
        <f t="shared" si="162"/>
        <v>79.440100000000001</v>
      </c>
      <c r="F236" s="51">
        <v>0</v>
      </c>
      <c r="G236" s="51">
        <v>79.851900000000001</v>
      </c>
      <c r="H236" s="51">
        <f t="shared" si="163"/>
        <v>79.851900000000001</v>
      </c>
      <c r="I236" s="51">
        <v>0</v>
      </c>
      <c r="J236" s="51">
        <v>87.55</v>
      </c>
      <c r="K236" s="51">
        <f t="shared" si="164"/>
        <v>87.55</v>
      </c>
      <c r="L236" s="51">
        <v>0</v>
      </c>
      <c r="M236" s="51">
        <v>82.658000000000001</v>
      </c>
      <c r="N236" s="51">
        <f t="shared" si="136"/>
        <v>82.658000000000001</v>
      </c>
      <c r="O236" s="51">
        <v>0</v>
      </c>
      <c r="P236" s="51">
        <v>79.31</v>
      </c>
      <c r="Q236" s="51">
        <f>SUM(O236:P236)</f>
        <v>79.31</v>
      </c>
      <c r="R236" s="51">
        <v>79.31</v>
      </c>
      <c r="S236" s="51">
        <v>0</v>
      </c>
      <c r="T236" s="51">
        <f t="shared" si="137"/>
        <v>79.31</v>
      </c>
      <c r="U236" s="51">
        <v>0</v>
      </c>
      <c r="V236" s="51">
        <v>6603.91</v>
      </c>
      <c r="W236" s="51">
        <f t="shared" si="170"/>
        <v>6603.91</v>
      </c>
      <c r="X236" s="51">
        <v>0</v>
      </c>
      <c r="Y236" s="51">
        <v>7416</v>
      </c>
      <c r="Z236" s="51">
        <f t="shared" si="165"/>
        <v>7416</v>
      </c>
      <c r="AA236" s="51">
        <v>0</v>
      </c>
      <c r="AB236" s="51">
        <v>13391.57</v>
      </c>
      <c r="AC236" s="51">
        <f t="shared" si="166"/>
        <v>13391.57</v>
      </c>
      <c r="AD236" s="51">
        <v>0</v>
      </c>
      <c r="AE236" s="51">
        <v>7218.57</v>
      </c>
      <c r="AF236" s="51">
        <f>SUM(AD236:AE236)</f>
        <v>7218.57</v>
      </c>
      <c r="AG236" s="51"/>
      <c r="AH236" s="51"/>
      <c r="AI236" s="51"/>
      <c r="AJ236" s="51">
        <v>0</v>
      </c>
      <c r="AK236" s="51">
        <v>8761</v>
      </c>
      <c r="AL236" s="51">
        <f t="shared" si="167"/>
        <v>8761</v>
      </c>
      <c r="AM236" s="51">
        <v>0</v>
      </c>
      <c r="AN236" s="51">
        <v>11774</v>
      </c>
      <c r="AO236" s="51">
        <f t="shared" si="168"/>
        <v>11774</v>
      </c>
      <c r="AP236" s="51">
        <v>0</v>
      </c>
      <c r="AQ236" s="51">
        <v>7416</v>
      </c>
      <c r="AR236" s="51">
        <f t="shared" si="169"/>
        <v>7416</v>
      </c>
    </row>
    <row r="237" spans="1:44" s="53" customFormat="1" ht="15.75" customHeight="1" x14ac:dyDescent="0.25">
      <c r="A237" s="242" t="s">
        <v>40</v>
      </c>
      <c r="B237" s="243"/>
      <c r="C237" s="80">
        <f t="shared" ref="C237:K237" si="171">SUM(C233:C236)</f>
        <v>5419.1459000000004</v>
      </c>
      <c r="D237" s="80">
        <f t="shared" si="171"/>
        <v>303.04560000000004</v>
      </c>
      <c r="E237" s="80">
        <f t="shared" si="171"/>
        <v>5722.1915000000008</v>
      </c>
      <c r="F237" s="80">
        <f t="shared" si="171"/>
        <v>5410</v>
      </c>
      <c r="G237" s="80">
        <f t="shared" si="171"/>
        <v>271.01</v>
      </c>
      <c r="H237" s="80">
        <f t="shared" si="171"/>
        <v>5681.01</v>
      </c>
      <c r="I237" s="80">
        <f t="shared" si="171"/>
        <v>5646</v>
      </c>
      <c r="J237" s="80">
        <f t="shared" si="171"/>
        <v>278.10000000000002</v>
      </c>
      <c r="K237" s="80">
        <f t="shared" si="171"/>
        <v>5924.1</v>
      </c>
      <c r="L237" s="80">
        <f>SUM(L233:L236)</f>
        <v>5566.5445</v>
      </c>
      <c r="M237" s="80">
        <f>SUM(M233:M236)</f>
        <v>266.40910000000002</v>
      </c>
      <c r="N237" s="80">
        <f t="shared" si="136"/>
        <v>5832.9535999999998</v>
      </c>
      <c r="O237" s="80">
        <f t="shared" ref="O237:Q237" si="172">SUM(O233:O236)</f>
        <v>6118</v>
      </c>
      <c r="P237" s="80">
        <f t="shared" si="172"/>
        <v>267.8</v>
      </c>
      <c r="Q237" s="80">
        <f t="shared" si="172"/>
        <v>6385.8</v>
      </c>
      <c r="R237" s="80">
        <f>SUM(R233:R236)</f>
        <v>5737.2936</v>
      </c>
      <c r="S237" s="80">
        <f>SUM(S233:S236)</f>
        <v>466.22939999999994</v>
      </c>
      <c r="T237" s="80">
        <f t="shared" si="137"/>
        <v>6203.5230000000001</v>
      </c>
      <c r="U237" s="80">
        <f>SUM(U233:U236)</f>
        <v>547954.80000000005</v>
      </c>
      <c r="V237" s="80">
        <f t="shared" ref="V237:W237" si="173">SUM(V233:V236)</f>
        <v>20336.28</v>
      </c>
      <c r="W237" s="80">
        <f t="shared" si="173"/>
        <v>568291.08000000019</v>
      </c>
      <c r="X237" s="80">
        <f>SUM(X233:X236)</f>
        <v>544400</v>
      </c>
      <c r="Y237" s="80">
        <f t="shared" ref="Y237:AR237" si="174">SUM(Y233:Y236)</f>
        <v>25647</v>
      </c>
      <c r="Z237" s="80">
        <f>SUM(Z233:Z236)</f>
        <v>570047</v>
      </c>
      <c r="AA237" s="80">
        <f t="shared" si="174"/>
        <v>607490</v>
      </c>
      <c r="AB237" s="80">
        <f t="shared" si="174"/>
        <v>63628.53</v>
      </c>
      <c r="AC237" s="80">
        <f t="shared" si="174"/>
        <v>671118.52999999991</v>
      </c>
      <c r="AD237" s="80">
        <f t="shared" si="174"/>
        <v>599059.38</v>
      </c>
      <c r="AE237" s="80">
        <f t="shared" si="174"/>
        <v>24220.07</v>
      </c>
      <c r="AF237" s="80">
        <f t="shared" si="174"/>
        <v>623279.44999999995</v>
      </c>
      <c r="AG237" s="80">
        <f t="shared" si="174"/>
        <v>0</v>
      </c>
      <c r="AH237" s="80">
        <f t="shared" si="174"/>
        <v>0</v>
      </c>
      <c r="AI237" s="80">
        <f t="shared" si="174"/>
        <v>0</v>
      </c>
      <c r="AJ237" s="80">
        <f t="shared" si="174"/>
        <v>862500</v>
      </c>
      <c r="AK237" s="80">
        <f t="shared" si="174"/>
        <v>38545</v>
      </c>
      <c r="AL237" s="80">
        <f t="shared" si="174"/>
        <v>901045</v>
      </c>
      <c r="AM237" s="80">
        <f t="shared" si="174"/>
        <v>802100</v>
      </c>
      <c r="AN237" s="80">
        <f t="shared" si="174"/>
        <v>63297</v>
      </c>
      <c r="AO237" s="80">
        <f t="shared" si="174"/>
        <v>865397</v>
      </c>
      <c r="AP237" s="80">
        <f t="shared" si="174"/>
        <v>1041100</v>
      </c>
      <c r="AQ237" s="80">
        <f t="shared" si="174"/>
        <v>25647</v>
      </c>
      <c r="AR237" s="80">
        <f t="shared" si="174"/>
        <v>1066747</v>
      </c>
    </row>
    <row r="238" spans="1:44" s="53" customFormat="1" ht="15.75" customHeight="1" x14ac:dyDescent="0.25">
      <c r="A238" s="213" t="s">
        <v>25</v>
      </c>
      <c r="B238" s="59" t="s">
        <v>336</v>
      </c>
      <c r="C238" s="51">
        <v>1866.4626000000001</v>
      </c>
      <c r="D238" s="51">
        <v>0</v>
      </c>
      <c r="E238" s="51">
        <f t="shared" ref="E238:E241" si="175">SUM(C238:D238)</f>
        <v>1866.4626000000001</v>
      </c>
      <c r="F238" s="51">
        <v>2283</v>
      </c>
      <c r="G238" s="51">
        <v>0</v>
      </c>
      <c r="H238" s="51">
        <f t="shared" ref="H238:H241" si="176">SUM(F238:G238)</f>
        <v>2283</v>
      </c>
      <c r="I238" s="51">
        <v>2368</v>
      </c>
      <c r="J238" s="51">
        <v>0</v>
      </c>
      <c r="K238" s="51">
        <f t="shared" ref="K238:K241" si="177">SUM(I238:J238)</f>
        <v>2368</v>
      </c>
      <c r="L238" s="51">
        <v>2312.2633999999998</v>
      </c>
      <c r="M238" s="51">
        <v>0</v>
      </c>
      <c r="N238" s="51">
        <f t="shared" si="136"/>
        <v>2312.2633999999998</v>
      </c>
      <c r="O238" s="51">
        <v>2537</v>
      </c>
      <c r="P238" s="51">
        <v>0</v>
      </c>
      <c r="Q238" s="51">
        <f>SUM(O238:P238)</f>
        <v>2537</v>
      </c>
      <c r="R238" s="51">
        <v>2307.2058000000002</v>
      </c>
      <c r="S238" s="51">
        <v>0</v>
      </c>
      <c r="T238" s="51">
        <f t="shared" si="137"/>
        <v>2307.2058000000002</v>
      </c>
      <c r="U238" s="51">
        <v>219376.83</v>
      </c>
      <c r="V238" s="51">
        <v>0</v>
      </c>
      <c r="W238" s="51">
        <f>SUM(U238:V238)</f>
        <v>219376.83</v>
      </c>
      <c r="X238" s="51">
        <v>241400</v>
      </c>
      <c r="Y238" s="51">
        <v>0</v>
      </c>
      <c r="Z238" s="51">
        <f t="shared" ref="Z238:Z241" si="178">SUM(X238:Y238)</f>
        <v>241400</v>
      </c>
      <c r="AA238" s="51">
        <v>254300</v>
      </c>
      <c r="AB238" s="51">
        <v>0</v>
      </c>
      <c r="AC238" s="51">
        <f t="shared" ref="AC238:AC241" si="179">SUM(AA238:AB238)</f>
        <v>254300</v>
      </c>
      <c r="AD238" s="51">
        <v>228115.96</v>
      </c>
      <c r="AE238" s="51">
        <v>0</v>
      </c>
      <c r="AF238" s="51">
        <f>SUM(AD238:AE238)</f>
        <v>228115.96</v>
      </c>
      <c r="AG238" s="51"/>
      <c r="AH238" s="51"/>
      <c r="AI238" s="51"/>
      <c r="AJ238" s="51">
        <v>345000</v>
      </c>
      <c r="AK238" s="51">
        <v>0</v>
      </c>
      <c r="AL238" s="51">
        <f t="shared" ref="AL238:AL241" si="180">SUM(AJ238:AK238)</f>
        <v>345000</v>
      </c>
      <c r="AM238" s="51">
        <v>323710</v>
      </c>
      <c r="AN238" s="51">
        <v>0</v>
      </c>
      <c r="AO238" s="51">
        <f t="shared" ref="AO238:AO241" si="181">SUM(AM238:AN238)</f>
        <v>323710</v>
      </c>
      <c r="AP238" s="51">
        <v>418400</v>
      </c>
      <c r="AQ238" s="51">
        <v>0</v>
      </c>
      <c r="AR238" s="51">
        <f t="shared" ref="AR238:AR241" si="182">SUM(AP238:AQ238)</f>
        <v>418400</v>
      </c>
    </row>
    <row r="239" spans="1:44" s="53" customFormat="1" ht="15.75" customHeight="1" x14ac:dyDescent="0.25">
      <c r="A239" s="214"/>
      <c r="B239" s="59" t="s">
        <v>305</v>
      </c>
      <c r="C239" s="51">
        <v>0</v>
      </c>
      <c r="D239" s="51">
        <v>79.501599999999996</v>
      </c>
      <c r="E239" s="51">
        <f t="shared" si="175"/>
        <v>79.501599999999996</v>
      </c>
      <c r="F239" s="51">
        <v>0</v>
      </c>
      <c r="G239" s="51">
        <v>85.484700000000004</v>
      </c>
      <c r="H239" s="51">
        <f t="shared" si="176"/>
        <v>85.484700000000004</v>
      </c>
      <c r="I239" s="51">
        <v>0</v>
      </c>
      <c r="J239" s="51">
        <v>98.88</v>
      </c>
      <c r="K239" s="51">
        <f t="shared" si="177"/>
        <v>98.88</v>
      </c>
      <c r="L239" s="51">
        <v>93.044799999999995</v>
      </c>
      <c r="M239" s="51">
        <v>0</v>
      </c>
      <c r="N239" s="51">
        <f t="shared" si="136"/>
        <v>93.044799999999995</v>
      </c>
      <c r="O239" s="51">
        <v>0</v>
      </c>
      <c r="P239" s="51">
        <v>85.49</v>
      </c>
      <c r="Q239" s="51">
        <f>SUM(O239:P239)</f>
        <v>85.49</v>
      </c>
      <c r="R239" s="51">
        <v>196.57140000000001</v>
      </c>
      <c r="S239" s="51">
        <v>0</v>
      </c>
      <c r="T239" s="51">
        <f t="shared" si="137"/>
        <v>196.57140000000001</v>
      </c>
      <c r="U239" s="51">
        <v>0</v>
      </c>
      <c r="V239" s="51">
        <v>7082.97</v>
      </c>
      <c r="W239" s="51">
        <f t="shared" ref="W239:W241" si="183">SUM(U239:V239)</f>
        <v>7082.97</v>
      </c>
      <c r="X239" s="51">
        <v>0</v>
      </c>
      <c r="Y239" s="51">
        <v>8446</v>
      </c>
      <c r="Z239" s="51">
        <f t="shared" si="178"/>
        <v>8446</v>
      </c>
      <c r="AA239" s="51">
        <v>0</v>
      </c>
      <c r="AB239" s="51">
        <v>1871.47</v>
      </c>
      <c r="AC239" s="51">
        <f t="shared" si="179"/>
        <v>1871.47</v>
      </c>
      <c r="AD239" s="51">
        <v>0</v>
      </c>
      <c r="AE239" s="51">
        <v>8070.68</v>
      </c>
      <c r="AF239" s="51">
        <f t="shared" ref="AF239:AF241" si="184">SUM(AD239:AE239)</f>
        <v>8070.68</v>
      </c>
      <c r="AG239" s="51"/>
      <c r="AH239" s="51"/>
      <c r="AI239" s="51"/>
      <c r="AJ239" s="51">
        <v>0</v>
      </c>
      <c r="AK239" s="51">
        <v>12559</v>
      </c>
      <c r="AL239" s="51">
        <f t="shared" si="180"/>
        <v>12559</v>
      </c>
      <c r="AM239" s="51">
        <v>0</v>
      </c>
      <c r="AN239" s="51">
        <v>20596</v>
      </c>
      <c r="AO239" s="51">
        <f t="shared" si="181"/>
        <v>20596</v>
      </c>
      <c r="AP239" s="51">
        <v>0</v>
      </c>
      <c r="AQ239" s="51">
        <v>8446</v>
      </c>
      <c r="AR239" s="51">
        <f t="shared" si="182"/>
        <v>8446</v>
      </c>
    </row>
    <row r="240" spans="1:44" s="53" customFormat="1" ht="15.75" customHeight="1" x14ac:dyDescent="0.25">
      <c r="A240" s="214"/>
      <c r="B240" s="59" t="s">
        <v>306</v>
      </c>
      <c r="C240" s="51">
        <v>0</v>
      </c>
      <c r="D240" s="51">
        <v>34.1496</v>
      </c>
      <c r="E240" s="51">
        <f t="shared" si="175"/>
        <v>34.1496</v>
      </c>
      <c r="F240" s="51">
        <v>0</v>
      </c>
      <c r="G240" s="51">
        <v>37.064700000000002</v>
      </c>
      <c r="H240" s="51">
        <f t="shared" si="176"/>
        <v>37.064700000000002</v>
      </c>
      <c r="I240" s="51">
        <v>0</v>
      </c>
      <c r="J240" s="51">
        <v>40.17</v>
      </c>
      <c r="K240" s="51">
        <f t="shared" si="177"/>
        <v>40.17</v>
      </c>
      <c r="L240" s="51">
        <v>38.277999999999999</v>
      </c>
      <c r="M240" s="51">
        <v>0</v>
      </c>
      <c r="N240" s="51">
        <f t="shared" si="136"/>
        <v>38.277999999999999</v>
      </c>
      <c r="O240" s="51">
        <v>0</v>
      </c>
      <c r="P240" s="51">
        <v>37.08</v>
      </c>
      <c r="Q240" s="51">
        <f>SUM(O240:P240)</f>
        <v>37.08</v>
      </c>
      <c r="R240" s="51">
        <v>75.781599999999997</v>
      </c>
      <c r="S240" s="51">
        <v>0</v>
      </c>
      <c r="T240" s="51">
        <f t="shared" si="137"/>
        <v>75.781599999999997</v>
      </c>
      <c r="U240" s="51">
        <v>0</v>
      </c>
      <c r="V240" s="51">
        <v>3024.46</v>
      </c>
      <c r="W240" s="51">
        <f t="shared" si="183"/>
        <v>3024.46</v>
      </c>
      <c r="X240" s="51">
        <v>0</v>
      </c>
      <c r="Y240" s="51">
        <v>3502</v>
      </c>
      <c r="Z240" s="51">
        <f t="shared" si="178"/>
        <v>3502</v>
      </c>
      <c r="AA240" s="51">
        <v>0</v>
      </c>
      <c r="AB240" s="51">
        <v>6327.15</v>
      </c>
      <c r="AC240" s="51">
        <f t="shared" si="179"/>
        <v>6327.15</v>
      </c>
      <c r="AD240" s="51">
        <v>0</v>
      </c>
      <c r="AE240" s="51">
        <v>3563.47</v>
      </c>
      <c r="AF240" s="51">
        <f t="shared" si="184"/>
        <v>3563.47</v>
      </c>
      <c r="AG240" s="51"/>
      <c r="AH240" s="51"/>
      <c r="AI240" s="51"/>
      <c r="AJ240" s="51">
        <v>0</v>
      </c>
      <c r="AK240" s="51">
        <v>4589</v>
      </c>
      <c r="AL240" s="51">
        <f t="shared" si="180"/>
        <v>4589</v>
      </c>
      <c r="AM240" s="51">
        <v>0</v>
      </c>
      <c r="AN240" s="51">
        <v>7241</v>
      </c>
      <c r="AO240" s="51">
        <f t="shared" si="181"/>
        <v>7241</v>
      </c>
      <c r="AP240" s="51">
        <v>0</v>
      </c>
      <c r="AQ240" s="51">
        <v>3502</v>
      </c>
      <c r="AR240" s="51">
        <f t="shared" si="182"/>
        <v>3502</v>
      </c>
    </row>
    <row r="241" spans="1:44" s="53" customFormat="1" ht="15.75" customHeight="1" x14ac:dyDescent="0.25">
      <c r="A241" s="215"/>
      <c r="B241" s="59" t="s">
        <v>307</v>
      </c>
      <c r="C241" s="51">
        <v>0</v>
      </c>
      <c r="D241" s="51">
        <v>0</v>
      </c>
      <c r="E241" s="51">
        <f t="shared" si="175"/>
        <v>0</v>
      </c>
      <c r="F241" s="51">
        <v>0</v>
      </c>
      <c r="G241" s="51">
        <v>1.2105999999999999</v>
      </c>
      <c r="H241" s="51">
        <f t="shared" si="176"/>
        <v>1.2105999999999999</v>
      </c>
      <c r="I241" s="51">
        <v>0</v>
      </c>
      <c r="J241" s="51">
        <v>1.17</v>
      </c>
      <c r="K241" s="51">
        <f t="shared" si="177"/>
        <v>1.17</v>
      </c>
      <c r="L241" s="51">
        <v>37.9893</v>
      </c>
      <c r="M241" s="51">
        <v>0</v>
      </c>
      <c r="N241" s="51">
        <f t="shared" si="136"/>
        <v>37.9893</v>
      </c>
      <c r="O241" s="51">
        <v>0</v>
      </c>
      <c r="P241" s="51">
        <v>38.11</v>
      </c>
      <c r="Q241" s="51">
        <f>SUM(O241:P241)</f>
        <v>38.11</v>
      </c>
      <c r="R241" s="51">
        <v>69.297600000000003</v>
      </c>
      <c r="S241" s="51">
        <v>0</v>
      </c>
      <c r="T241" s="51">
        <f t="shared" si="137"/>
        <v>69.297600000000003</v>
      </c>
      <c r="U241" s="51">
        <v>0</v>
      </c>
      <c r="V241" s="51">
        <v>3073.18</v>
      </c>
      <c r="W241" s="51">
        <f t="shared" si="183"/>
        <v>3073.18</v>
      </c>
      <c r="X241" s="51">
        <v>0</v>
      </c>
      <c r="Y241" s="51">
        <v>3399</v>
      </c>
      <c r="Z241" s="51">
        <f t="shared" si="178"/>
        <v>3399</v>
      </c>
      <c r="AA241" s="51">
        <v>0</v>
      </c>
      <c r="AB241" s="51">
        <v>5754.8</v>
      </c>
      <c r="AC241" s="51">
        <f t="shared" si="179"/>
        <v>5754.8</v>
      </c>
      <c r="AD241" s="51">
        <v>0</v>
      </c>
      <c r="AE241" s="51">
        <v>3353.02</v>
      </c>
      <c r="AF241" s="51">
        <f t="shared" si="184"/>
        <v>3353.02</v>
      </c>
      <c r="AG241" s="51"/>
      <c r="AH241" s="51"/>
      <c r="AI241" s="51"/>
      <c r="AJ241" s="51">
        <v>0</v>
      </c>
      <c r="AK241" s="51">
        <v>4040</v>
      </c>
      <c r="AL241" s="51">
        <f t="shared" si="180"/>
        <v>4040</v>
      </c>
      <c r="AM241" s="51">
        <v>0</v>
      </c>
      <c r="AN241" s="51">
        <v>5486</v>
      </c>
      <c r="AO241" s="51">
        <f t="shared" si="181"/>
        <v>5486</v>
      </c>
      <c r="AP241" s="51">
        <v>0</v>
      </c>
      <c r="AQ241" s="51">
        <v>3399</v>
      </c>
      <c r="AR241" s="51">
        <f t="shared" si="182"/>
        <v>3399</v>
      </c>
    </row>
    <row r="242" spans="1:44" ht="15.75" customHeight="1" x14ac:dyDescent="0.25">
      <c r="A242" s="209" t="s">
        <v>40</v>
      </c>
      <c r="B242" s="210"/>
      <c r="C242" s="21">
        <f t="shared" ref="C242:K242" si="185">SUM(C238:C241)</f>
        <v>1866.4626000000001</v>
      </c>
      <c r="D242" s="21">
        <f t="shared" si="185"/>
        <v>113.65119999999999</v>
      </c>
      <c r="E242" s="21">
        <f t="shared" si="185"/>
        <v>1980.1138000000001</v>
      </c>
      <c r="F242" s="21">
        <f t="shared" si="185"/>
        <v>2283</v>
      </c>
      <c r="G242" s="21">
        <f t="shared" si="185"/>
        <v>123.76</v>
      </c>
      <c r="H242" s="21">
        <f t="shared" si="185"/>
        <v>2406.7599999999998</v>
      </c>
      <c r="I242" s="21">
        <f t="shared" si="185"/>
        <v>2368</v>
      </c>
      <c r="J242" s="21">
        <f t="shared" si="185"/>
        <v>140.22</v>
      </c>
      <c r="K242" s="21">
        <f t="shared" si="185"/>
        <v>2508.2200000000003</v>
      </c>
      <c r="L242" s="21">
        <f>SUM(L238:L241)</f>
        <v>2481.5754999999999</v>
      </c>
      <c r="M242" s="21">
        <f>SUM(M238:M241)</f>
        <v>0</v>
      </c>
      <c r="N242" s="21">
        <f t="shared" si="136"/>
        <v>2481.5754999999999</v>
      </c>
      <c r="O242" s="21">
        <f t="shared" ref="O242:Q242" si="186">SUM(O238:O241)</f>
        <v>2537</v>
      </c>
      <c r="P242" s="21">
        <f t="shared" si="186"/>
        <v>160.68</v>
      </c>
      <c r="Q242" s="21">
        <f t="shared" si="186"/>
        <v>2697.68</v>
      </c>
      <c r="R242" s="21">
        <f>SUM(R238:R241)</f>
        <v>2648.8563999999997</v>
      </c>
      <c r="S242" s="21">
        <f>SUM(S238:S241)</f>
        <v>0</v>
      </c>
      <c r="T242" s="21">
        <f t="shared" si="137"/>
        <v>2648.8563999999997</v>
      </c>
      <c r="U242" s="21">
        <f>SUM(U238:U241)</f>
        <v>219376.83</v>
      </c>
      <c r="V242" s="21">
        <f t="shared" ref="V242:W242" si="187">SUM(V238:V241)</f>
        <v>13180.61</v>
      </c>
      <c r="W242" s="21">
        <f t="shared" si="187"/>
        <v>232557.43999999997</v>
      </c>
      <c r="X242" s="21">
        <f>SUM(X238:X241)</f>
        <v>241400</v>
      </c>
      <c r="Y242" s="21">
        <f t="shared" ref="Y242:AR242" si="188">SUM(Y238:Y241)</f>
        <v>15347</v>
      </c>
      <c r="Z242" s="21">
        <f t="shared" si="188"/>
        <v>256747</v>
      </c>
      <c r="AA242" s="21">
        <f t="shared" si="188"/>
        <v>254300</v>
      </c>
      <c r="AB242" s="21">
        <f t="shared" si="188"/>
        <v>13953.419999999998</v>
      </c>
      <c r="AC242" s="21">
        <f t="shared" si="188"/>
        <v>268253.42</v>
      </c>
      <c r="AD242" s="21">
        <f t="shared" si="188"/>
        <v>228115.96</v>
      </c>
      <c r="AE242" s="21">
        <f t="shared" si="188"/>
        <v>14987.17</v>
      </c>
      <c r="AF242" s="21">
        <f t="shared" si="188"/>
        <v>243103.12999999998</v>
      </c>
      <c r="AG242" s="21">
        <f t="shared" si="188"/>
        <v>0</v>
      </c>
      <c r="AH242" s="21">
        <f t="shared" si="188"/>
        <v>0</v>
      </c>
      <c r="AI242" s="21">
        <f t="shared" si="188"/>
        <v>0</v>
      </c>
      <c r="AJ242" s="21">
        <f t="shared" si="188"/>
        <v>345000</v>
      </c>
      <c r="AK242" s="21">
        <f t="shared" si="188"/>
        <v>21188</v>
      </c>
      <c r="AL242" s="21">
        <f t="shared" si="188"/>
        <v>366188</v>
      </c>
      <c r="AM242" s="21">
        <f t="shared" si="188"/>
        <v>323710</v>
      </c>
      <c r="AN242" s="21">
        <f t="shared" si="188"/>
        <v>33323</v>
      </c>
      <c r="AO242" s="21">
        <f t="shared" si="188"/>
        <v>357033</v>
      </c>
      <c r="AP242" s="21">
        <f t="shared" si="188"/>
        <v>418400</v>
      </c>
      <c r="AQ242" s="21">
        <f t="shared" si="188"/>
        <v>15347</v>
      </c>
      <c r="AR242" s="21">
        <f t="shared" si="188"/>
        <v>433747</v>
      </c>
    </row>
    <row r="243" spans="1:44" s="53" customFormat="1" ht="15.75" customHeight="1" x14ac:dyDescent="0.25">
      <c r="A243" s="213" t="s">
        <v>26</v>
      </c>
      <c r="B243" s="72" t="s">
        <v>337</v>
      </c>
      <c r="C243" s="51">
        <v>515.51840000000004</v>
      </c>
      <c r="D243" s="51">
        <v>0</v>
      </c>
      <c r="E243" s="51">
        <f t="shared" ref="E243:E246" si="189">SUM(C243:D243)</f>
        <v>515.51840000000004</v>
      </c>
      <c r="F243" s="51">
        <v>600</v>
      </c>
      <c r="G243" s="51">
        <v>0</v>
      </c>
      <c r="H243" s="51">
        <f t="shared" ref="H243:H246" si="190">SUM(F243:G243)</f>
        <v>600</v>
      </c>
      <c r="I243" s="51">
        <v>635</v>
      </c>
      <c r="J243" s="51">
        <v>0</v>
      </c>
      <c r="K243" s="51">
        <f t="shared" ref="K243:K246" si="191">SUM(I243:J243)</f>
        <v>635</v>
      </c>
      <c r="L243" s="51">
        <v>619.07899999999995</v>
      </c>
      <c r="M243" s="51">
        <v>0</v>
      </c>
      <c r="N243" s="51">
        <f t="shared" si="136"/>
        <v>619.07899999999995</v>
      </c>
      <c r="O243" s="51">
        <v>692</v>
      </c>
      <c r="P243" s="51">
        <v>0</v>
      </c>
      <c r="Q243" s="51">
        <f>SUM(O243:P243)</f>
        <v>692</v>
      </c>
      <c r="R243" s="51">
        <v>631.22029999999995</v>
      </c>
      <c r="S243" s="51">
        <v>0</v>
      </c>
      <c r="T243" s="51">
        <f t="shared" si="137"/>
        <v>631.22029999999995</v>
      </c>
      <c r="U243" s="51">
        <v>59804.39</v>
      </c>
      <c r="V243" s="51">
        <v>0</v>
      </c>
      <c r="W243" s="51">
        <f>SUM(U243:V243)</f>
        <v>59804.39</v>
      </c>
      <c r="X243" s="51">
        <v>65300</v>
      </c>
      <c r="Y243" s="51">
        <v>0</v>
      </c>
      <c r="Z243" s="51">
        <f t="shared" ref="Z243:Z246" si="192">SUM(X243:Y243)</f>
        <v>65300</v>
      </c>
      <c r="AA243" s="51">
        <v>72000</v>
      </c>
      <c r="AB243" s="51">
        <v>0</v>
      </c>
      <c r="AC243" s="69">
        <f t="shared" ref="AC243:AC246" si="193">SUM(AA243:AB243)</f>
        <v>72000</v>
      </c>
      <c r="AD243" s="96">
        <v>67550.429999999993</v>
      </c>
      <c r="AE243" s="96">
        <v>0</v>
      </c>
      <c r="AF243" s="96">
        <f>SUM(AD243:AE243)</f>
        <v>67550.429999999993</v>
      </c>
      <c r="AG243" s="70"/>
      <c r="AH243" s="51"/>
      <c r="AI243" s="51"/>
      <c r="AJ243" s="51">
        <v>101900</v>
      </c>
      <c r="AK243" s="51">
        <v>0</v>
      </c>
      <c r="AL243" s="51">
        <f t="shared" ref="AL243:AL246" si="194">SUM(AJ243:AK243)</f>
        <v>101900</v>
      </c>
      <c r="AM243" s="51">
        <v>92030</v>
      </c>
      <c r="AN243" s="51">
        <v>0</v>
      </c>
      <c r="AO243" s="69">
        <f t="shared" ref="AO243:AO246" si="195">SUM(AM243:AN243)</f>
        <v>92030</v>
      </c>
      <c r="AP243" s="96">
        <v>118740</v>
      </c>
      <c r="AQ243" s="96">
        <v>0</v>
      </c>
      <c r="AR243" s="96">
        <f t="shared" ref="AR243:AR246" si="196">SUM(AP243:AQ243)</f>
        <v>118740</v>
      </c>
    </row>
    <row r="244" spans="1:44" s="53" customFormat="1" ht="15.75" customHeight="1" x14ac:dyDescent="0.25">
      <c r="A244" s="214"/>
      <c r="B244" s="72" t="s">
        <v>308</v>
      </c>
      <c r="C244" s="51">
        <v>0</v>
      </c>
      <c r="D244" s="51">
        <v>6.6932</v>
      </c>
      <c r="E244" s="51">
        <f t="shared" si="189"/>
        <v>6.6932</v>
      </c>
      <c r="F244" s="51">
        <v>0</v>
      </c>
      <c r="G244" s="51">
        <v>5.9942000000000002</v>
      </c>
      <c r="H244" s="51">
        <f t="shared" si="190"/>
        <v>5.9942000000000002</v>
      </c>
      <c r="I244" s="51">
        <v>0</v>
      </c>
      <c r="J244" s="51">
        <v>5.87</v>
      </c>
      <c r="K244" s="51">
        <f t="shared" si="191"/>
        <v>5.87</v>
      </c>
      <c r="L244" s="51">
        <v>0</v>
      </c>
      <c r="M244" s="51">
        <v>5.6222000000000003</v>
      </c>
      <c r="N244" s="51">
        <f t="shared" si="136"/>
        <v>5.6222000000000003</v>
      </c>
      <c r="O244" s="51">
        <v>0</v>
      </c>
      <c r="P244" s="51">
        <v>5.99</v>
      </c>
      <c r="Q244" s="51">
        <f>SUM(O244:P244)</f>
        <v>5.99</v>
      </c>
      <c r="R244" s="51">
        <v>0</v>
      </c>
      <c r="S244" s="51">
        <v>14.4209</v>
      </c>
      <c r="T244" s="51">
        <f t="shared" si="137"/>
        <v>14.4209</v>
      </c>
      <c r="U244" s="51">
        <v>0</v>
      </c>
      <c r="V244" s="51">
        <v>489.54</v>
      </c>
      <c r="W244" s="51">
        <f t="shared" ref="W244:W246" si="197">SUM(U244:V244)</f>
        <v>489.54</v>
      </c>
      <c r="X244" s="51">
        <v>0</v>
      </c>
      <c r="Y244" s="51">
        <v>525</v>
      </c>
      <c r="Z244" s="51">
        <f t="shared" si="192"/>
        <v>525</v>
      </c>
      <c r="AA244" s="51">
        <v>0</v>
      </c>
      <c r="AB244" s="51">
        <v>1614.48</v>
      </c>
      <c r="AC244" s="69">
        <f t="shared" si="193"/>
        <v>1614.48</v>
      </c>
      <c r="AD244" s="96">
        <v>0</v>
      </c>
      <c r="AE244" s="96">
        <v>426.99</v>
      </c>
      <c r="AF244" s="96">
        <f t="shared" ref="AF244:AF246" si="198">SUM(AD244:AE244)</f>
        <v>426.99</v>
      </c>
      <c r="AG244" s="70"/>
      <c r="AH244" s="51"/>
      <c r="AI244" s="51"/>
      <c r="AJ244" s="51">
        <v>0</v>
      </c>
      <c r="AK244" s="51">
        <v>868</v>
      </c>
      <c r="AL244" s="51">
        <f t="shared" si="194"/>
        <v>868</v>
      </c>
      <c r="AM244" s="51">
        <v>0</v>
      </c>
      <c r="AN244" s="51">
        <v>1531</v>
      </c>
      <c r="AO244" s="69">
        <f t="shared" si="195"/>
        <v>1531</v>
      </c>
      <c r="AP244" s="96">
        <v>0</v>
      </c>
      <c r="AQ244" s="96">
        <v>525</v>
      </c>
      <c r="AR244" s="96">
        <f t="shared" si="196"/>
        <v>525</v>
      </c>
    </row>
    <row r="245" spans="1:44" s="53" customFormat="1" ht="15.75" customHeight="1" x14ac:dyDescent="0.25">
      <c r="A245" s="214"/>
      <c r="B245" s="72" t="s">
        <v>309</v>
      </c>
      <c r="C245" s="51">
        <v>0</v>
      </c>
      <c r="D245" s="51">
        <v>2.5861000000000001</v>
      </c>
      <c r="E245" s="51">
        <f t="shared" si="189"/>
        <v>2.5861000000000001</v>
      </c>
      <c r="F245" s="51">
        <v>0</v>
      </c>
      <c r="G245" s="51">
        <v>2.3277999999999999</v>
      </c>
      <c r="H245" s="51">
        <f t="shared" si="190"/>
        <v>2.3277999999999999</v>
      </c>
      <c r="I245" s="51">
        <v>0</v>
      </c>
      <c r="J245" s="51">
        <v>2.27</v>
      </c>
      <c r="K245" s="51">
        <f t="shared" si="191"/>
        <v>2.27</v>
      </c>
      <c r="L245" s="51">
        <v>0</v>
      </c>
      <c r="M245" s="51">
        <v>2.1625999999999999</v>
      </c>
      <c r="N245" s="51">
        <f t="shared" si="136"/>
        <v>2.1625999999999999</v>
      </c>
      <c r="O245" s="51">
        <v>0</v>
      </c>
      <c r="P245" s="51">
        <v>2.33</v>
      </c>
      <c r="Q245" s="51">
        <f>SUM(O245:P245)</f>
        <v>2.33</v>
      </c>
      <c r="R245" s="51">
        <v>4.3728999999999996</v>
      </c>
      <c r="S245" s="51">
        <v>0</v>
      </c>
      <c r="T245" s="51">
        <f t="shared" si="137"/>
        <v>4.3728999999999996</v>
      </c>
      <c r="U245" s="51">
        <v>0</v>
      </c>
      <c r="V245" s="51">
        <v>189.93</v>
      </c>
      <c r="W245" s="51">
        <f t="shared" si="197"/>
        <v>189.93</v>
      </c>
      <c r="X245" s="51">
        <v>0</v>
      </c>
      <c r="Y245" s="51">
        <v>196</v>
      </c>
      <c r="Z245" s="51">
        <f t="shared" si="192"/>
        <v>196</v>
      </c>
      <c r="AA245" s="51">
        <v>0</v>
      </c>
      <c r="AB245" s="51">
        <v>371.4</v>
      </c>
      <c r="AC245" s="69">
        <f t="shared" si="193"/>
        <v>371.4</v>
      </c>
      <c r="AD245" s="96">
        <v>0</v>
      </c>
      <c r="AE245" s="96">
        <v>182.93</v>
      </c>
      <c r="AF245" s="96">
        <f t="shared" si="198"/>
        <v>182.93</v>
      </c>
      <c r="AG245" s="70"/>
      <c r="AH245" s="51"/>
      <c r="AI245" s="51"/>
      <c r="AJ245" s="51">
        <v>0</v>
      </c>
      <c r="AK245" s="51">
        <v>254</v>
      </c>
      <c r="AL245" s="51">
        <f t="shared" si="194"/>
        <v>254</v>
      </c>
      <c r="AM245" s="51">
        <v>0</v>
      </c>
      <c r="AN245" s="51">
        <v>362</v>
      </c>
      <c r="AO245" s="69">
        <f t="shared" si="195"/>
        <v>362</v>
      </c>
      <c r="AP245" s="96">
        <v>0</v>
      </c>
      <c r="AQ245" s="96">
        <v>196</v>
      </c>
      <c r="AR245" s="96">
        <f t="shared" si="196"/>
        <v>196</v>
      </c>
    </row>
    <row r="246" spans="1:44" s="53" customFormat="1" ht="15.75" customHeight="1" x14ac:dyDescent="0.25">
      <c r="A246" s="215"/>
      <c r="B246" s="72" t="s">
        <v>310</v>
      </c>
      <c r="C246" s="51">
        <v>0</v>
      </c>
      <c r="D246" s="51">
        <v>2.1015000000000001</v>
      </c>
      <c r="E246" s="51">
        <f t="shared" si="189"/>
        <v>2.1015000000000001</v>
      </c>
      <c r="F246" s="51">
        <v>0</v>
      </c>
      <c r="G246" s="51">
        <v>2.0808</v>
      </c>
      <c r="H246" s="51">
        <f t="shared" si="190"/>
        <v>2.0808</v>
      </c>
      <c r="I246" s="51">
        <v>0</v>
      </c>
      <c r="J246" s="51">
        <v>2.06</v>
      </c>
      <c r="K246" s="51">
        <f t="shared" si="191"/>
        <v>2.06</v>
      </c>
      <c r="L246" s="51">
        <v>0</v>
      </c>
      <c r="M246" s="51">
        <v>1.9753000000000001</v>
      </c>
      <c r="N246" s="51">
        <f t="shared" si="136"/>
        <v>1.9753000000000001</v>
      </c>
      <c r="O246" s="51">
        <v>0</v>
      </c>
      <c r="P246" s="51">
        <v>2.08</v>
      </c>
      <c r="Q246" s="51">
        <f>SUM(O246:P246)</f>
        <v>2.08</v>
      </c>
      <c r="R246" s="51">
        <v>0</v>
      </c>
      <c r="S246" s="51">
        <v>3.6833999999999998</v>
      </c>
      <c r="T246" s="51">
        <f t="shared" si="137"/>
        <v>3.6833999999999998</v>
      </c>
      <c r="U246" s="51">
        <v>0</v>
      </c>
      <c r="V246" s="51">
        <v>165.09</v>
      </c>
      <c r="W246" s="51">
        <f t="shared" si="197"/>
        <v>165.09</v>
      </c>
      <c r="X246" s="51">
        <v>0</v>
      </c>
      <c r="Y246" s="51">
        <v>175</v>
      </c>
      <c r="Z246" s="51">
        <f t="shared" si="192"/>
        <v>175</v>
      </c>
      <c r="AA246" s="51">
        <v>0</v>
      </c>
      <c r="AB246" s="51">
        <v>314.70999999999998</v>
      </c>
      <c r="AC246" s="69">
        <f t="shared" si="193"/>
        <v>314.70999999999998</v>
      </c>
      <c r="AD246" s="96">
        <v>0</v>
      </c>
      <c r="AE246" s="96">
        <v>162.61000000000001</v>
      </c>
      <c r="AF246" s="96">
        <f t="shared" si="198"/>
        <v>162.61000000000001</v>
      </c>
      <c r="AG246" s="70"/>
      <c r="AH246" s="51"/>
      <c r="AI246" s="51"/>
      <c r="AJ246" s="51">
        <v>0</v>
      </c>
      <c r="AK246" s="51">
        <v>209</v>
      </c>
      <c r="AL246" s="51">
        <f t="shared" si="194"/>
        <v>209</v>
      </c>
      <c r="AM246" s="51">
        <v>0</v>
      </c>
      <c r="AN246" s="51">
        <v>243</v>
      </c>
      <c r="AO246" s="69">
        <f t="shared" si="195"/>
        <v>243</v>
      </c>
      <c r="AP246" s="96">
        <v>0</v>
      </c>
      <c r="AQ246" s="96">
        <v>175</v>
      </c>
      <c r="AR246" s="96">
        <f t="shared" si="196"/>
        <v>175</v>
      </c>
    </row>
    <row r="247" spans="1:44" ht="15.75" customHeight="1" x14ac:dyDescent="0.25">
      <c r="A247" s="209" t="s">
        <v>40</v>
      </c>
      <c r="B247" s="210"/>
      <c r="C247" s="21">
        <f t="shared" ref="C247:K247" si="199">SUM(C243:C246)</f>
        <v>515.51840000000004</v>
      </c>
      <c r="D247" s="21">
        <f t="shared" si="199"/>
        <v>11.380799999999999</v>
      </c>
      <c r="E247" s="21">
        <f t="shared" si="199"/>
        <v>526.89920000000006</v>
      </c>
      <c r="F247" s="21">
        <f t="shared" si="199"/>
        <v>600</v>
      </c>
      <c r="G247" s="21">
        <f t="shared" si="199"/>
        <v>10.402799999999999</v>
      </c>
      <c r="H247" s="21">
        <f t="shared" si="199"/>
        <v>610.40279999999996</v>
      </c>
      <c r="I247" s="21">
        <f t="shared" si="199"/>
        <v>635</v>
      </c>
      <c r="J247" s="21">
        <f t="shared" si="199"/>
        <v>10.200000000000001</v>
      </c>
      <c r="K247" s="21">
        <f t="shared" si="199"/>
        <v>645.19999999999993</v>
      </c>
      <c r="L247" s="21">
        <f>SUM(L243:L246)</f>
        <v>619.07899999999995</v>
      </c>
      <c r="M247" s="21">
        <f>SUM(M243:M246)</f>
        <v>9.7601000000000013</v>
      </c>
      <c r="N247" s="21">
        <f t="shared" si="136"/>
        <v>628.83909999999992</v>
      </c>
      <c r="O247" s="21">
        <f t="shared" ref="O247:Q247" si="200">SUM(O243:O246)</f>
        <v>692</v>
      </c>
      <c r="P247" s="21">
        <f t="shared" si="200"/>
        <v>10.4</v>
      </c>
      <c r="Q247" s="21">
        <f t="shared" si="200"/>
        <v>702.40000000000009</v>
      </c>
      <c r="R247" s="21">
        <f>SUM(R243:R246)</f>
        <v>635.59319999999991</v>
      </c>
      <c r="S247" s="21">
        <f>SUM(S243:S246)</f>
        <v>18.104299999999999</v>
      </c>
      <c r="T247" s="21">
        <f t="shared" si="137"/>
        <v>653.69749999999988</v>
      </c>
      <c r="U247" s="21">
        <f>SUM(U243:U246)</f>
        <v>59804.39</v>
      </c>
      <c r="V247" s="21">
        <f t="shared" ref="V247" si="201">SUM(V243:V246)</f>
        <v>844.56000000000006</v>
      </c>
      <c r="W247" s="21">
        <f>SUM(W243:W246)</f>
        <v>60648.95</v>
      </c>
      <c r="X247" s="21">
        <f>SUM(X243:X246)</f>
        <v>65300</v>
      </c>
      <c r="Y247" s="21">
        <f t="shared" ref="Y247:AR247" si="202">SUM(Y243:Y246)</f>
        <v>896</v>
      </c>
      <c r="Z247" s="21">
        <f t="shared" si="202"/>
        <v>66196</v>
      </c>
      <c r="AA247" s="21">
        <f t="shared" si="202"/>
        <v>72000</v>
      </c>
      <c r="AB247" s="21">
        <f t="shared" si="202"/>
        <v>2300.59</v>
      </c>
      <c r="AC247" s="21">
        <f t="shared" si="202"/>
        <v>74300.59</v>
      </c>
      <c r="AD247" s="21">
        <f t="shared" si="202"/>
        <v>67550.429999999993</v>
      </c>
      <c r="AE247" s="21">
        <f t="shared" si="202"/>
        <v>772.53000000000009</v>
      </c>
      <c r="AF247" s="21">
        <f t="shared" si="202"/>
        <v>68322.959999999992</v>
      </c>
      <c r="AG247" s="21">
        <f t="shared" si="202"/>
        <v>0</v>
      </c>
      <c r="AH247" s="21">
        <f t="shared" si="202"/>
        <v>0</v>
      </c>
      <c r="AI247" s="21">
        <f t="shared" si="202"/>
        <v>0</v>
      </c>
      <c r="AJ247" s="21">
        <f t="shared" si="202"/>
        <v>101900</v>
      </c>
      <c r="AK247" s="21">
        <f t="shared" si="202"/>
        <v>1331</v>
      </c>
      <c r="AL247" s="21">
        <f t="shared" si="202"/>
        <v>103231</v>
      </c>
      <c r="AM247" s="21">
        <f t="shared" si="202"/>
        <v>92030</v>
      </c>
      <c r="AN247" s="21">
        <f t="shared" si="202"/>
        <v>2136</v>
      </c>
      <c r="AO247" s="21">
        <f t="shared" si="202"/>
        <v>94166</v>
      </c>
      <c r="AP247" s="21">
        <f t="shared" si="202"/>
        <v>118740</v>
      </c>
      <c r="AQ247" s="21">
        <f t="shared" si="202"/>
        <v>896</v>
      </c>
      <c r="AR247" s="21">
        <f t="shared" si="202"/>
        <v>119636</v>
      </c>
    </row>
    <row r="248" spans="1:44" ht="15.75" customHeight="1" x14ac:dyDescent="0.25">
      <c r="A248" s="26" t="s">
        <v>27</v>
      </c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32"/>
      <c r="M248" s="32"/>
      <c r="N248" s="26"/>
      <c r="O248" s="26"/>
      <c r="P248" s="26"/>
      <c r="Q248" s="26"/>
      <c r="R248" s="32"/>
      <c r="S248" s="32"/>
      <c r="T248" s="26"/>
      <c r="U248" s="29"/>
      <c r="V248" s="29"/>
      <c r="W248" s="29"/>
      <c r="X248" s="29"/>
      <c r="Y248" s="29"/>
      <c r="Z248" s="15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</row>
    <row r="249" spans="1:44" s="53" customFormat="1" ht="15.75" customHeight="1" x14ac:dyDescent="0.25">
      <c r="A249" s="72" t="s">
        <v>201</v>
      </c>
      <c r="B249" s="59" t="s">
        <v>189</v>
      </c>
      <c r="C249" s="51">
        <v>19.989999999999998</v>
      </c>
      <c r="D249" s="51">
        <v>40.090000000000003</v>
      </c>
      <c r="E249" s="51">
        <f>SUM(C249:D249)</f>
        <v>60.08</v>
      </c>
      <c r="F249" s="51">
        <v>24.3</v>
      </c>
      <c r="G249" s="51">
        <v>42</v>
      </c>
      <c r="H249" s="51">
        <f>SUM(F249:G249)</f>
        <v>66.3</v>
      </c>
      <c r="I249" s="51">
        <v>18.32</v>
      </c>
      <c r="J249" s="51">
        <v>32.46</v>
      </c>
      <c r="K249" s="51">
        <f>SUM(I249:J249)</f>
        <v>50.78</v>
      </c>
      <c r="L249" s="51">
        <v>18.231999999999999</v>
      </c>
      <c r="M249" s="51">
        <v>31.5</v>
      </c>
      <c r="N249" s="51">
        <f>SUM(L249:M249)</f>
        <v>49.731999999999999</v>
      </c>
      <c r="O249" s="51">
        <v>28.4</v>
      </c>
      <c r="P249" s="51">
        <v>42.8</v>
      </c>
      <c r="Q249" s="51">
        <f>SUM(O249:P249)</f>
        <v>71.199999999999989</v>
      </c>
      <c r="R249" s="51">
        <v>29.2</v>
      </c>
      <c r="S249" s="51">
        <v>43.8</v>
      </c>
      <c r="T249" s="51">
        <f>SUM(R249:S249)</f>
        <v>73</v>
      </c>
      <c r="U249" s="51">
        <v>3216.46</v>
      </c>
      <c r="V249" s="51">
        <v>5113.68</v>
      </c>
      <c r="W249" s="51">
        <f>SUM(U249:V249)</f>
        <v>8330.14</v>
      </c>
      <c r="X249" s="51">
        <v>3000</v>
      </c>
      <c r="Y249" s="51">
        <v>4500</v>
      </c>
      <c r="Z249" s="51">
        <f>SUM(X249:Y249)</f>
        <v>7500</v>
      </c>
      <c r="AA249" s="51">
        <v>3640</v>
      </c>
      <c r="AB249" s="51">
        <v>5460</v>
      </c>
      <c r="AC249" s="51">
        <f>SUM(AA249:AB249)</f>
        <v>9100</v>
      </c>
      <c r="AD249" s="51">
        <v>3216.46</v>
      </c>
      <c r="AE249" s="51">
        <v>5113.68</v>
      </c>
      <c r="AF249" s="51">
        <f>SUM(AD249:AE249)</f>
        <v>8330.14</v>
      </c>
      <c r="AG249" s="51"/>
      <c r="AH249" s="51"/>
      <c r="AI249" s="51"/>
      <c r="AJ249" s="51">
        <v>3000</v>
      </c>
      <c r="AK249" s="51">
        <v>4500</v>
      </c>
      <c r="AL249" s="51">
        <f>SUM(AJ249:AK249)</f>
        <v>7500</v>
      </c>
      <c r="AM249" s="51">
        <v>3480</v>
      </c>
      <c r="AN249" s="51">
        <v>5100</v>
      </c>
      <c r="AO249" s="51">
        <f>SUM(AM249:AN249)</f>
        <v>8580</v>
      </c>
      <c r="AP249" s="51">
        <v>3480</v>
      </c>
      <c r="AQ249" s="51">
        <v>5100</v>
      </c>
      <c r="AR249" s="51">
        <f>SUM(AP249:AQ249)</f>
        <v>8580</v>
      </c>
    </row>
    <row r="250" spans="1:44" ht="15.75" customHeight="1" x14ac:dyDescent="0.25">
      <c r="A250" s="209" t="s">
        <v>40</v>
      </c>
      <c r="B250" s="210"/>
      <c r="C250" s="21">
        <f t="shared" ref="C250:K250" si="203">SUM(C249)</f>
        <v>19.989999999999998</v>
      </c>
      <c r="D250" s="21">
        <f t="shared" si="203"/>
        <v>40.090000000000003</v>
      </c>
      <c r="E250" s="21">
        <f t="shared" si="203"/>
        <v>60.08</v>
      </c>
      <c r="F250" s="21">
        <f t="shared" si="203"/>
        <v>24.3</v>
      </c>
      <c r="G250" s="21">
        <f t="shared" si="203"/>
        <v>42</v>
      </c>
      <c r="H250" s="21">
        <f t="shared" si="203"/>
        <v>66.3</v>
      </c>
      <c r="I250" s="21">
        <f t="shared" si="203"/>
        <v>18.32</v>
      </c>
      <c r="J250" s="21">
        <f t="shared" si="203"/>
        <v>32.46</v>
      </c>
      <c r="K250" s="21">
        <f t="shared" si="203"/>
        <v>50.78</v>
      </c>
      <c r="L250" s="21">
        <f>SUM(L249)</f>
        <v>18.231999999999999</v>
      </c>
      <c r="M250" s="21">
        <f>SUM(M249)</f>
        <v>31.5</v>
      </c>
      <c r="N250" s="21">
        <f>SUM(L250:M250)</f>
        <v>49.731999999999999</v>
      </c>
      <c r="O250" s="21">
        <f t="shared" ref="O250:Q250" si="204">SUM(O249)</f>
        <v>28.4</v>
      </c>
      <c r="P250" s="21">
        <f t="shared" si="204"/>
        <v>42.8</v>
      </c>
      <c r="Q250" s="21">
        <f t="shared" si="204"/>
        <v>71.199999999999989</v>
      </c>
      <c r="R250" s="21">
        <f>SUM(R249)</f>
        <v>29.2</v>
      </c>
      <c r="S250" s="21">
        <f>SUM(S249)</f>
        <v>43.8</v>
      </c>
      <c r="T250" s="21">
        <f>SUM(R250:S250)</f>
        <v>73</v>
      </c>
      <c r="U250" s="21">
        <f>SUM(U249)</f>
        <v>3216.46</v>
      </c>
      <c r="V250" s="21">
        <f t="shared" ref="V250:AR250" si="205">SUM(V249)</f>
        <v>5113.68</v>
      </c>
      <c r="W250" s="21">
        <f t="shared" si="205"/>
        <v>8330.14</v>
      </c>
      <c r="X250" s="21">
        <f t="shared" si="205"/>
        <v>3000</v>
      </c>
      <c r="Y250" s="21">
        <f t="shared" si="205"/>
        <v>4500</v>
      </c>
      <c r="Z250" s="21">
        <f t="shared" si="205"/>
        <v>7500</v>
      </c>
      <c r="AA250" s="21">
        <f t="shared" si="205"/>
        <v>3640</v>
      </c>
      <c r="AB250" s="21">
        <f t="shared" si="205"/>
        <v>5460</v>
      </c>
      <c r="AC250" s="21">
        <f t="shared" si="205"/>
        <v>9100</v>
      </c>
      <c r="AD250" s="21">
        <f t="shared" si="205"/>
        <v>3216.46</v>
      </c>
      <c r="AE250" s="21">
        <f t="shared" si="205"/>
        <v>5113.68</v>
      </c>
      <c r="AF250" s="21">
        <f t="shared" si="205"/>
        <v>8330.14</v>
      </c>
      <c r="AG250" s="21">
        <f t="shared" si="205"/>
        <v>0</v>
      </c>
      <c r="AH250" s="21">
        <f t="shared" si="205"/>
        <v>0</v>
      </c>
      <c r="AI250" s="21">
        <f t="shared" si="205"/>
        <v>0</v>
      </c>
      <c r="AJ250" s="21">
        <f t="shared" si="205"/>
        <v>3000</v>
      </c>
      <c r="AK250" s="21">
        <f t="shared" si="205"/>
        <v>4500</v>
      </c>
      <c r="AL250" s="21">
        <f t="shared" si="205"/>
        <v>7500</v>
      </c>
      <c r="AM250" s="21">
        <f t="shared" si="205"/>
        <v>3480</v>
      </c>
      <c r="AN250" s="21">
        <f t="shared" si="205"/>
        <v>5100</v>
      </c>
      <c r="AO250" s="21">
        <f t="shared" si="205"/>
        <v>8580</v>
      </c>
      <c r="AP250" s="21">
        <f t="shared" si="205"/>
        <v>3480</v>
      </c>
      <c r="AQ250" s="21">
        <f t="shared" si="205"/>
        <v>5100</v>
      </c>
      <c r="AR250" s="21">
        <f t="shared" si="205"/>
        <v>8580</v>
      </c>
    </row>
    <row r="251" spans="1:44" ht="15.75" customHeight="1" x14ac:dyDescent="0.25">
      <c r="A251" s="26" t="s">
        <v>28</v>
      </c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32"/>
      <c r="M251" s="32"/>
      <c r="N251" s="26"/>
      <c r="O251" s="26"/>
      <c r="P251" s="26"/>
      <c r="Q251" s="26"/>
      <c r="R251" s="32"/>
      <c r="S251" s="32"/>
      <c r="T251" s="26"/>
      <c r="U251" s="29"/>
      <c r="V251" s="29"/>
      <c r="W251" s="29"/>
      <c r="X251" s="29"/>
      <c r="Y251" s="29"/>
      <c r="Z251" s="15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</row>
    <row r="252" spans="1:44" s="53" customFormat="1" ht="15.75" customHeight="1" x14ac:dyDescent="0.25">
      <c r="A252" s="217" t="s">
        <v>190</v>
      </c>
      <c r="B252" s="59" t="s">
        <v>345</v>
      </c>
      <c r="C252" s="51">
        <v>0</v>
      </c>
      <c r="D252" s="51">
        <v>6.7000000000000004E-2</v>
      </c>
      <c r="E252" s="51">
        <f t="shared" ref="E252:E253" si="206">SUM(C252:D252)</f>
        <v>6.7000000000000004E-2</v>
      </c>
      <c r="F252" s="51">
        <v>9.2700000000000005E-2</v>
      </c>
      <c r="G252" s="51">
        <v>0.66959999999999997</v>
      </c>
      <c r="H252" s="51">
        <f t="shared" ref="H252:H253" si="207">SUM(F252:G252)</f>
        <v>0.76229999999999998</v>
      </c>
      <c r="I252" s="51">
        <v>0</v>
      </c>
      <c r="J252" s="51">
        <v>0.4</v>
      </c>
      <c r="K252" s="51">
        <f t="shared" ref="K252:K253" si="208">SUM(I252:J252)</f>
        <v>0.4</v>
      </c>
      <c r="L252" s="51">
        <v>0</v>
      </c>
      <c r="M252" s="51">
        <v>5.5899999999999998E-2</v>
      </c>
      <c r="N252" s="51">
        <f t="shared" ref="N252:N264" si="209">SUM(L252:M252)</f>
        <v>5.5899999999999998E-2</v>
      </c>
      <c r="O252" s="51">
        <v>0.1047</v>
      </c>
      <c r="P252" s="51">
        <v>0.66959999999999997</v>
      </c>
      <c r="Q252" s="51">
        <f>SUM(O252:P252)</f>
        <v>0.77429999999999999</v>
      </c>
      <c r="R252" s="51">
        <v>0.1336</v>
      </c>
      <c r="S252" s="51">
        <v>0.3453</v>
      </c>
      <c r="T252" s="51">
        <f t="shared" ref="T252:T264" si="210">SUM(R252:S252)</f>
        <v>0.47889999999999999</v>
      </c>
      <c r="U252" s="51">
        <v>0</v>
      </c>
      <c r="V252" s="51">
        <v>32.53</v>
      </c>
      <c r="W252" s="51">
        <f>SUM(U252:V252)</f>
        <v>32.53</v>
      </c>
      <c r="X252" s="51">
        <v>1.97</v>
      </c>
      <c r="Y252" s="51">
        <v>5.24</v>
      </c>
      <c r="Z252" s="51">
        <v>7.21</v>
      </c>
      <c r="AA252" s="51">
        <v>3.05</v>
      </c>
      <c r="AB252" s="51">
        <v>5.2</v>
      </c>
      <c r="AC252" s="51">
        <v>8.25</v>
      </c>
      <c r="AD252" s="51">
        <v>3.04</v>
      </c>
      <c r="AE252" s="51">
        <v>0</v>
      </c>
      <c r="AF252" s="51">
        <f>SUM(AD252:AE252)</f>
        <v>3.04</v>
      </c>
      <c r="AG252" s="51"/>
      <c r="AH252" s="51"/>
      <c r="AI252" s="51"/>
      <c r="AJ252" s="51">
        <v>1.97</v>
      </c>
      <c r="AK252" s="51">
        <v>9.24</v>
      </c>
      <c r="AL252" s="51">
        <v>11.21</v>
      </c>
      <c r="AM252" s="51">
        <v>0</v>
      </c>
      <c r="AN252" s="51">
        <v>0</v>
      </c>
      <c r="AO252" s="51">
        <v>0</v>
      </c>
      <c r="AP252" s="51">
        <v>0.02</v>
      </c>
      <c r="AQ252" s="51">
        <v>9.24</v>
      </c>
      <c r="AR252" s="51">
        <v>9.26</v>
      </c>
    </row>
    <row r="253" spans="1:44" s="53" customFormat="1" ht="15.75" customHeight="1" x14ac:dyDescent="0.25">
      <c r="A253" s="215"/>
      <c r="B253" s="273" t="s">
        <v>346</v>
      </c>
      <c r="C253" s="51">
        <v>22.756799999999998</v>
      </c>
      <c r="D253" s="51">
        <v>31.334800000000001</v>
      </c>
      <c r="E253" s="51">
        <f t="shared" si="206"/>
        <v>54.0916</v>
      </c>
      <c r="F253" s="51">
        <v>25.6831</v>
      </c>
      <c r="G253" s="51">
        <v>32.260399999999997</v>
      </c>
      <c r="H253" s="51">
        <f t="shared" si="207"/>
        <v>57.9435</v>
      </c>
      <c r="I253" s="51">
        <v>17.2</v>
      </c>
      <c r="J253" s="51">
        <v>25</v>
      </c>
      <c r="K253" s="51">
        <f t="shared" si="208"/>
        <v>42.2</v>
      </c>
      <c r="L253" s="51">
        <v>16.314599999999999</v>
      </c>
      <c r="M253" s="51">
        <v>20.137599999999999</v>
      </c>
      <c r="N253" s="51">
        <f t="shared" si="209"/>
        <v>36.452199999999998</v>
      </c>
      <c r="O253" s="51">
        <v>23</v>
      </c>
      <c r="P253" s="51">
        <v>34</v>
      </c>
      <c r="Q253" s="51">
        <f>SUM(O253:P253)</f>
        <v>57</v>
      </c>
      <c r="R253" s="51">
        <v>67.061800000000005</v>
      </c>
      <c r="S253" s="51">
        <v>78.265799999999999</v>
      </c>
      <c r="T253" s="51">
        <f t="shared" si="210"/>
        <v>145.32760000000002</v>
      </c>
      <c r="U253" s="51">
        <v>2154</v>
      </c>
      <c r="V253" s="51">
        <v>7826.58</v>
      </c>
      <c r="W253" s="51">
        <f>SUM(U253:V253)</f>
        <v>9980.58</v>
      </c>
      <c r="X253" s="51">
        <v>3359.17</v>
      </c>
      <c r="Y253" s="51">
        <v>5038.75</v>
      </c>
      <c r="Z253" s="51">
        <v>8397.92</v>
      </c>
      <c r="AA253" s="51">
        <v>5246.27</v>
      </c>
      <c r="AB253" s="51">
        <v>4426.59</v>
      </c>
      <c r="AC253" s="51">
        <v>9672.86</v>
      </c>
      <c r="AD253" s="51">
        <v>3243.77</v>
      </c>
      <c r="AE253" s="51">
        <v>0</v>
      </c>
      <c r="AF253" s="51">
        <f>SUM(AD253:AE253)</f>
        <v>3243.77</v>
      </c>
      <c r="AG253" s="51"/>
      <c r="AH253" s="51"/>
      <c r="AI253" s="51"/>
      <c r="AJ253" s="51">
        <v>3500</v>
      </c>
      <c r="AK253" s="51">
        <v>5000</v>
      </c>
      <c r="AL253" s="51">
        <v>8500</v>
      </c>
      <c r="AM253" s="51">
        <v>1750</v>
      </c>
      <c r="AN253" s="51">
        <v>2500</v>
      </c>
      <c r="AO253" s="51">
        <v>4250</v>
      </c>
      <c r="AP253" s="51">
        <v>3500</v>
      </c>
      <c r="AQ253" s="51">
        <v>5000</v>
      </c>
      <c r="AR253" s="51">
        <v>8500</v>
      </c>
    </row>
    <row r="254" spans="1:44" ht="15.75" customHeight="1" x14ac:dyDescent="0.25">
      <c r="A254" s="209" t="s">
        <v>40</v>
      </c>
      <c r="B254" s="210"/>
      <c r="C254" s="27">
        <f t="shared" ref="C254:K254" si="211">SUM(C252:C253)</f>
        <v>22.756799999999998</v>
      </c>
      <c r="D254" s="21">
        <f t="shared" si="211"/>
        <v>31.401800000000001</v>
      </c>
      <c r="E254" s="21">
        <f t="shared" si="211"/>
        <v>54.1586</v>
      </c>
      <c r="F254" s="21">
        <f t="shared" si="211"/>
        <v>25.7758</v>
      </c>
      <c r="G254" s="21">
        <f t="shared" si="211"/>
        <v>32.93</v>
      </c>
      <c r="H254" s="21">
        <f t="shared" si="211"/>
        <v>58.705800000000004</v>
      </c>
      <c r="I254" s="21">
        <f t="shared" si="211"/>
        <v>17.2</v>
      </c>
      <c r="J254" s="21">
        <f t="shared" si="211"/>
        <v>25.4</v>
      </c>
      <c r="K254" s="21">
        <f t="shared" si="211"/>
        <v>42.6</v>
      </c>
      <c r="L254" s="21">
        <f>SUM(L252:L253)</f>
        <v>16.314599999999999</v>
      </c>
      <c r="M254" s="21">
        <f>SUM(M252:M253)</f>
        <v>20.1935</v>
      </c>
      <c r="N254" s="21">
        <f t="shared" si="209"/>
        <v>36.508099999999999</v>
      </c>
      <c r="O254" s="21">
        <f t="shared" ref="O254:Q254" si="212">SUM(O252:O253)</f>
        <v>23.104700000000001</v>
      </c>
      <c r="P254" s="21">
        <f t="shared" si="212"/>
        <v>34.669600000000003</v>
      </c>
      <c r="Q254" s="21">
        <f t="shared" si="212"/>
        <v>57.774299999999997</v>
      </c>
      <c r="R254" s="21">
        <f>SUM(R252:R253)</f>
        <v>67.195400000000006</v>
      </c>
      <c r="S254" s="21">
        <f>SUM(S252:S253)</f>
        <v>78.611099999999993</v>
      </c>
      <c r="T254" s="21">
        <f t="shared" si="210"/>
        <v>145.8065</v>
      </c>
      <c r="U254" s="21">
        <f>SUM(U252:U253)</f>
        <v>2154</v>
      </c>
      <c r="V254" s="21">
        <f t="shared" ref="V254:W254" si="213">SUM(V252:V253)</f>
        <v>7859.11</v>
      </c>
      <c r="W254" s="21">
        <f t="shared" si="213"/>
        <v>10013.11</v>
      </c>
      <c r="X254" s="21">
        <f>SUM(X252:X253)</f>
        <v>3361.14</v>
      </c>
      <c r="Y254" s="21">
        <f t="shared" ref="Y254:AR254" si="214">SUM(Y252:Y253)</f>
        <v>5043.99</v>
      </c>
      <c r="Z254" s="21">
        <f t="shared" si="214"/>
        <v>8405.1299999999992</v>
      </c>
      <c r="AA254" s="21">
        <f t="shared" si="214"/>
        <v>5249.3200000000006</v>
      </c>
      <c r="AB254" s="21">
        <f t="shared" si="214"/>
        <v>4431.79</v>
      </c>
      <c r="AC254" s="21">
        <f t="shared" si="214"/>
        <v>9681.11</v>
      </c>
      <c r="AD254" s="21">
        <f t="shared" si="214"/>
        <v>3246.81</v>
      </c>
      <c r="AE254" s="21">
        <f t="shared" si="214"/>
        <v>0</v>
      </c>
      <c r="AF254" s="21">
        <f t="shared" si="214"/>
        <v>3246.81</v>
      </c>
      <c r="AG254" s="21">
        <f t="shared" si="214"/>
        <v>0</v>
      </c>
      <c r="AH254" s="21">
        <f t="shared" si="214"/>
        <v>0</v>
      </c>
      <c r="AI254" s="21">
        <f t="shared" si="214"/>
        <v>0</v>
      </c>
      <c r="AJ254" s="21">
        <f t="shared" si="214"/>
        <v>3501.97</v>
      </c>
      <c r="AK254" s="21">
        <f t="shared" si="214"/>
        <v>5009.24</v>
      </c>
      <c r="AL254" s="21">
        <f t="shared" si="214"/>
        <v>8511.2099999999991</v>
      </c>
      <c r="AM254" s="21">
        <f t="shared" si="214"/>
        <v>1750</v>
      </c>
      <c r="AN254" s="21">
        <f t="shared" si="214"/>
        <v>2500</v>
      </c>
      <c r="AO254" s="21">
        <f t="shared" si="214"/>
        <v>4250</v>
      </c>
      <c r="AP254" s="21">
        <f t="shared" si="214"/>
        <v>3500.02</v>
      </c>
      <c r="AQ254" s="21">
        <f t="shared" si="214"/>
        <v>5009.24</v>
      </c>
      <c r="AR254" s="21">
        <f t="shared" si="214"/>
        <v>8509.26</v>
      </c>
    </row>
    <row r="255" spans="1:44" s="53" customFormat="1" ht="15.75" customHeight="1" x14ac:dyDescent="0.25">
      <c r="A255" s="72" t="s">
        <v>29</v>
      </c>
      <c r="B255" s="59" t="s">
        <v>191</v>
      </c>
      <c r="C255" s="51">
        <v>2.4E-2</v>
      </c>
      <c r="D255" s="51">
        <v>0</v>
      </c>
      <c r="E255" s="51">
        <f>SUM(C255:D255)</f>
        <v>2.4E-2</v>
      </c>
      <c r="F255" s="51">
        <v>0.25</v>
      </c>
      <c r="G255" s="51">
        <v>0</v>
      </c>
      <c r="H255" s="51">
        <f>SUM(F255:G255)</f>
        <v>0.25</v>
      </c>
      <c r="I255" s="51">
        <v>0.5</v>
      </c>
      <c r="J255" s="51">
        <v>0</v>
      </c>
      <c r="K255" s="51">
        <f>SUM(I255:J255)</f>
        <v>0.5</v>
      </c>
      <c r="L255" s="51">
        <v>1.8499999999999999E-2</v>
      </c>
      <c r="M255" s="51">
        <v>0</v>
      </c>
      <c r="N255" s="51">
        <f t="shared" si="209"/>
        <v>1.8499999999999999E-2</v>
      </c>
      <c r="O255" s="51">
        <v>16.5</v>
      </c>
      <c r="P255" s="51">
        <v>0</v>
      </c>
      <c r="Q255" s="51">
        <f>SUM(O255:P255)</f>
        <v>16.5</v>
      </c>
      <c r="R255" s="51">
        <v>10</v>
      </c>
      <c r="S255" s="51">
        <v>0</v>
      </c>
      <c r="T255" s="51">
        <f t="shared" si="210"/>
        <v>10</v>
      </c>
      <c r="U255" s="51">
        <v>209.56</v>
      </c>
      <c r="V255" s="51">
        <v>0</v>
      </c>
      <c r="W255" s="51">
        <f>SUM(U255:V255)</f>
        <v>209.56</v>
      </c>
      <c r="X255" s="51">
        <v>1000</v>
      </c>
      <c r="Y255" s="51">
        <v>0</v>
      </c>
      <c r="Z255" s="51">
        <f t="shared" ref="Z255" si="215">SUM(X255:Y255)</f>
        <v>1000</v>
      </c>
      <c r="AA255" s="51">
        <v>1000</v>
      </c>
      <c r="AB255" s="51">
        <v>0</v>
      </c>
      <c r="AC255" s="51">
        <f t="shared" ref="AC255" si="216">SUM(AA255:AB255)</f>
        <v>1000</v>
      </c>
      <c r="AD255" s="51">
        <v>603.39</v>
      </c>
      <c r="AE255" s="51">
        <v>0</v>
      </c>
      <c r="AF255" s="51">
        <f>SUM(AD255:AE255)</f>
        <v>603.39</v>
      </c>
      <c r="AG255" s="51"/>
      <c r="AH255" s="51"/>
      <c r="AI255" s="51"/>
      <c r="AJ255" s="51">
        <v>1000</v>
      </c>
      <c r="AK255" s="51">
        <v>0</v>
      </c>
      <c r="AL255" s="51">
        <f t="shared" ref="AL255" si="217">SUM(AJ255:AK255)</f>
        <v>1000</v>
      </c>
      <c r="AM255" s="51">
        <v>1200</v>
      </c>
      <c r="AN255" s="51">
        <v>0</v>
      </c>
      <c r="AO255" s="51">
        <v>1200</v>
      </c>
      <c r="AP255" s="51">
        <v>1000</v>
      </c>
      <c r="AQ255" s="51">
        <v>0</v>
      </c>
      <c r="AR255" s="51">
        <v>1000</v>
      </c>
    </row>
    <row r="256" spans="1:44" ht="15.75" customHeight="1" x14ac:dyDescent="0.25">
      <c r="A256" s="209" t="s">
        <v>40</v>
      </c>
      <c r="B256" s="210"/>
      <c r="C256" s="21">
        <f t="shared" ref="C256:M256" si="218">SUM(C255)</f>
        <v>2.4E-2</v>
      </c>
      <c r="D256" s="21">
        <f t="shared" si="218"/>
        <v>0</v>
      </c>
      <c r="E256" s="21">
        <f t="shared" si="218"/>
        <v>2.4E-2</v>
      </c>
      <c r="F256" s="21">
        <f t="shared" si="218"/>
        <v>0.25</v>
      </c>
      <c r="G256" s="21">
        <f t="shared" si="218"/>
        <v>0</v>
      </c>
      <c r="H256" s="21">
        <f t="shared" si="218"/>
        <v>0.25</v>
      </c>
      <c r="I256" s="21">
        <f t="shared" si="218"/>
        <v>0.5</v>
      </c>
      <c r="J256" s="21">
        <f t="shared" si="218"/>
        <v>0</v>
      </c>
      <c r="K256" s="21">
        <f t="shared" si="218"/>
        <v>0.5</v>
      </c>
      <c r="L256" s="21">
        <f t="shared" si="218"/>
        <v>1.8499999999999999E-2</v>
      </c>
      <c r="M256" s="21">
        <f t="shared" si="218"/>
        <v>0</v>
      </c>
      <c r="N256" s="21">
        <f t="shared" si="209"/>
        <v>1.8499999999999999E-2</v>
      </c>
      <c r="O256" s="21">
        <f>SUM(O255)</f>
        <v>16.5</v>
      </c>
      <c r="P256" s="21">
        <f>SUM(P255)</f>
        <v>0</v>
      </c>
      <c r="Q256" s="21">
        <f>SUM(Q255)</f>
        <v>16.5</v>
      </c>
      <c r="R256" s="21">
        <f>SUM(R255)</f>
        <v>10</v>
      </c>
      <c r="S256" s="21">
        <f>SUM(S255)</f>
        <v>0</v>
      </c>
      <c r="T256" s="21">
        <f t="shared" si="210"/>
        <v>10</v>
      </c>
      <c r="U256" s="21">
        <f>SUM(U255)</f>
        <v>209.56</v>
      </c>
      <c r="V256" s="21">
        <f t="shared" ref="V256:W256" si="219">SUM(V255)</f>
        <v>0</v>
      </c>
      <c r="W256" s="21">
        <f t="shared" si="219"/>
        <v>209.56</v>
      </c>
      <c r="X256" s="21">
        <f>SUM(X255)</f>
        <v>1000</v>
      </c>
      <c r="Y256" s="21">
        <f t="shared" ref="Y256:AR256" si="220">SUM(Y255)</f>
        <v>0</v>
      </c>
      <c r="Z256" s="21">
        <f t="shared" si="220"/>
        <v>1000</v>
      </c>
      <c r="AA256" s="21">
        <f t="shared" si="220"/>
        <v>1000</v>
      </c>
      <c r="AB256" s="21">
        <f t="shared" si="220"/>
        <v>0</v>
      </c>
      <c r="AC256" s="21">
        <f t="shared" si="220"/>
        <v>1000</v>
      </c>
      <c r="AD256" s="21">
        <f t="shared" si="220"/>
        <v>603.39</v>
      </c>
      <c r="AE256" s="21">
        <f t="shared" si="220"/>
        <v>0</v>
      </c>
      <c r="AF256" s="21">
        <f t="shared" si="220"/>
        <v>603.39</v>
      </c>
      <c r="AG256" s="21">
        <f t="shared" si="220"/>
        <v>0</v>
      </c>
      <c r="AH256" s="21">
        <f t="shared" si="220"/>
        <v>0</v>
      </c>
      <c r="AI256" s="21">
        <f t="shared" si="220"/>
        <v>0</v>
      </c>
      <c r="AJ256" s="21">
        <f t="shared" si="220"/>
        <v>1000</v>
      </c>
      <c r="AK256" s="21">
        <f t="shared" si="220"/>
        <v>0</v>
      </c>
      <c r="AL256" s="21">
        <f t="shared" si="220"/>
        <v>1000</v>
      </c>
      <c r="AM256" s="21">
        <f t="shared" si="220"/>
        <v>1200</v>
      </c>
      <c r="AN256" s="21">
        <f t="shared" si="220"/>
        <v>0</v>
      </c>
      <c r="AO256" s="21">
        <f t="shared" si="220"/>
        <v>1200</v>
      </c>
      <c r="AP256" s="21">
        <f t="shared" si="220"/>
        <v>1000</v>
      </c>
      <c r="AQ256" s="21">
        <f t="shared" si="220"/>
        <v>0</v>
      </c>
      <c r="AR256" s="21">
        <f t="shared" si="220"/>
        <v>1000</v>
      </c>
    </row>
    <row r="257" spans="1:44" s="53" customFormat="1" ht="15.75" customHeight="1" x14ac:dyDescent="0.25">
      <c r="A257" s="97" t="s">
        <v>192</v>
      </c>
      <c r="B257" s="59" t="s">
        <v>297</v>
      </c>
      <c r="C257" s="51">
        <v>0.84240000000000004</v>
      </c>
      <c r="D257" s="51">
        <v>0</v>
      </c>
      <c r="E257" s="51">
        <f>SUM(C257:D257)</f>
        <v>0.84240000000000004</v>
      </c>
      <c r="F257" s="51">
        <v>3.0116999999999998</v>
      </c>
      <c r="G257" s="51">
        <v>0</v>
      </c>
      <c r="H257" s="51">
        <f>SUM(F257:G257)</f>
        <v>3.0116999999999998</v>
      </c>
      <c r="I257" s="51">
        <v>1.9355</v>
      </c>
      <c r="J257" s="51">
        <v>0</v>
      </c>
      <c r="K257" s="51">
        <f>SUM(I257:J257)</f>
        <v>1.9355</v>
      </c>
      <c r="L257" s="51">
        <v>1.4219999999999999</v>
      </c>
      <c r="M257" s="51">
        <v>0</v>
      </c>
      <c r="N257" s="51">
        <f t="shared" si="209"/>
        <v>1.4219999999999999</v>
      </c>
      <c r="O257" s="51">
        <v>7.6711</v>
      </c>
      <c r="P257" s="51">
        <v>0</v>
      </c>
      <c r="Q257" s="51">
        <f>SUM(O257:P257)</f>
        <v>7.6711</v>
      </c>
      <c r="R257" s="51">
        <v>6.82</v>
      </c>
      <c r="S257" s="51">
        <v>0</v>
      </c>
      <c r="T257" s="51">
        <f t="shared" si="210"/>
        <v>6.82</v>
      </c>
      <c r="U257" s="51">
        <v>642.42999999999995</v>
      </c>
      <c r="V257" s="51">
        <v>0</v>
      </c>
      <c r="W257" s="51">
        <f>SUM(U257:V257)</f>
        <v>642.42999999999995</v>
      </c>
      <c r="X257" s="51">
        <v>1000</v>
      </c>
      <c r="Y257" s="51">
        <v>0</v>
      </c>
      <c r="Z257" s="51">
        <f t="shared" ref="Z257" si="221">SUM(X257:Y257)</f>
        <v>1000</v>
      </c>
      <c r="AA257" s="51">
        <v>644.5</v>
      </c>
      <c r="AB257" s="51">
        <v>0</v>
      </c>
      <c r="AC257" s="51">
        <f t="shared" ref="AC257" si="222">SUM(AA257:AB257)</f>
        <v>644.5</v>
      </c>
      <c r="AD257" s="51">
        <v>557.58000000000004</v>
      </c>
      <c r="AE257" s="51">
        <v>0</v>
      </c>
      <c r="AF257" s="51">
        <f>SUM(AD257:AE257)</f>
        <v>557.58000000000004</v>
      </c>
      <c r="AG257" s="51"/>
      <c r="AH257" s="51"/>
      <c r="AI257" s="51"/>
      <c r="AJ257" s="51">
        <v>931.72</v>
      </c>
      <c r="AK257" s="51">
        <v>0</v>
      </c>
      <c r="AL257" s="51">
        <f t="shared" ref="AL257" si="223">SUM(AJ257:AK257)</f>
        <v>931.72</v>
      </c>
      <c r="AM257" s="51">
        <v>708.06</v>
      </c>
      <c r="AN257" s="51">
        <v>0</v>
      </c>
      <c r="AO257" s="51">
        <v>708.06</v>
      </c>
      <c r="AP257" s="51">
        <v>937.93</v>
      </c>
      <c r="AQ257" s="51">
        <v>0</v>
      </c>
      <c r="AR257" s="51">
        <v>937.93</v>
      </c>
    </row>
    <row r="258" spans="1:44" ht="15.75" customHeight="1" x14ac:dyDescent="0.25">
      <c r="A258" s="209" t="s">
        <v>40</v>
      </c>
      <c r="B258" s="210"/>
      <c r="C258" s="21">
        <f t="shared" ref="C258:K258" si="224">SUM(C257)</f>
        <v>0.84240000000000004</v>
      </c>
      <c r="D258" s="21">
        <f t="shared" si="224"/>
        <v>0</v>
      </c>
      <c r="E258" s="21">
        <f t="shared" si="224"/>
        <v>0.84240000000000004</v>
      </c>
      <c r="F258" s="21">
        <f t="shared" si="224"/>
        <v>3.0116999999999998</v>
      </c>
      <c r="G258" s="21">
        <f t="shared" si="224"/>
        <v>0</v>
      </c>
      <c r="H258" s="21">
        <f t="shared" si="224"/>
        <v>3.0116999999999998</v>
      </c>
      <c r="I258" s="21">
        <f t="shared" si="224"/>
        <v>1.9355</v>
      </c>
      <c r="J258" s="21">
        <f t="shared" si="224"/>
        <v>0</v>
      </c>
      <c r="K258" s="21">
        <f t="shared" si="224"/>
        <v>1.9355</v>
      </c>
      <c r="L258" s="21">
        <f>SUM(L257)</f>
        <v>1.4219999999999999</v>
      </c>
      <c r="M258" s="21">
        <f>SUM(M257)</f>
        <v>0</v>
      </c>
      <c r="N258" s="21">
        <f t="shared" si="209"/>
        <v>1.4219999999999999</v>
      </c>
      <c r="O258" s="21">
        <f t="shared" ref="O258:Q258" si="225">SUM(O257)</f>
        <v>7.6711</v>
      </c>
      <c r="P258" s="21">
        <f t="shared" si="225"/>
        <v>0</v>
      </c>
      <c r="Q258" s="21">
        <f t="shared" si="225"/>
        <v>7.6711</v>
      </c>
      <c r="R258" s="21">
        <f>SUM(R257)</f>
        <v>6.82</v>
      </c>
      <c r="S258" s="21">
        <f>SUM(S257)</f>
        <v>0</v>
      </c>
      <c r="T258" s="21">
        <f t="shared" si="210"/>
        <v>6.82</v>
      </c>
      <c r="U258" s="21">
        <f>SUM(U257)</f>
        <v>642.42999999999995</v>
      </c>
      <c r="V258" s="21">
        <f t="shared" ref="V258:W258" si="226">SUM(V257)</f>
        <v>0</v>
      </c>
      <c r="W258" s="21">
        <f t="shared" si="226"/>
        <v>642.42999999999995</v>
      </c>
      <c r="X258" s="21">
        <f>SUM(X257)</f>
        <v>1000</v>
      </c>
      <c r="Y258" s="21">
        <f t="shared" ref="Y258:AR258" si="227">SUM(Y257)</f>
        <v>0</v>
      </c>
      <c r="Z258" s="21">
        <f t="shared" si="227"/>
        <v>1000</v>
      </c>
      <c r="AA258" s="21">
        <f t="shared" si="227"/>
        <v>644.5</v>
      </c>
      <c r="AB258" s="21">
        <f t="shared" si="227"/>
        <v>0</v>
      </c>
      <c r="AC258" s="21">
        <f t="shared" si="227"/>
        <v>644.5</v>
      </c>
      <c r="AD258" s="21">
        <f t="shared" si="227"/>
        <v>557.58000000000004</v>
      </c>
      <c r="AE258" s="21">
        <f t="shared" si="227"/>
        <v>0</v>
      </c>
      <c r="AF258" s="21">
        <f t="shared" si="227"/>
        <v>557.58000000000004</v>
      </c>
      <c r="AG258" s="21">
        <f t="shared" si="227"/>
        <v>0</v>
      </c>
      <c r="AH258" s="21">
        <f t="shared" si="227"/>
        <v>0</v>
      </c>
      <c r="AI258" s="21">
        <f t="shared" si="227"/>
        <v>0</v>
      </c>
      <c r="AJ258" s="21">
        <f t="shared" si="227"/>
        <v>931.72</v>
      </c>
      <c r="AK258" s="21">
        <f t="shared" si="227"/>
        <v>0</v>
      </c>
      <c r="AL258" s="21">
        <f t="shared" si="227"/>
        <v>931.72</v>
      </c>
      <c r="AM258" s="21">
        <f t="shared" si="227"/>
        <v>708.06</v>
      </c>
      <c r="AN258" s="21">
        <f t="shared" si="227"/>
        <v>0</v>
      </c>
      <c r="AO258" s="21">
        <f t="shared" si="227"/>
        <v>708.06</v>
      </c>
      <c r="AP258" s="21">
        <f t="shared" si="227"/>
        <v>937.93</v>
      </c>
      <c r="AQ258" s="21">
        <f t="shared" si="227"/>
        <v>0</v>
      </c>
      <c r="AR258" s="21">
        <f t="shared" si="227"/>
        <v>937.93</v>
      </c>
    </row>
    <row r="259" spans="1:44" ht="15.75" customHeight="1" x14ac:dyDescent="0.25">
      <c r="A259" s="97" t="s">
        <v>193</v>
      </c>
      <c r="B259" s="59" t="s">
        <v>298</v>
      </c>
      <c r="C259" s="51">
        <v>1.0716000000000001</v>
      </c>
      <c r="D259" s="51">
        <v>0</v>
      </c>
      <c r="E259" s="51">
        <f>SUM(C259:D259)</f>
        <v>1.0716000000000001</v>
      </c>
      <c r="F259" s="51">
        <v>3.3620999999999999</v>
      </c>
      <c r="G259" s="51">
        <v>0</v>
      </c>
      <c r="H259" s="51">
        <f>SUM(F259:G259)</f>
        <v>3.3620999999999999</v>
      </c>
      <c r="I259" s="51">
        <v>1.9019999999999999</v>
      </c>
      <c r="J259" s="51">
        <v>0</v>
      </c>
      <c r="K259" s="51">
        <f>SUM(I259:J259)</f>
        <v>1.9019999999999999</v>
      </c>
      <c r="L259" s="51">
        <v>1.2211000000000001</v>
      </c>
      <c r="M259" s="51">
        <v>0</v>
      </c>
      <c r="N259" s="51">
        <f t="shared" si="209"/>
        <v>1.2211000000000001</v>
      </c>
      <c r="O259" s="51">
        <v>4.4330999999999996</v>
      </c>
      <c r="P259" s="51">
        <v>0</v>
      </c>
      <c r="Q259" s="51">
        <f>SUM(O259:P259)</f>
        <v>4.4330999999999996</v>
      </c>
      <c r="R259" s="51">
        <v>3.3025000000000002</v>
      </c>
      <c r="S259" s="51">
        <v>0</v>
      </c>
      <c r="T259" s="51">
        <f t="shared" si="210"/>
        <v>3.3025000000000002</v>
      </c>
      <c r="U259" s="51">
        <v>289.37</v>
      </c>
      <c r="V259" s="51">
        <v>0</v>
      </c>
      <c r="W259" s="51">
        <f>SUM(U259:V259)</f>
        <v>289.37</v>
      </c>
      <c r="X259" s="51">
        <v>472.61</v>
      </c>
      <c r="Y259" s="51">
        <v>0</v>
      </c>
      <c r="Z259" s="51">
        <f t="shared" ref="Z259" si="228">SUM(X259:Y259)</f>
        <v>472.61</v>
      </c>
      <c r="AA259" s="51">
        <v>408.13</v>
      </c>
      <c r="AB259" s="51">
        <v>0</v>
      </c>
      <c r="AC259" s="51">
        <f t="shared" ref="AC259" si="229">SUM(AA259:AB259)</f>
        <v>408.13</v>
      </c>
      <c r="AD259" s="51">
        <v>331.87</v>
      </c>
      <c r="AE259" s="51">
        <v>0</v>
      </c>
      <c r="AF259" s="51">
        <f>SUM(AD259:AE259)</f>
        <v>331.87</v>
      </c>
      <c r="AG259" s="51"/>
      <c r="AH259" s="51"/>
      <c r="AI259" s="51"/>
      <c r="AJ259" s="51">
        <v>748.51</v>
      </c>
      <c r="AK259" s="51">
        <v>0</v>
      </c>
      <c r="AL259" s="51">
        <f t="shared" ref="AL259" si="230">SUM(AJ259:AK259)</f>
        <v>748.51</v>
      </c>
      <c r="AM259" s="51">
        <v>465.81</v>
      </c>
      <c r="AN259" s="51">
        <v>0</v>
      </c>
      <c r="AO259" s="51">
        <v>465.81</v>
      </c>
      <c r="AP259" s="51">
        <v>647.41999999999996</v>
      </c>
      <c r="AQ259" s="51">
        <v>0</v>
      </c>
      <c r="AR259" s="51">
        <v>647.41999999999996</v>
      </c>
    </row>
    <row r="260" spans="1:44" ht="15.75" customHeight="1" x14ac:dyDescent="0.25">
      <c r="A260" s="209" t="s">
        <v>40</v>
      </c>
      <c r="B260" s="210"/>
      <c r="C260" s="21">
        <f t="shared" ref="C260:K260" si="231">SUM(C259)</f>
        <v>1.0716000000000001</v>
      </c>
      <c r="D260" s="21">
        <f t="shared" si="231"/>
        <v>0</v>
      </c>
      <c r="E260" s="21">
        <f t="shared" si="231"/>
        <v>1.0716000000000001</v>
      </c>
      <c r="F260" s="21">
        <f t="shared" si="231"/>
        <v>3.3620999999999999</v>
      </c>
      <c r="G260" s="21">
        <f t="shared" si="231"/>
        <v>0</v>
      </c>
      <c r="H260" s="21">
        <f t="shared" si="231"/>
        <v>3.3620999999999999</v>
      </c>
      <c r="I260" s="21">
        <f t="shared" si="231"/>
        <v>1.9019999999999999</v>
      </c>
      <c r="J260" s="21">
        <f t="shared" si="231"/>
        <v>0</v>
      </c>
      <c r="K260" s="21">
        <f t="shared" si="231"/>
        <v>1.9019999999999999</v>
      </c>
      <c r="L260" s="21">
        <f>SUM(L259)</f>
        <v>1.2211000000000001</v>
      </c>
      <c r="M260" s="21">
        <f>SUM(M259)</f>
        <v>0</v>
      </c>
      <c r="N260" s="21">
        <f t="shared" si="209"/>
        <v>1.2211000000000001</v>
      </c>
      <c r="O260" s="21">
        <f t="shared" ref="O260:Q260" si="232">SUM(O259)</f>
        <v>4.4330999999999996</v>
      </c>
      <c r="P260" s="21">
        <f t="shared" si="232"/>
        <v>0</v>
      </c>
      <c r="Q260" s="21">
        <f t="shared" si="232"/>
        <v>4.4330999999999996</v>
      </c>
      <c r="R260" s="21">
        <f>SUM(R259)</f>
        <v>3.3025000000000002</v>
      </c>
      <c r="S260" s="21">
        <f>SUM(S259)</f>
        <v>0</v>
      </c>
      <c r="T260" s="21">
        <f t="shared" si="210"/>
        <v>3.3025000000000002</v>
      </c>
      <c r="U260" s="21">
        <f>SUM(U259)</f>
        <v>289.37</v>
      </c>
      <c r="V260" s="21">
        <f t="shared" ref="V260:W260" si="233">SUM(V259)</f>
        <v>0</v>
      </c>
      <c r="W260" s="21">
        <f t="shared" si="233"/>
        <v>289.37</v>
      </c>
      <c r="X260" s="21">
        <f>SUM(X259)</f>
        <v>472.61</v>
      </c>
      <c r="Y260" s="21">
        <f t="shared" ref="Y260:AR260" si="234">SUM(Y259)</f>
        <v>0</v>
      </c>
      <c r="Z260" s="21">
        <f t="shared" si="234"/>
        <v>472.61</v>
      </c>
      <c r="AA260" s="21">
        <f t="shared" si="234"/>
        <v>408.13</v>
      </c>
      <c r="AB260" s="21">
        <f t="shared" si="234"/>
        <v>0</v>
      </c>
      <c r="AC260" s="21">
        <f t="shared" si="234"/>
        <v>408.13</v>
      </c>
      <c r="AD260" s="21">
        <f t="shared" si="234"/>
        <v>331.87</v>
      </c>
      <c r="AE260" s="21">
        <f t="shared" si="234"/>
        <v>0</v>
      </c>
      <c r="AF260" s="21">
        <f t="shared" si="234"/>
        <v>331.87</v>
      </c>
      <c r="AG260" s="21">
        <f t="shared" si="234"/>
        <v>0</v>
      </c>
      <c r="AH260" s="21">
        <f t="shared" si="234"/>
        <v>0</v>
      </c>
      <c r="AI260" s="21">
        <f t="shared" si="234"/>
        <v>0</v>
      </c>
      <c r="AJ260" s="21">
        <f t="shared" si="234"/>
        <v>748.51</v>
      </c>
      <c r="AK260" s="21">
        <f t="shared" si="234"/>
        <v>0</v>
      </c>
      <c r="AL260" s="21">
        <f t="shared" si="234"/>
        <v>748.51</v>
      </c>
      <c r="AM260" s="21">
        <f t="shared" si="234"/>
        <v>465.81</v>
      </c>
      <c r="AN260" s="21">
        <f t="shared" si="234"/>
        <v>0</v>
      </c>
      <c r="AO260" s="21">
        <f t="shared" si="234"/>
        <v>465.81</v>
      </c>
      <c r="AP260" s="21">
        <f t="shared" si="234"/>
        <v>647.41999999999996</v>
      </c>
      <c r="AQ260" s="21">
        <f t="shared" si="234"/>
        <v>0</v>
      </c>
      <c r="AR260" s="21">
        <f t="shared" si="234"/>
        <v>647.41999999999996</v>
      </c>
    </row>
    <row r="261" spans="1:44" s="53" customFormat="1" ht="15.75" customHeight="1" x14ac:dyDescent="0.25">
      <c r="A261" s="72" t="s">
        <v>291</v>
      </c>
      <c r="B261" s="59" t="s">
        <v>299</v>
      </c>
      <c r="C261" s="51">
        <v>0</v>
      </c>
      <c r="D261" s="51">
        <v>0</v>
      </c>
      <c r="E261" s="51">
        <f>SUM(C261:D261)</f>
        <v>0</v>
      </c>
      <c r="F261" s="51">
        <v>2</v>
      </c>
      <c r="G261" s="51">
        <v>0</v>
      </c>
      <c r="H261" s="51">
        <f>SUM(F261:G261)</f>
        <v>2</v>
      </c>
      <c r="I261" s="51">
        <v>0.05</v>
      </c>
      <c r="J261" s="51">
        <v>0</v>
      </c>
      <c r="K261" s="51">
        <f>SUM(I261:J261)</f>
        <v>0.05</v>
      </c>
      <c r="L261" s="51">
        <v>0</v>
      </c>
      <c r="M261" s="51">
        <v>0</v>
      </c>
      <c r="N261" s="51">
        <f t="shared" si="209"/>
        <v>0</v>
      </c>
      <c r="O261" s="51">
        <v>2</v>
      </c>
      <c r="P261" s="51">
        <v>0</v>
      </c>
      <c r="Q261" s="51">
        <f>SUM(O261:P261)</f>
        <v>2</v>
      </c>
      <c r="R261" s="51">
        <v>1</v>
      </c>
      <c r="S261" s="51">
        <v>0</v>
      </c>
      <c r="T261" s="51">
        <f t="shared" si="210"/>
        <v>1</v>
      </c>
      <c r="U261" s="51">
        <v>0</v>
      </c>
      <c r="V261" s="51">
        <v>0</v>
      </c>
      <c r="W261" s="51">
        <f>SUM(U261:V261)</f>
        <v>0</v>
      </c>
      <c r="X261" s="108">
        <v>300</v>
      </c>
      <c r="Y261" s="51">
        <v>0</v>
      </c>
      <c r="Z261" s="51">
        <f>SUM(X261:Y261)</f>
        <v>300</v>
      </c>
      <c r="AA261" s="108">
        <v>100</v>
      </c>
      <c r="AB261" s="51">
        <v>0</v>
      </c>
      <c r="AC261" s="51">
        <f>SUM(AA261:AB261)</f>
        <v>100</v>
      </c>
      <c r="AD261" s="51">
        <v>100</v>
      </c>
      <c r="AE261" s="51">
        <v>0</v>
      </c>
      <c r="AF261" s="51">
        <f>SUM(AD261:AE261)</f>
        <v>100</v>
      </c>
      <c r="AG261" s="51"/>
      <c r="AH261" s="51"/>
      <c r="AI261" s="51"/>
      <c r="AJ261" s="108">
        <v>300</v>
      </c>
      <c r="AK261" s="51">
        <v>0</v>
      </c>
      <c r="AL261" s="51">
        <f>SUM(AJ261:AK261)</f>
        <v>300</v>
      </c>
      <c r="AM261" s="51">
        <v>100</v>
      </c>
      <c r="AN261" s="51">
        <v>0</v>
      </c>
      <c r="AO261" s="51">
        <f>SUM(AM261:AN261)</f>
        <v>100</v>
      </c>
      <c r="AP261" s="51">
        <v>300</v>
      </c>
      <c r="AQ261" s="51">
        <v>0</v>
      </c>
      <c r="AR261" s="51">
        <f>SUM(AP261:AQ261)</f>
        <v>300</v>
      </c>
    </row>
    <row r="262" spans="1:44" ht="15.75" customHeight="1" x14ac:dyDescent="0.25">
      <c r="A262" s="209" t="s">
        <v>40</v>
      </c>
      <c r="B262" s="210"/>
      <c r="C262" s="21">
        <f t="shared" ref="C262:K262" si="235">SUM(C261)</f>
        <v>0</v>
      </c>
      <c r="D262" s="21">
        <f t="shared" si="235"/>
        <v>0</v>
      </c>
      <c r="E262" s="21">
        <f t="shared" si="235"/>
        <v>0</v>
      </c>
      <c r="F262" s="21">
        <f t="shared" si="235"/>
        <v>2</v>
      </c>
      <c r="G262" s="21">
        <f t="shared" si="235"/>
        <v>0</v>
      </c>
      <c r="H262" s="21">
        <f t="shared" si="235"/>
        <v>2</v>
      </c>
      <c r="I262" s="21">
        <f t="shared" si="235"/>
        <v>0.05</v>
      </c>
      <c r="J262" s="21">
        <f t="shared" si="235"/>
        <v>0</v>
      </c>
      <c r="K262" s="21">
        <f t="shared" si="235"/>
        <v>0.05</v>
      </c>
      <c r="L262" s="21">
        <f>SUM(L261)</f>
        <v>0</v>
      </c>
      <c r="M262" s="21">
        <f>SUM(M261)</f>
        <v>0</v>
      </c>
      <c r="N262" s="21">
        <f t="shared" si="209"/>
        <v>0</v>
      </c>
      <c r="O262" s="21">
        <f t="shared" ref="O262:Q262" si="236">SUM(O261)</f>
        <v>2</v>
      </c>
      <c r="P262" s="21">
        <f t="shared" si="236"/>
        <v>0</v>
      </c>
      <c r="Q262" s="21">
        <f t="shared" si="236"/>
        <v>2</v>
      </c>
      <c r="R262" s="21">
        <f>SUM(R261)</f>
        <v>1</v>
      </c>
      <c r="S262" s="21">
        <f>SUM(S261)</f>
        <v>0</v>
      </c>
      <c r="T262" s="21">
        <f t="shared" si="210"/>
        <v>1</v>
      </c>
      <c r="U262" s="21">
        <f>SUM(U261)</f>
        <v>0</v>
      </c>
      <c r="V262" s="21">
        <f t="shared" ref="V262:W262" si="237">SUM(V261)</f>
        <v>0</v>
      </c>
      <c r="W262" s="21">
        <f t="shared" si="237"/>
        <v>0</v>
      </c>
      <c r="X262" s="21">
        <f>SUM(X261)</f>
        <v>300</v>
      </c>
      <c r="Y262" s="21">
        <f t="shared" ref="Y262:AR262" si="238">SUM(Y261)</f>
        <v>0</v>
      </c>
      <c r="Z262" s="21">
        <f t="shared" si="238"/>
        <v>300</v>
      </c>
      <c r="AA262" s="21">
        <f t="shared" si="238"/>
        <v>100</v>
      </c>
      <c r="AB262" s="21">
        <f t="shared" si="238"/>
        <v>0</v>
      </c>
      <c r="AC262" s="21">
        <f t="shared" si="238"/>
        <v>100</v>
      </c>
      <c r="AD262" s="21">
        <f t="shared" si="238"/>
        <v>100</v>
      </c>
      <c r="AE262" s="21">
        <f t="shared" si="238"/>
        <v>0</v>
      </c>
      <c r="AF262" s="21">
        <f t="shared" si="238"/>
        <v>100</v>
      </c>
      <c r="AG262" s="21">
        <f t="shared" si="238"/>
        <v>0</v>
      </c>
      <c r="AH262" s="21">
        <f t="shared" si="238"/>
        <v>0</v>
      </c>
      <c r="AI262" s="21">
        <f t="shared" si="238"/>
        <v>0</v>
      </c>
      <c r="AJ262" s="21">
        <f t="shared" si="238"/>
        <v>300</v>
      </c>
      <c r="AK262" s="21">
        <f t="shared" si="238"/>
        <v>0</v>
      </c>
      <c r="AL262" s="21">
        <f t="shared" si="238"/>
        <v>300</v>
      </c>
      <c r="AM262" s="21">
        <f t="shared" si="238"/>
        <v>100</v>
      </c>
      <c r="AN262" s="21">
        <f t="shared" si="238"/>
        <v>0</v>
      </c>
      <c r="AO262" s="21">
        <f t="shared" si="238"/>
        <v>100</v>
      </c>
      <c r="AP262" s="21">
        <f t="shared" si="238"/>
        <v>300</v>
      </c>
      <c r="AQ262" s="21">
        <f t="shared" si="238"/>
        <v>0</v>
      </c>
      <c r="AR262" s="21">
        <f t="shared" si="238"/>
        <v>300</v>
      </c>
    </row>
    <row r="263" spans="1:44" s="130" customFormat="1" ht="15.75" customHeight="1" x14ac:dyDescent="0.25">
      <c r="A263" s="132" t="s">
        <v>301</v>
      </c>
      <c r="B263" s="59" t="s">
        <v>300</v>
      </c>
      <c r="C263" s="51">
        <v>0</v>
      </c>
      <c r="D263" s="51">
        <v>0</v>
      </c>
      <c r="E263" s="51">
        <f>SUM(C263:D263)</f>
        <v>0</v>
      </c>
      <c r="F263" s="51">
        <v>4.5</v>
      </c>
      <c r="G263" s="51">
        <v>0</v>
      </c>
      <c r="H263" s="51">
        <f>SUM(F263:G263)</f>
        <v>4.5</v>
      </c>
      <c r="I263" s="51">
        <v>5.5</v>
      </c>
      <c r="J263" s="51">
        <v>0</v>
      </c>
      <c r="K263" s="51">
        <f>SUM(I263:J263)</f>
        <v>5.5</v>
      </c>
      <c r="L263" s="51">
        <v>4.5</v>
      </c>
      <c r="M263" s="51">
        <v>0</v>
      </c>
      <c r="N263" s="51">
        <f t="shared" si="209"/>
        <v>4.5</v>
      </c>
      <c r="O263" s="51">
        <v>9</v>
      </c>
      <c r="P263" s="51">
        <v>0</v>
      </c>
      <c r="Q263" s="51">
        <f>SUM(O263:P263)</f>
        <v>9</v>
      </c>
      <c r="R263" s="51">
        <v>9.35</v>
      </c>
      <c r="S263" s="51">
        <v>0</v>
      </c>
      <c r="T263" s="51">
        <f t="shared" si="210"/>
        <v>9.35</v>
      </c>
      <c r="U263" s="51">
        <v>935</v>
      </c>
      <c r="V263" s="51">
        <v>0</v>
      </c>
      <c r="W263" s="51">
        <f>SUM(U263:V263)</f>
        <v>935</v>
      </c>
      <c r="X263" s="108">
        <v>930</v>
      </c>
      <c r="Y263" s="51">
        <v>0</v>
      </c>
      <c r="Z263" s="51">
        <f>SUM(X263:Y263)</f>
        <v>930</v>
      </c>
      <c r="AA263" s="108">
        <v>1738.66</v>
      </c>
      <c r="AB263" s="51">
        <v>0</v>
      </c>
      <c r="AC263" s="51">
        <f>SUM(AA263:AB263)</f>
        <v>1738.66</v>
      </c>
      <c r="AD263" s="51">
        <v>0</v>
      </c>
      <c r="AE263" s="51">
        <v>0</v>
      </c>
      <c r="AF263" s="51">
        <f>SUM(AD263:AE263)</f>
        <v>0</v>
      </c>
      <c r="AG263" s="51"/>
      <c r="AH263" s="51"/>
      <c r="AI263" s="51"/>
      <c r="AJ263" s="108">
        <v>1260.55</v>
      </c>
      <c r="AK263" s="51">
        <v>0</v>
      </c>
      <c r="AL263" s="51">
        <f>SUM(AJ263:AK263)</f>
        <v>1260.55</v>
      </c>
      <c r="AM263" s="51">
        <v>1922.59</v>
      </c>
      <c r="AN263" s="51">
        <v>0</v>
      </c>
      <c r="AO263" s="51">
        <f>SUM(AM263:AN263)</f>
        <v>1922.59</v>
      </c>
      <c r="AP263" s="51">
        <v>2772</v>
      </c>
      <c r="AQ263" s="51">
        <v>0</v>
      </c>
      <c r="AR263" s="51">
        <f>SUM(AP263:AQ263)</f>
        <v>2772</v>
      </c>
    </row>
    <row r="264" spans="1:44" ht="15.75" customHeight="1" x14ac:dyDescent="0.25">
      <c r="A264" s="209" t="s">
        <v>40</v>
      </c>
      <c r="B264" s="210"/>
      <c r="C264" s="21">
        <f t="shared" ref="C264:K264" si="239">SUM(C263)</f>
        <v>0</v>
      </c>
      <c r="D264" s="21">
        <f t="shared" si="239"/>
        <v>0</v>
      </c>
      <c r="E264" s="21">
        <f t="shared" si="239"/>
        <v>0</v>
      </c>
      <c r="F264" s="21">
        <f t="shared" si="239"/>
        <v>4.5</v>
      </c>
      <c r="G264" s="21">
        <f t="shared" si="239"/>
        <v>0</v>
      </c>
      <c r="H264" s="21">
        <f t="shared" si="239"/>
        <v>4.5</v>
      </c>
      <c r="I264" s="21">
        <f t="shared" si="239"/>
        <v>5.5</v>
      </c>
      <c r="J264" s="21">
        <f t="shared" si="239"/>
        <v>0</v>
      </c>
      <c r="K264" s="21">
        <f t="shared" si="239"/>
        <v>5.5</v>
      </c>
      <c r="L264" s="21">
        <f>SUM(L263)</f>
        <v>4.5</v>
      </c>
      <c r="M264" s="21">
        <f>SUM(M263)</f>
        <v>0</v>
      </c>
      <c r="N264" s="21">
        <f t="shared" si="209"/>
        <v>4.5</v>
      </c>
      <c r="O264" s="21">
        <f t="shared" ref="O264:Q264" si="240">SUM(O263)</f>
        <v>9</v>
      </c>
      <c r="P264" s="21">
        <f t="shared" si="240"/>
        <v>0</v>
      </c>
      <c r="Q264" s="21">
        <f t="shared" si="240"/>
        <v>9</v>
      </c>
      <c r="R264" s="21">
        <f>SUM(R263)</f>
        <v>9.35</v>
      </c>
      <c r="S264" s="21">
        <f>SUM(S263)</f>
        <v>0</v>
      </c>
      <c r="T264" s="21">
        <f t="shared" si="210"/>
        <v>9.35</v>
      </c>
      <c r="U264" s="21">
        <f>SUM(U263)</f>
        <v>935</v>
      </c>
      <c r="V264" s="21">
        <f t="shared" ref="V264:W264" si="241">SUM(V263)</f>
        <v>0</v>
      </c>
      <c r="W264" s="21">
        <f t="shared" si="241"/>
        <v>935</v>
      </c>
      <c r="X264" s="21">
        <f>SUM(X263)</f>
        <v>930</v>
      </c>
      <c r="Y264" s="21">
        <f t="shared" ref="Y264:AR264" si="242">SUM(Y263)</f>
        <v>0</v>
      </c>
      <c r="Z264" s="21">
        <f t="shared" si="242"/>
        <v>930</v>
      </c>
      <c r="AA264" s="21">
        <f t="shared" si="242"/>
        <v>1738.66</v>
      </c>
      <c r="AB264" s="21">
        <f t="shared" si="242"/>
        <v>0</v>
      </c>
      <c r="AC264" s="21">
        <f t="shared" si="242"/>
        <v>1738.66</v>
      </c>
      <c r="AD264" s="21">
        <f t="shared" si="242"/>
        <v>0</v>
      </c>
      <c r="AE264" s="21">
        <f t="shared" si="242"/>
        <v>0</v>
      </c>
      <c r="AF264" s="21">
        <f t="shared" si="242"/>
        <v>0</v>
      </c>
      <c r="AG264" s="21">
        <f t="shared" si="242"/>
        <v>0</v>
      </c>
      <c r="AH264" s="21">
        <f t="shared" si="242"/>
        <v>0</v>
      </c>
      <c r="AI264" s="21">
        <f t="shared" si="242"/>
        <v>0</v>
      </c>
      <c r="AJ264" s="21">
        <f t="shared" si="242"/>
        <v>1260.55</v>
      </c>
      <c r="AK264" s="21">
        <f t="shared" si="242"/>
        <v>0</v>
      </c>
      <c r="AL264" s="21">
        <f t="shared" si="242"/>
        <v>1260.55</v>
      </c>
      <c r="AM264" s="21">
        <f t="shared" si="242"/>
        <v>1922.59</v>
      </c>
      <c r="AN264" s="21">
        <f t="shared" si="242"/>
        <v>0</v>
      </c>
      <c r="AO264" s="21">
        <f t="shared" si="242"/>
        <v>1922.59</v>
      </c>
      <c r="AP264" s="21">
        <f t="shared" si="242"/>
        <v>2772</v>
      </c>
      <c r="AQ264" s="21">
        <f t="shared" si="242"/>
        <v>0</v>
      </c>
      <c r="AR264" s="21">
        <f t="shared" si="242"/>
        <v>2772</v>
      </c>
    </row>
    <row r="265" spans="1:44" ht="15.75" customHeight="1" x14ac:dyDescent="0.25">
      <c r="A265" s="26" t="s">
        <v>30</v>
      </c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32"/>
      <c r="M265" s="32"/>
      <c r="N265" s="26"/>
      <c r="O265" s="26"/>
      <c r="P265" s="26"/>
      <c r="Q265" s="26"/>
      <c r="R265" s="32"/>
      <c r="S265" s="32"/>
      <c r="T265" s="26"/>
      <c r="U265" s="29"/>
      <c r="V265" s="29"/>
      <c r="W265" s="29"/>
      <c r="X265" s="29"/>
      <c r="Y265" s="29"/>
      <c r="Z265" s="15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</row>
    <row r="266" spans="1:44" s="53" customFormat="1" ht="15.75" customHeight="1" x14ac:dyDescent="0.25">
      <c r="A266" s="213" t="s">
        <v>31</v>
      </c>
      <c r="B266" s="143" t="s">
        <v>241</v>
      </c>
      <c r="C266" s="51">
        <v>116.17</v>
      </c>
      <c r="D266" s="51">
        <v>0</v>
      </c>
      <c r="E266" s="51">
        <f t="shared" ref="E266:E268" si="243">SUM(C266:D266)</f>
        <v>116.17</v>
      </c>
      <c r="F266" s="51">
        <v>204</v>
      </c>
      <c r="G266" s="51">
        <v>0</v>
      </c>
      <c r="H266" s="51">
        <f t="shared" ref="H266:H268" si="244">SUM(F266:G266)</f>
        <v>204</v>
      </c>
      <c r="I266" s="51">
        <v>204</v>
      </c>
      <c r="J266" s="51">
        <v>0</v>
      </c>
      <c r="K266" s="51">
        <f t="shared" ref="K266:K268" si="245">SUM(I266:J266)</f>
        <v>204</v>
      </c>
      <c r="L266" s="51">
        <v>200.63229999999999</v>
      </c>
      <c r="M266" s="51">
        <v>0</v>
      </c>
      <c r="N266" s="51">
        <f t="shared" ref="N266:N269" si="246">SUM(L266:M266)</f>
        <v>200.63229999999999</v>
      </c>
      <c r="O266" s="51">
        <v>218</v>
      </c>
      <c r="P266" s="51">
        <v>0</v>
      </c>
      <c r="Q266" s="51">
        <f>SUM(O266:P266)</f>
        <v>218</v>
      </c>
      <c r="R266" s="51">
        <v>218</v>
      </c>
      <c r="S266" s="51">
        <v>0</v>
      </c>
      <c r="T266" s="51">
        <f t="shared" ref="T266:T269" si="247">SUM(R266:S266)</f>
        <v>218</v>
      </c>
      <c r="U266" s="51">
        <v>21779.59</v>
      </c>
      <c r="V266" s="51">
        <v>0</v>
      </c>
      <c r="W266" s="51">
        <f>SUM(U266:V266)</f>
        <v>21779.59</v>
      </c>
      <c r="X266" s="51">
        <v>21800</v>
      </c>
      <c r="Y266" s="51">
        <v>0</v>
      </c>
      <c r="Z266" s="51">
        <v>21800</v>
      </c>
      <c r="AA266" s="51">
        <v>11800</v>
      </c>
      <c r="AB266" s="51">
        <v>0</v>
      </c>
      <c r="AC266" s="51">
        <v>11800</v>
      </c>
      <c r="AD266" s="51">
        <v>13816.64</v>
      </c>
      <c r="AE266" s="51">
        <v>0</v>
      </c>
      <c r="AF266" s="51">
        <f>SUM(AD266:AE266)</f>
        <v>13816.64</v>
      </c>
      <c r="AG266" s="51"/>
      <c r="AH266" s="51"/>
      <c r="AI266" s="51"/>
      <c r="AJ266" s="51">
        <v>21800</v>
      </c>
      <c r="AK266" s="51">
        <v>0</v>
      </c>
      <c r="AL266" s="51">
        <v>21800</v>
      </c>
      <c r="AM266" s="51">
        <v>7500</v>
      </c>
      <c r="AN266" s="51">
        <v>0</v>
      </c>
      <c r="AO266" s="51">
        <v>7500</v>
      </c>
      <c r="AP266" s="51">
        <v>0.01</v>
      </c>
      <c r="AQ266" s="51">
        <v>0</v>
      </c>
      <c r="AR266" s="51">
        <v>0.01</v>
      </c>
    </row>
    <row r="267" spans="1:44" s="53" customFormat="1" ht="15.75" customHeight="1" x14ac:dyDescent="0.25">
      <c r="A267" s="214"/>
      <c r="B267" s="143" t="s">
        <v>242</v>
      </c>
      <c r="C267" s="51">
        <v>47.9</v>
      </c>
      <c r="D267" s="51">
        <v>0</v>
      </c>
      <c r="E267" s="51">
        <f t="shared" si="243"/>
        <v>47.9</v>
      </c>
      <c r="F267" s="51">
        <v>54</v>
      </c>
      <c r="G267" s="51">
        <v>0</v>
      </c>
      <c r="H267" s="51">
        <f t="shared" si="244"/>
        <v>54</v>
      </c>
      <c r="I267" s="51">
        <v>54</v>
      </c>
      <c r="J267" s="51">
        <v>0</v>
      </c>
      <c r="K267" s="51">
        <f t="shared" si="245"/>
        <v>54</v>
      </c>
      <c r="L267" s="51">
        <v>52.906799999999997</v>
      </c>
      <c r="M267" s="51">
        <v>0</v>
      </c>
      <c r="N267" s="51">
        <f t="shared" si="246"/>
        <v>52.906799999999997</v>
      </c>
      <c r="O267" s="51">
        <v>58</v>
      </c>
      <c r="P267" s="51">
        <v>0</v>
      </c>
      <c r="Q267" s="51">
        <f>SUM(O267:P267)</f>
        <v>58</v>
      </c>
      <c r="R267" s="51">
        <v>58</v>
      </c>
      <c r="S267" s="51">
        <v>0</v>
      </c>
      <c r="T267" s="51">
        <f t="shared" si="247"/>
        <v>58</v>
      </c>
      <c r="U267" s="51">
        <v>5776.08</v>
      </c>
      <c r="V267" s="51">
        <v>0</v>
      </c>
      <c r="W267" s="51">
        <f t="shared" ref="W267:W268" si="248">SUM(U267:V267)</f>
        <v>5776.08</v>
      </c>
      <c r="X267" s="51">
        <v>5800</v>
      </c>
      <c r="Y267" s="51">
        <v>0</v>
      </c>
      <c r="Z267" s="51">
        <v>5800</v>
      </c>
      <c r="AA267" s="51">
        <v>5800</v>
      </c>
      <c r="AB267" s="51">
        <v>0</v>
      </c>
      <c r="AC267" s="51">
        <v>5800</v>
      </c>
      <c r="AD267" s="51">
        <v>3858.48</v>
      </c>
      <c r="AE267" s="51">
        <v>0</v>
      </c>
      <c r="AF267" s="51">
        <f t="shared" ref="AF267:AF268" si="249">SUM(AD267:AE267)</f>
        <v>3858.48</v>
      </c>
      <c r="AG267" s="51"/>
      <c r="AH267" s="51"/>
      <c r="AI267" s="51"/>
      <c r="AJ267" s="51">
        <v>5800</v>
      </c>
      <c r="AK267" s="51">
        <v>0</v>
      </c>
      <c r="AL267" s="51">
        <v>5800</v>
      </c>
      <c r="AM267" s="51">
        <v>2000</v>
      </c>
      <c r="AN267" s="51">
        <v>0</v>
      </c>
      <c r="AO267" s="51">
        <v>2000</v>
      </c>
      <c r="AP267" s="51">
        <v>0.01</v>
      </c>
      <c r="AQ267" s="51">
        <v>0</v>
      </c>
      <c r="AR267" s="51">
        <v>0.01</v>
      </c>
    </row>
    <row r="268" spans="1:44" s="53" customFormat="1" ht="15.75" customHeight="1" x14ac:dyDescent="0.25">
      <c r="A268" s="215"/>
      <c r="B268" s="143" t="s">
        <v>243</v>
      </c>
      <c r="C268" s="51">
        <v>40.93</v>
      </c>
      <c r="D268" s="51">
        <v>0</v>
      </c>
      <c r="E268" s="51">
        <f t="shared" si="243"/>
        <v>40.93</v>
      </c>
      <c r="F268" s="51">
        <v>42</v>
      </c>
      <c r="G268" s="51">
        <v>0</v>
      </c>
      <c r="H268" s="51">
        <f t="shared" si="244"/>
        <v>42</v>
      </c>
      <c r="I268" s="51">
        <v>42</v>
      </c>
      <c r="J268" s="51">
        <v>0</v>
      </c>
      <c r="K268" s="51">
        <f t="shared" si="245"/>
        <v>42</v>
      </c>
      <c r="L268" s="51">
        <v>41.697200000000002</v>
      </c>
      <c r="M268" s="51">
        <v>0</v>
      </c>
      <c r="N268" s="51">
        <f t="shared" si="246"/>
        <v>41.697200000000002</v>
      </c>
      <c r="O268" s="51">
        <v>44</v>
      </c>
      <c r="P268" s="51">
        <v>0</v>
      </c>
      <c r="Q268" s="51">
        <f>SUM(O268:P268)</f>
        <v>44</v>
      </c>
      <c r="R268" s="51">
        <v>44</v>
      </c>
      <c r="S268" s="51">
        <v>0</v>
      </c>
      <c r="T268" s="51">
        <f t="shared" si="247"/>
        <v>44</v>
      </c>
      <c r="U268" s="51">
        <v>4358.6000000000004</v>
      </c>
      <c r="V268" s="51">
        <v>0</v>
      </c>
      <c r="W268" s="51">
        <f t="shared" si="248"/>
        <v>4358.6000000000004</v>
      </c>
      <c r="X268" s="51">
        <v>4400</v>
      </c>
      <c r="Y268" s="51">
        <v>0</v>
      </c>
      <c r="Z268" s="51">
        <v>4400</v>
      </c>
      <c r="AA268" s="51">
        <v>4400</v>
      </c>
      <c r="AB268" s="51">
        <v>0</v>
      </c>
      <c r="AC268" s="51">
        <v>4400</v>
      </c>
      <c r="AD268" s="51">
        <v>3159.32</v>
      </c>
      <c r="AE268" s="51">
        <v>0</v>
      </c>
      <c r="AF268" s="51">
        <f t="shared" si="249"/>
        <v>3159.32</v>
      </c>
      <c r="AG268" s="51"/>
      <c r="AH268" s="51"/>
      <c r="AI268" s="51"/>
      <c r="AJ268" s="51">
        <v>4400</v>
      </c>
      <c r="AK268" s="51">
        <v>0</v>
      </c>
      <c r="AL268" s="51">
        <v>4400</v>
      </c>
      <c r="AM268" s="51">
        <v>1200</v>
      </c>
      <c r="AN268" s="51">
        <v>0</v>
      </c>
      <c r="AO268" s="51">
        <v>1200</v>
      </c>
      <c r="AP268" s="51">
        <v>0.01</v>
      </c>
      <c r="AQ268" s="51">
        <v>0</v>
      </c>
      <c r="AR268" s="51">
        <v>0.01</v>
      </c>
    </row>
    <row r="269" spans="1:44" s="85" customFormat="1" ht="15.75" customHeight="1" x14ac:dyDescent="0.25">
      <c r="A269" s="218" t="s">
        <v>40</v>
      </c>
      <c r="B269" s="216"/>
      <c r="C269" s="21">
        <f t="shared" ref="C269:K269" si="250">SUM(C266:C268)</f>
        <v>205</v>
      </c>
      <c r="D269" s="21">
        <f t="shared" si="250"/>
        <v>0</v>
      </c>
      <c r="E269" s="21">
        <f t="shared" si="250"/>
        <v>205</v>
      </c>
      <c r="F269" s="21">
        <f t="shared" si="250"/>
        <v>300</v>
      </c>
      <c r="G269" s="21">
        <f t="shared" si="250"/>
        <v>0</v>
      </c>
      <c r="H269" s="21">
        <f t="shared" si="250"/>
        <v>300</v>
      </c>
      <c r="I269" s="21">
        <f t="shared" si="250"/>
        <v>300</v>
      </c>
      <c r="J269" s="21">
        <f t="shared" si="250"/>
        <v>0</v>
      </c>
      <c r="K269" s="21">
        <f t="shared" si="250"/>
        <v>300</v>
      </c>
      <c r="L269" s="21">
        <f>SUM(L266:L268)</f>
        <v>295.23629999999997</v>
      </c>
      <c r="M269" s="21">
        <f>SUM(M266:M268)</f>
        <v>0</v>
      </c>
      <c r="N269" s="21">
        <f t="shared" si="246"/>
        <v>295.23629999999997</v>
      </c>
      <c r="O269" s="21">
        <f t="shared" ref="O269:Q269" si="251">SUM(O266:O268)</f>
        <v>320</v>
      </c>
      <c r="P269" s="21">
        <f t="shared" si="251"/>
        <v>0</v>
      </c>
      <c r="Q269" s="21">
        <f t="shared" si="251"/>
        <v>320</v>
      </c>
      <c r="R269" s="21">
        <f>SUM(R266:R268)</f>
        <v>320</v>
      </c>
      <c r="S269" s="21">
        <f>SUM(S266:S268)</f>
        <v>0</v>
      </c>
      <c r="T269" s="21">
        <f t="shared" si="247"/>
        <v>320</v>
      </c>
      <c r="U269" s="21">
        <f>SUM(U266:U268)</f>
        <v>31914.269999999997</v>
      </c>
      <c r="V269" s="21">
        <f t="shared" ref="V269:W269" si="252">SUM(V266:V268)</f>
        <v>0</v>
      </c>
      <c r="W269" s="21">
        <f t="shared" si="252"/>
        <v>31914.269999999997</v>
      </c>
      <c r="X269" s="21">
        <f>SUM(X266:X268)</f>
        <v>32000</v>
      </c>
      <c r="Y269" s="21">
        <f t="shared" ref="Y269:AR269" si="253">SUM(Y266:Y268)</f>
        <v>0</v>
      </c>
      <c r="Z269" s="21">
        <f t="shared" si="253"/>
        <v>32000</v>
      </c>
      <c r="AA269" s="21">
        <f t="shared" si="253"/>
        <v>22000</v>
      </c>
      <c r="AB269" s="21">
        <f t="shared" si="253"/>
        <v>0</v>
      </c>
      <c r="AC269" s="21">
        <f t="shared" si="253"/>
        <v>22000</v>
      </c>
      <c r="AD269" s="21">
        <f t="shared" si="253"/>
        <v>20834.439999999999</v>
      </c>
      <c r="AE269" s="21">
        <f t="shared" si="253"/>
        <v>0</v>
      </c>
      <c r="AF269" s="21">
        <f t="shared" si="253"/>
        <v>20834.439999999999</v>
      </c>
      <c r="AG269" s="21">
        <f t="shared" si="253"/>
        <v>0</v>
      </c>
      <c r="AH269" s="21">
        <f t="shared" si="253"/>
        <v>0</v>
      </c>
      <c r="AI269" s="21">
        <f t="shared" si="253"/>
        <v>0</v>
      </c>
      <c r="AJ269" s="21">
        <f t="shared" si="253"/>
        <v>32000</v>
      </c>
      <c r="AK269" s="21">
        <f t="shared" si="253"/>
        <v>0</v>
      </c>
      <c r="AL269" s="21">
        <f t="shared" si="253"/>
        <v>32000</v>
      </c>
      <c r="AM269" s="21">
        <f t="shared" si="253"/>
        <v>10700</v>
      </c>
      <c r="AN269" s="21">
        <f t="shared" si="253"/>
        <v>0</v>
      </c>
      <c r="AO269" s="21">
        <f t="shared" si="253"/>
        <v>10700</v>
      </c>
      <c r="AP269" s="21">
        <f t="shared" si="253"/>
        <v>0.03</v>
      </c>
      <c r="AQ269" s="21">
        <f t="shared" si="253"/>
        <v>0</v>
      </c>
      <c r="AR269" s="21">
        <f t="shared" si="253"/>
        <v>0.03</v>
      </c>
    </row>
    <row r="270" spans="1:44" ht="15.75" customHeight="1" x14ac:dyDescent="0.25">
      <c r="A270" s="26" t="s">
        <v>32</v>
      </c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32"/>
      <c r="M270" s="32"/>
      <c r="N270" s="26"/>
      <c r="O270" s="26"/>
      <c r="P270" s="26"/>
      <c r="Q270" s="26"/>
      <c r="R270" s="32"/>
      <c r="S270" s="32"/>
      <c r="T270" s="26"/>
      <c r="U270" s="29"/>
      <c r="V270" s="29"/>
      <c r="W270" s="29"/>
      <c r="X270" s="29"/>
      <c r="Y270" s="29"/>
      <c r="Z270" s="15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</row>
    <row r="271" spans="1:44" s="53" customFormat="1" ht="15.75" customHeight="1" x14ac:dyDescent="0.25">
      <c r="A271" s="213" t="s">
        <v>33</v>
      </c>
      <c r="B271" s="59" t="s">
        <v>331</v>
      </c>
      <c r="C271" s="133">
        <v>1402.8542</v>
      </c>
      <c r="D271" s="133">
        <v>791.28390000000002</v>
      </c>
      <c r="E271" s="133">
        <v>2194.1381000000001</v>
      </c>
      <c r="F271" s="133">
        <v>1530.2217000000001</v>
      </c>
      <c r="G271" s="133">
        <v>984.10260000000005</v>
      </c>
      <c r="H271" s="133">
        <v>2514.3243000000002</v>
      </c>
      <c r="I271" s="133">
        <v>1604.9934000000001</v>
      </c>
      <c r="J271" s="133">
        <v>1004.1473</v>
      </c>
      <c r="K271" s="133">
        <v>2609.1406999999999</v>
      </c>
      <c r="L271" s="133">
        <v>1537.3793000000001</v>
      </c>
      <c r="M271" s="133">
        <v>858.65779999999995</v>
      </c>
      <c r="N271" s="133">
        <f t="shared" ref="N271:N283" si="254">SUM(L271:M271)</f>
        <v>2396.0371</v>
      </c>
      <c r="O271" s="133">
        <v>1648.7585999999999</v>
      </c>
      <c r="P271" s="133">
        <v>1047.6079999999999</v>
      </c>
      <c r="Q271" s="133">
        <v>2696.3665999999998</v>
      </c>
      <c r="R271" s="133">
        <v>1934.576</v>
      </c>
      <c r="S271" s="133">
        <v>1084.0083999999999</v>
      </c>
      <c r="T271" s="133">
        <f t="shared" ref="T271:T283" si="255">SUM(R271:S271)</f>
        <v>3018.5843999999997</v>
      </c>
      <c r="U271" s="133">
        <v>172846.18</v>
      </c>
      <c r="V271" s="133">
        <v>97187.97</v>
      </c>
      <c r="W271" s="133">
        <f>SUM(U271:V271)</f>
        <v>270034.15000000002</v>
      </c>
      <c r="X271" s="133">
        <v>196373.53</v>
      </c>
      <c r="Y271" s="133">
        <v>108287.09</v>
      </c>
      <c r="Z271" s="133">
        <f>SUM(X271:Y271)</f>
        <v>304660.62</v>
      </c>
      <c r="AA271" s="133">
        <v>205744.98</v>
      </c>
      <c r="AB271" s="133">
        <v>106026.04</v>
      </c>
      <c r="AC271" s="133">
        <f>SUM(AA271:AB271)</f>
        <v>311771.02</v>
      </c>
      <c r="AD271" s="133">
        <v>162304.04</v>
      </c>
      <c r="AE271" s="133">
        <v>91000.65</v>
      </c>
      <c r="AF271" s="133">
        <f>SUM(AD271:AE271)</f>
        <v>253304.69</v>
      </c>
      <c r="AG271" s="133"/>
      <c r="AH271" s="133"/>
      <c r="AI271" s="133"/>
      <c r="AJ271" s="133">
        <v>234400.32</v>
      </c>
      <c r="AK271" s="133">
        <v>131075.39000000001</v>
      </c>
      <c r="AL271" s="133">
        <f>SUM(AJ271:AK271)</f>
        <v>365475.71</v>
      </c>
      <c r="AM271" s="133">
        <v>228617.58</v>
      </c>
      <c r="AN271" s="133">
        <v>132512.45000000001</v>
      </c>
      <c r="AO271" s="133">
        <f>SUM(AM271:AN271)</f>
        <v>361130.03</v>
      </c>
      <c r="AP271" s="133">
        <v>226026.99</v>
      </c>
      <c r="AQ271" s="133">
        <v>136135.66</v>
      </c>
      <c r="AR271" s="133">
        <f>SUM(AP271:AQ271)</f>
        <v>362162.65</v>
      </c>
    </row>
    <row r="272" spans="1:44" s="53" customFormat="1" ht="15.75" customHeight="1" x14ac:dyDescent="0.25">
      <c r="A272" s="215"/>
      <c r="B272" s="59" t="s">
        <v>332</v>
      </c>
      <c r="C272" s="133">
        <v>2.2639</v>
      </c>
      <c r="D272" s="133">
        <v>2.6032000000000002</v>
      </c>
      <c r="E272" s="133">
        <v>4.8670999999999998</v>
      </c>
      <c r="F272" s="133">
        <v>16.871600000000001</v>
      </c>
      <c r="G272" s="133">
        <v>17.8081</v>
      </c>
      <c r="H272" s="133">
        <v>34.679699999999997</v>
      </c>
      <c r="I272" s="133">
        <v>0.6804</v>
      </c>
      <c r="J272" s="133">
        <v>1.0201</v>
      </c>
      <c r="K272" s="133">
        <v>1.7004999999999999</v>
      </c>
      <c r="L272" s="133">
        <v>0.67610000000000003</v>
      </c>
      <c r="M272" s="133">
        <v>1.0175000000000001</v>
      </c>
      <c r="N272" s="133">
        <f t="shared" si="254"/>
        <v>1.6936</v>
      </c>
      <c r="O272" s="133">
        <v>10.34</v>
      </c>
      <c r="P272" s="133">
        <v>10.2601</v>
      </c>
      <c r="Q272" s="133">
        <v>20.600100000000001</v>
      </c>
      <c r="R272" s="133">
        <v>3.5</v>
      </c>
      <c r="S272" s="133">
        <v>1E-4</v>
      </c>
      <c r="T272" s="133">
        <f t="shared" si="255"/>
        <v>3.5001000000000002</v>
      </c>
      <c r="U272" s="133">
        <v>119.01</v>
      </c>
      <c r="V272" s="133">
        <v>0</v>
      </c>
      <c r="W272" s="133">
        <f>SUM(U272:V272)</f>
        <v>119.01</v>
      </c>
      <c r="X272" s="133">
        <v>980.03</v>
      </c>
      <c r="Y272" s="133">
        <v>720.04</v>
      </c>
      <c r="Z272" s="133">
        <f>SUM(X272:Y272)</f>
        <v>1700.07</v>
      </c>
      <c r="AA272" s="133">
        <v>1775.88</v>
      </c>
      <c r="AB272" s="133">
        <v>2063.85</v>
      </c>
      <c r="AC272" s="133">
        <f>SUM(AA272:AB272)</f>
        <v>3839.73</v>
      </c>
      <c r="AD272" s="133">
        <v>1401.25</v>
      </c>
      <c r="AE272" s="133">
        <v>2063.83</v>
      </c>
      <c r="AF272" s="133">
        <f>SUM(AD272:AE272)</f>
        <v>3465.08</v>
      </c>
      <c r="AG272" s="133"/>
      <c r="AH272" s="133"/>
      <c r="AI272" s="133"/>
      <c r="AJ272" s="133">
        <v>1393.38</v>
      </c>
      <c r="AK272" s="133">
        <v>1610.06</v>
      </c>
      <c r="AL272" s="133">
        <f>SUM(AJ272:AK272)</f>
        <v>3003.44</v>
      </c>
      <c r="AM272" s="133">
        <v>94.43</v>
      </c>
      <c r="AN272" s="133">
        <v>120</v>
      </c>
      <c r="AO272" s="133">
        <f>SUM(AM272:AN272)</f>
        <v>214.43</v>
      </c>
      <c r="AP272" s="133">
        <v>3725.32</v>
      </c>
      <c r="AQ272" s="133">
        <v>6531.09</v>
      </c>
      <c r="AR272" s="133">
        <f>SUM(AP272:AQ272)</f>
        <v>10256.41</v>
      </c>
    </row>
    <row r="273" spans="1:44" s="85" customFormat="1" ht="15.75" customHeight="1" x14ac:dyDescent="0.25">
      <c r="A273" s="218" t="s">
        <v>40</v>
      </c>
      <c r="B273" s="216"/>
      <c r="C273" s="166">
        <f t="shared" ref="C273:K273" si="256">SUM(C271:C272)</f>
        <v>1405.1180999999999</v>
      </c>
      <c r="D273" s="166">
        <f t="shared" si="256"/>
        <v>793.88710000000003</v>
      </c>
      <c r="E273" s="166">
        <f t="shared" si="256"/>
        <v>2199.0052000000001</v>
      </c>
      <c r="F273" s="166">
        <f t="shared" si="256"/>
        <v>1547.0933</v>
      </c>
      <c r="G273" s="166">
        <f t="shared" si="256"/>
        <v>1001.9107</v>
      </c>
      <c r="H273" s="166">
        <f t="shared" si="256"/>
        <v>2549.0040000000004</v>
      </c>
      <c r="I273" s="166">
        <f t="shared" si="256"/>
        <v>1605.6738</v>
      </c>
      <c r="J273" s="166">
        <f t="shared" si="256"/>
        <v>1005.1673999999999</v>
      </c>
      <c r="K273" s="166">
        <f t="shared" si="256"/>
        <v>2610.8411999999998</v>
      </c>
      <c r="L273" s="166">
        <f>SUM(L271:L272)</f>
        <v>1538.0554</v>
      </c>
      <c r="M273" s="166">
        <f>SUM(M271:M272)</f>
        <v>859.67529999999999</v>
      </c>
      <c r="N273" s="166">
        <f t="shared" si="254"/>
        <v>2397.7307000000001</v>
      </c>
      <c r="O273" s="166">
        <f t="shared" ref="O273:Q273" si="257">SUM(O271:O272)</f>
        <v>1659.0985999999998</v>
      </c>
      <c r="P273" s="166">
        <f t="shared" si="257"/>
        <v>1057.8680999999999</v>
      </c>
      <c r="Q273" s="166">
        <f t="shared" si="257"/>
        <v>2716.9666999999999</v>
      </c>
      <c r="R273" s="166">
        <f>SUM(R271:R272)</f>
        <v>1938.076</v>
      </c>
      <c r="S273" s="166">
        <f>SUM(S271:S272)</f>
        <v>1084.0084999999999</v>
      </c>
      <c r="T273" s="166">
        <f t="shared" si="255"/>
        <v>3022.0844999999999</v>
      </c>
      <c r="U273" s="166">
        <f>SUM(U271:U272)</f>
        <v>172965.19</v>
      </c>
      <c r="V273" s="166">
        <f t="shared" ref="V273:AC273" si="258">SUM(V271:V272)</f>
        <v>97187.97</v>
      </c>
      <c r="W273" s="166">
        <f t="shared" si="258"/>
        <v>270153.16000000003</v>
      </c>
      <c r="X273" s="166">
        <f t="shared" si="258"/>
        <v>197353.56</v>
      </c>
      <c r="Y273" s="166">
        <f t="shared" si="258"/>
        <v>109007.12999999999</v>
      </c>
      <c r="Z273" s="166">
        <f t="shared" si="258"/>
        <v>306360.69</v>
      </c>
      <c r="AA273" s="166">
        <f t="shared" si="258"/>
        <v>207520.86000000002</v>
      </c>
      <c r="AB273" s="166">
        <f t="shared" si="258"/>
        <v>108089.89</v>
      </c>
      <c r="AC273" s="166">
        <f t="shared" si="258"/>
        <v>315610.75</v>
      </c>
      <c r="AD273" s="166">
        <f t="shared" ref="AD273" si="259">SUM(AD271:AD272)</f>
        <v>163705.29</v>
      </c>
      <c r="AE273" s="166">
        <f t="shared" ref="AE273" si="260">SUM(AE271:AE272)</f>
        <v>93064.48</v>
      </c>
      <c r="AF273" s="166">
        <f t="shared" ref="AF273" si="261">SUM(AF271:AF272)</f>
        <v>256769.77</v>
      </c>
      <c r="AG273" s="166">
        <f t="shared" ref="AG273" si="262">SUM(AG271:AG272)</f>
        <v>0</v>
      </c>
      <c r="AH273" s="166">
        <f t="shared" ref="AH273" si="263">SUM(AH271:AH272)</f>
        <v>0</v>
      </c>
      <c r="AI273" s="166">
        <f t="shared" ref="AI273" si="264">SUM(AI271:AI272)</f>
        <v>0</v>
      </c>
      <c r="AJ273" s="166">
        <f t="shared" ref="AJ273" si="265">SUM(AJ271:AJ272)</f>
        <v>235793.7</v>
      </c>
      <c r="AK273" s="166">
        <f t="shared" ref="AK273" si="266">SUM(AK271:AK272)</f>
        <v>132685.45000000001</v>
      </c>
      <c r="AL273" s="166">
        <f t="shared" ref="AL273" si="267">SUM(AL271:AL272)</f>
        <v>368479.15</v>
      </c>
      <c r="AM273" s="166">
        <f t="shared" ref="AM273" si="268">SUM(AM271:AM272)</f>
        <v>228712.00999999998</v>
      </c>
      <c r="AN273" s="166">
        <f t="shared" ref="AN273" si="269">SUM(AN271:AN272)</f>
        <v>132632.45000000001</v>
      </c>
      <c r="AO273" s="166">
        <f t="shared" ref="AO273" si="270">SUM(AO271:AO272)</f>
        <v>361344.46</v>
      </c>
      <c r="AP273" s="166">
        <f t="shared" ref="AP273" si="271">SUM(AP271:AP272)</f>
        <v>229752.31</v>
      </c>
      <c r="AQ273" s="166">
        <f t="shared" ref="AQ273" si="272">SUM(AQ271:AQ272)</f>
        <v>142666.75</v>
      </c>
      <c r="AR273" s="166">
        <f t="shared" ref="AR273" si="273">SUM(AR271:AR272)</f>
        <v>372419.06</v>
      </c>
    </row>
    <row r="274" spans="1:44" s="53" customFormat="1" ht="15.75" customHeight="1" x14ac:dyDescent="0.25">
      <c r="A274" s="213" t="s">
        <v>113</v>
      </c>
      <c r="B274" s="59" t="s">
        <v>294</v>
      </c>
      <c r="C274" s="51">
        <v>59.031399999999998</v>
      </c>
      <c r="D274" s="51">
        <v>6.9473000000000003</v>
      </c>
      <c r="E274" s="51">
        <v>65.978700000000003</v>
      </c>
      <c r="F274" s="51">
        <v>77.486500000000007</v>
      </c>
      <c r="G274" s="51">
        <v>13.609500000000001</v>
      </c>
      <c r="H274" s="51">
        <v>91.096000000000004</v>
      </c>
      <c r="I274" s="51">
        <v>75.086500000000001</v>
      </c>
      <c r="J274" s="51">
        <v>10.016299999999999</v>
      </c>
      <c r="K274" s="51">
        <v>85.102800000000002</v>
      </c>
      <c r="L274" s="51">
        <v>74.185699999999997</v>
      </c>
      <c r="M274" s="51">
        <v>8.9570000000000007</v>
      </c>
      <c r="N274" s="51">
        <f t="shared" si="254"/>
        <v>83.142699999999991</v>
      </c>
      <c r="O274" s="51">
        <v>77.486500000000007</v>
      </c>
      <c r="P274" s="51">
        <v>11.2296</v>
      </c>
      <c r="Q274" s="51">
        <v>88.716099999999997</v>
      </c>
      <c r="R274" s="51">
        <v>77.486500000000007</v>
      </c>
      <c r="S274" s="51">
        <v>11.2295</v>
      </c>
      <c r="T274" s="51">
        <f t="shared" si="255"/>
        <v>88.716000000000008</v>
      </c>
      <c r="U274" s="51">
        <v>3569.23</v>
      </c>
      <c r="V274" s="51">
        <v>363.23</v>
      </c>
      <c r="W274" s="51">
        <f>SUM(U274:V274)</f>
        <v>3932.46</v>
      </c>
      <c r="X274" s="51">
        <v>11828.65</v>
      </c>
      <c r="Y274" s="51">
        <v>1542.96</v>
      </c>
      <c r="Z274" s="51">
        <v>13371.61</v>
      </c>
      <c r="AA274" s="51">
        <v>17658.87</v>
      </c>
      <c r="AB274" s="51">
        <v>928.33</v>
      </c>
      <c r="AC274" s="51">
        <v>18587.2</v>
      </c>
      <c r="AD274" s="51">
        <v>7680.33</v>
      </c>
      <c r="AE274" s="51">
        <v>208.42</v>
      </c>
      <c r="AF274" s="51">
        <f>SUM(AD274:AE274)</f>
        <v>7888.75</v>
      </c>
      <c r="AG274" s="51"/>
      <c r="AH274" s="51"/>
      <c r="AI274" s="51"/>
      <c r="AJ274" s="51">
        <v>15759.26</v>
      </c>
      <c r="AK274" s="51">
        <v>13793.05</v>
      </c>
      <c r="AL274" s="51">
        <v>29552.309999999998</v>
      </c>
      <c r="AM274" s="51">
        <v>15759.22</v>
      </c>
      <c r="AN274" s="51">
        <v>13793.01</v>
      </c>
      <c r="AO274" s="51">
        <v>29552.23</v>
      </c>
      <c r="AP274" s="51">
        <v>13480.05</v>
      </c>
      <c r="AQ274" s="51">
        <v>11220.05</v>
      </c>
      <c r="AR274" s="51">
        <v>24700.1</v>
      </c>
    </row>
    <row r="275" spans="1:44" s="53" customFormat="1" ht="15.75" customHeight="1" x14ac:dyDescent="0.25">
      <c r="A275" s="214"/>
      <c r="B275" s="59" t="s">
        <v>295</v>
      </c>
      <c r="C275" s="51">
        <v>12.692600000000001</v>
      </c>
      <c r="D275" s="51">
        <v>0.1389</v>
      </c>
      <c r="E275" s="51">
        <v>12.8315</v>
      </c>
      <c r="F275" s="51">
        <v>16.504999999999999</v>
      </c>
      <c r="G275" s="51">
        <v>3.7530999999999999</v>
      </c>
      <c r="H275" s="51">
        <v>20.258099999999999</v>
      </c>
      <c r="I275" s="51">
        <v>16.105</v>
      </c>
      <c r="J275" s="51">
        <v>3.1530999999999998</v>
      </c>
      <c r="K275" s="51">
        <v>19.258099999999999</v>
      </c>
      <c r="L275" s="51">
        <v>14.623799999999999</v>
      </c>
      <c r="M275" s="51">
        <v>1.7569999999999999</v>
      </c>
      <c r="N275" s="51">
        <f t="shared" si="254"/>
        <v>16.380800000000001</v>
      </c>
      <c r="O275" s="51">
        <v>16.504999999999999</v>
      </c>
      <c r="P275" s="51">
        <v>3.7530999999999999</v>
      </c>
      <c r="Q275" s="51">
        <v>20.258099999999999</v>
      </c>
      <c r="R275" s="51">
        <v>16.504999999999999</v>
      </c>
      <c r="S275" s="51">
        <v>3.7530000000000001</v>
      </c>
      <c r="T275" s="51">
        <f t="shared" si="255"/>
        <v>20.257999999999999</v>
      </c>
      <c r="U275" s="51">
        <v>694.87</v>
      </c>
      <c r="V275" s="51">
        <v>98.77</v>
      </c>
      <c r="W275" s="51">
        <f t="shared" ref="W275:W276" si="274">SUM(U275:V275)</f>
        <v>793.64</v>
      </c>
      <c r="X275" s="51">
        <v>2410.5</v>
      </c>
      <c r="Y275" s="51">
        <v>465.31</v>
      </c>
      <c r="Z275" s="51">
        <v>2875.81</v>
      </c>
      <c r="AA275" s="51">
        <v>2135.21</v>
      </c>
      <c r="AB275" s="51">
        <v>202.82</v>
      </c>
      <c r="AC275" s="51">
        <v>2338.0300000000002</v>
      </c>
      <c r="AD275" s="51">
        <v>55.2</v>
      </c>
      <c r="AE275" s="51">
        <v>82.6</v>
      </c>
      <c r="AF275" s="51">
        <f t="shared" ref="AF275:AF276" si="275">SUM(AD275:AE275)</f>
        <v>137.80000000000001</v>
      </c>
      <c r="AG275" s="51"/>
      <c r="AH275" s="51"/>
      <c r="AI275" s="51"/>
      <c r="AJ275" s="51">
        <v>3180.05</v>
      </c>
      <c r="AK275" s="51">
        <v>2697.05</v>
      </c>
      <c r="AL275" s="51">
        <v>5877.1</v>
      </c>
      <c r="AM275" s="51">
        <v>3180</v>
      </c>
      <c r="AN275" s="51">
        <v>2697</v>
      </c>
      <c r="AO275" s="51">
        <v>5877</v>
      </c>
      <c r="AP275" s="51">
        <v>1500.05</v>
      </c>
      <c r="AQ275" s="51">
        <v>2250.0500000000002</v>
      </c>
      <c r="AR275" s="51">
        <v>3750.1</v>
      </c>
    </row>
    <row r="276" spans="1:44" s="53" customFormat="1" ht="15.75" customHeight="1" x14ac:dyDescent="0.25">
      <c r="A276" s="215"/>
      <c r="B276" s="59" t="s">
        <v>296</v>
      </c>
      <c r="C276" s="51">
        <v>13.539199999999999</v>
      </c>
      <c r="D276" s="51">
        <v>0.80889999999999995</v>
      </c>
      <c r="E276" s="51">
        <v>14.348100000000001</v>
      </c>
      <c r="F276" s="51">
        <v>15.882999999999999</v>
      </c>
      <c r="G276" s="51">
        <v>2.8241000000000001</v>
      </c>
      <c r="H276" s="51">
        <v>18.707100000000001</v>
      </c>
      <c r="I276" s="51">
        <v>15.563000000000001</v>
      </c>
      <c r="J276" s="51">
        <v>2.3441000000000001</v>
      </c>
      <c r="K276" s="51">
        <v>17.9071</v>
      </c>
      <c r="L276" s="51">
        <v>14.6881</v>
      </c>
      <c r="M276" s="51">
        <v>1.0304</v>
      </c>
      <c r="N276" s="51">
        <f t="shared" si="254"/>
        <v>15.718500000000001</v>
      </c>
      <c r="O276" s="51">
        <v>15.882999999999999</v>
      </c>
      <c r="P276" s="51">
        <v>2.8241000000000001</v>
      </c>
      <c r="Q276" s="51">
        <v>18.707100000000001</v>
      </c>
      <c r="R276" s="51">
        <v>15.882999999999999</v>
      </c>
      <c r="S276" s="51">
        <v>2.8239999999999998</v>
      </c>
      <c r="T276" s="51">
        <f t="shared" si="255"/>
        <v>18.707000000000001</v>
      </c>
      <c r="U276" s="51">
        <v>805.46</v>
      </c>
      <c r="V276" s="51">
        <v>72.48</v>
      </c>
      <c r="W276" s="51">
        <f t="shared" si="274"/>
        <v>877.94</v>
      </c>
      <c r="X276" s="51">
        <v>2348.3000000000002</v>
      </c>
      <c r="Y276" s="51">
        <v>372.41</v>
      </c>
      <c r="Z276" s="51">
        <v>2720.71</v>
      </c>
      <c r="AA276" s="51">
        <v>3223.2</v>
      </c>
      <c r="AB276" s="51">
        <v>256.82</v>
      </c>
      <c r="AC276" s="51">
        <v>3480.02</v>
      </c>
      <c r="AD276" s="51">
        <v>1479.54</v>
      </c>
      <c r="AE276" s="51">
        <v>76.8</v>
      </c>
      <c r="AF276" s="51">
        <f t="shared" si="275"/>
        <v>1556.34</v>
      </c>
      <c r="AG276" s="51"/>
      <c r="AH276" s="51"/>
      <c r="AI276" s="51"/>
      <c r="AJ276" s="51">
        <v>3140.05</v>
      </c>
      <c r="AK276" s="51">
        <v>2110.0500000000002</v>
      </c>
      <c r="AL276" s="51">
        <v>5250.1</v>
      </c>
      <c r="AM276" s="51">
        <v>3140</v>
      </c>
      <c r="AN276" s="51">
        <v>2110</v>
      </c>
      <c r="AO276" s="51">
        <v>5250</v>
      </c>
      <c r="AP276" s="51">
        <v>1460.05</v>
      </c>
      <c r="AQ276" s="51">
        <v>2190.0500000000002</v>
      </c>
      <c r="AR276" s="51">
        <v>3650.1</v>
      </c>
    </row>
    <row r="277" spans="1:44" s="81" customFormat="1" ht="15.75" customHeight="1" x14ac:dyDescent="0.25">
      <c r="A277" s="244" t="s">
        <v>40</v>
      </c>
      <c r="B277" s="245"/>
      <c r="C277" s="80">
        <v>85.263199999999998</v>
      </c>
      <c r="D277" s="80">
        <v>7.8951000000000002</v>
      </c>
      <c r="E277" s="80">
        <v>93.158299999999997</v>
      </c>
      <c r="F277" s="80">
        <v>109.8745</v>
      </c>
      <c r="G277" s="80">
        <v>20.186699999999998</v>
      </c>
      <c r="H277" s="80">
        <v>130.06120000000001</v>
      </c>
      <c r="I277" s="80">
        <v>106.75449999999999</v>
      </c>
      <c r="J277" s="80">
        <v>15.513500000000001</v>
      </c>
      <c r="K277" s="80">
        <v>122.268</v>
      </c>
      <c r="L277" s="80">
        <f>SUM(L274:L276)</f>
        <v>103.49760000000001</v>
      </c>
      <c r="M277" s="80">
        <f>SUM(M274:M276)</f>
        <v>11.744400000000001</v>
      </c>
      <c r="N277" s="80">
        <f t="shared" si="254"/>
        <v>115.242</v>
      </c>
      <c r="O277" s="80">
        <v>109.8745</v>
      </c>
      <c r="P277" s="80">
        <v>17.806799999999999</v>
      </c>
      <c r="Q277" s="80">
        <v>127.68129999999999</v>
      </c>
      <c r="R277" s="80">
        <f>SUM(R274:R276)</f>
        <v>109.8745</v>
      </c>
      <c r="S277" s="80">
        <f>SUM(S274:S276)</f>
        <v>17.8065</v>
      </c>
      <c r="T277" s="80">
        <f t="shared" si="255"/>
        <v>127.681</v>
      </c>
      <c r="U277" s="80">
        <f>SUM(U274:U276)</f>
        <v>5069.5600000000004</v>
      </c>
      <c r="V277" s="80">
        <f t="shared" ref="V277:W277" si="276">SUM(V274:V276)</f>
        <v>534.48</v>
      </c>
      <c r="W277" s="80">
        <f t="shared" si="276"/>
        <v>5604.0400000000009</v>
      </c>
      <c r="X277" s="80">
        <f>SUM(X274:X276)</f>
        <v>16587.45</v>
      </c>
      <c r="Y277" s="80">
        <f t="shared" ref="Y277:AR277" si="277">SUM(Y274:Y276)</f>
        <v>2380.6799999999998</v>
      </c>
      <c r="Z277" s="80">
        <f t="shared" si="277"/>
        <v>18968.13</v>
      </c>
      <c r="AA277" s="80">
        <f t="shared" si="277"/>
        <v>23017.279999999999</v>
      </c>
      <c r="AB277" s="80">
        <f t="shared" si="277"/>
        <v>1387.97</v>
      </c>
      <c r="AC277" s="80">
        <f t="shared" si="277"/>
        <v>24405.25</v>
      </c>
      <c r="AD277" s="80">
        <f t="shared" si="277"/>
        <v>9215.07</v>
      </c>
      <c r="AE277" s="80">
        <f t="shared" si="277"/>
        <v>367.82</v>
      </c>
      <c r="AF277" s="80">
        <f t="shared" si="277"/>
        <v>9582.89</v>
      </c>
      <c r="AG277" s="80">
        <f t="shared" si="277"/>
        <v>0</v>
      </c>
      <c r="AH277" s="80">
        <f t="shared" si="277"/>
        <v>0</v>
      </c>
      <c r="AI277" s="80">
        <f t="shared" si="277"/>
        <v>0</v>
      </c>
      <c r="AJ277" s="80">
        <f t="shared" si="277"/>
        <v>22079.360000000001</v>
      </c>
      <c r="AK277" s="80">
        <f t="shared" si="277"/>
        <v>18600.149999999998</v>
      </c>
      <c r="AL277" s="80">
        <f t="shared" si="277"/>
        <v>40679.509999999995</v>
      </c>
      <c r="AM277" s="80">
        <f t="shared" si="277"/>
        <v>22079.22</v>
      </c>
      <c r="AN277" s="80">
        <f t="shared" si="277"/>
        <v>18600.010000000002</v>
      </c>
      <c r="AO277" s="80">
        <f t="shared" si="277"/>
        <v>40679.229999999996</v>
      </c>
      <c r="AP277" s="80">
        <f t="shared" si="277"/>
        <v>16440.149999999998</v>
      </c>
      <c r="AQ277" s="80">
        <f t="shared" si="277"/>
        <v>15660.149999999998</v>
      </c>
      <c r="AR277" s="80">
        <f t="shared" si="277"/>
        <v>32100.299999999996</v>
      </c>
    </row>
    <row r="278" spans="1:44" s="53" customFormat="1" ht="15.75" customHeight="1" x14ac:dyDescent="0.25">
      <c r="A278" s="246" t="s">
        <v>34</v>
      </c>
      <c r="B278" s="82" t="s">
        <v>169</v>
      </c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>
        <v>10.5</v>
      </c>
      <c r="S278" s="51">
        <v>0</v>
      </c>
      <c r="T278" s="51">
        <f>SUM(R278:S278)</f>
        <v>10.5</v>
      </c>
      <c r="U278" s="51">
        <v>781.1</v>
      </c>
      <c r="V278" s="51">
        <v>0</v>
      </c>
      <c r="W278" s="51">
        <f>SUM(U278:V278)</f>
        <v>781.1</v>
      </c>
      <c r="X278" s="51">
        <v>8050</v>
      </c>
      <c r="Y278" s="51">
        <v>0</v>
      </c>
      <c r="Z278" s="51">
        <v>8050</v>
      </c>
      <c r="AA278" s="51">
        <v>5528.26</v>
      </c>
      <c r="AB278" s="51">
        <v>0</v>
      </c>
      <c r="AC278" s="51">
        <v>5528.26</v>
      </c>
      <c r="AD278" s="51">
        <v>2630.25</v>
      </c>
      <c r="AE278" s="51">
        <v>0</v>
      </c>
      <c r="AF278" s="51">
        <f>SUM(AD278:AE278)</f>
        <v>2630.25</v>
      </c>
      <c r="AG278" s="51"/>
      <c r="AH278" s="51"/>
      <c r="AI278" s="51"/>
      <c r="AJ278" s="51">
        <v>10600.39</v>
      </c>
      <c r="AK278" s="51">
        <v>0</v>
      </c>
      <c r="AL278" s="51">
        <v>10600.39</v>
      </c>
      <c r="AM278" s="51">
        <v>10513</v>
      </c>
      <c r="AN278" s="51">
        <v>0</v>
      </c>
      <c r="AO278" s="51">
        <v>10513</v>
      </c>
      <c r="AP278" s="51">
        <v>10599</v>
      </c>
      <c r="AQ278" s="51">
        <v>0</v>
      </c>
      <c r="AR278" s="51">
        <v>10599</v>
      </c>
    </row>
    <row r="279" spans="1:44" s="53" customFormat="1" ht="15.75" customHeight="1" x14ac:dyDescent="0.25">
      <c r="A279" s="247"/>
      <c r="B279" s="50" t="s">
        <v>170</v>
      </c>
      <c r="C279" s="70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>
        <v>2.4500000000000002</v>
      </c>
      <c r="S279" s="51">
        <v>0</v>
      </c>
      <c r="T279" s="51">
        <f>SUM(R279:S279)</f>
        <v>2.4500000000000002</v>
      </c>
      <c r="U279" s="51">
        <v>101.45</v>
      </c>
      <c r="V279" s="51">
        <v>0</v>
      </c>
      <c r="W279" s="51">
        <f t="shared" ref="W279:W280" si="278">SUM(U279:V279)</f>
        <v>101.45</v>
      </c>
      <c r="X279" s="51">
        <v>1495</v>
      </c>
      <c r="Y279" s="51">
        <v>0</v>
      </c>
      <c r="Z279" s="51">
        <v>1495</v>
      </c>
      <c r="AA279" s="51">
        <v>1055.6300000000001</v>
      </c>
      <c r="AB279" s="51">
        <v>0</v>
      </c>
      <c r="AC279" s="51">
        <v>1055.6300000000001</v>
      </c>
      <c r="AD279" s="51">
        <v>992.33</v>
      </c>
      <c r="AE279" s="51">
        <v>0</v>
      </c>
      <c r="AF279" s="51">
        <f>SUM(AD279:AE279)</f>
        <v>992.33</v>
      </c>
      <c r="AG279" s="51"/>
      <c r="AH279" s="51"/>
      <c r="AI279" s="51"/>
      <c r="AJ279" s="51">
        <v>1893.42</v>
      </c>
      <c r="AK279" s="51">
        <v>0</v>
      </c>
      <c r="AL279" s="51">
        <v>1893.42</v>
      </c>
      <c r="AM279" s="51">
        <v>1878.06</v>
      </c>
      <c r="AN279" s="51">
        <v>0</v>
      </c>
      <c r="AO279" s="51">
        <v>1878.06</v>
      </c>
      <c r="AP279" s="51">
        <v>1894</v>
      </c>
      <c r="AQ279" s="51">
        <v>0</v>
      </c>
      <c r="AR279" s="51">
        <v>1894</v>
      </c>
    </row>
    <row r="280" spans="1:44" s="53" customFormat="1" ht="15.75" customHeight="1" x14ac:dyDescent="0.25">
      <c r="A280" s="248"/>
      <c r="B280" s="83" t="s">
        <v>171</v>
      </c>
      <c r="C280" s="51">
        <v>4.7399999999999998E-2</v>
      </c>
      <c r="D280" s="51">
        <v>0</v>
      </c>
      <c r="E280" s="51">
        <f>SUM(C280:D280)</f>
        <v>4.7399999999999998E-2</v>
      </c>
      <c r="F280" s="51">
        <v>0.6</v>
      </c>
      <c r="G280" s="51">
        <v>0</v>
      </c>
      <c r="H280" s="51">
        <f>SUM(F280:G280)</f>
        <v>0.6</v>
      </c>
      <c r="I280" s="51">
        <v>0.3</v>
      </c>
      <c r="J280" s="51">
        <v>0</v>
      </c>
      <c r="K280" s="51">
        <f>SUM(I280:J280)</f>
        <v>0.3</v>
      </c>
      <c r="L280" s="51">
        <v>7.4800000000000005E-2</v>
      </c>
      <c r="M280" s="51">
        <v>0</v>
      </c>
      <c r="N280" s="51">
        <f>SUM(L280:M280)</f>
        <v>7.4800000000000005E-2</v>
      </c>
      <c r="O280" s="51">
        <v>0.6</v>
      </c>
      <c r="P280" s="51">
        <v>0</v>
      </c>
      <c r="Q280" s="51">
        <f>SUM(O280:P280)</f>
        <v>0.6</v>
      </c>
      <c r="R280" s="51">
        <v>2.0499999999999998</v>
      </c>
      <c r="S280" s="51">
        <v>0</v>
      </c>
      <c r="T280" s="51">
        <f>SUM(R280:S280)</f>
        <v>2.0499999999999998</v>
      </c>
      <c r="U280" s="51">
        <v>34.36</v>
      </c>
      <c r="V280" s="51">
        <v>0</v>
      </c>
      <c r="W280" s="51">
        <f t="shared" si="278"/>
        <v>34.36</v>
      </c>
      <c r="X280" s="51">
        <v>1955</v>
      </c>
      <c r="Y280" s="51">
        <v>0</v>
      </c>
      <c r="Z280" s="51">
        <v>1955</v>
      </c>
      <c r="AA280" s="51">
        <v>1416.11</v>
      </c>
      <c r="AB280" s="51">
        <v>0</v>
      </c>
      <c r="AC280" s="51">
        <v>1416.11</v>
      </c>
      <c r="AD280" s="51">
        <v>1339.63</v>
      </c>
      <c r="AE280" s="51">
        <v>0</v>
      </c>
      <c r="AF280" s="51">
        <f>SUM(AD280:AE280)</f>
        <v>1339.63</v>
      </c>
      <c r="AG280" s="51"/>
      <c r="AH280" s="51"/>
      <c r="AI280" s="51"/>
      <c r="AJ280" s="51">
        <v>2506.21</v>
      </c>
      <c r="AK280" s="51">
        <v>0</v>
      </c>
      <c r="AL280" s="51">
        <v>2506.21</v>
      </c>
      <c r="AM280" s="51">
        <v>2486.35</v>
      </c>
      <c r="AN280" s="51">
        <v>0</v>
      </c>
      <c r="AO280" s="51">
        <v>2486.35</v>
      </c>
      <c r="AP280" s="51">
        <v>2516</v>
      </c>
      <c r="AQ280" s="51">
        <v>0</v>
      </c>
      <c r="AR280" s="51">
        <v>2516</v>
      </c>
    </row>
    <row r="281" spans="1:44" ht="15.75" customHeight="1" x14ac:dyDescent="0.25">
      <c r="A281" s="218" t="s">
        <v>40</v>
      </c>
      <c r="B281" s="210"/>
      <c r="C281" s="21">
        <f t="shared" ref="C281:AR281" si="279">SUM(C278:C280)</f>
        <v>4.7399999999999998E-2</v>
      </c>
      <c r="D281" s="21">
        <f t="shared" si="279"/>
        <v>0</v>
      </c>
      <c r="E281" s="21">
        <f t="shared" si="279"/>
        <v>4.7399999999999998E-2</v>
      </c>
      <c r="F281" s="21">
        <f t="shared" si="279"/>
        <v>0.6</v>
      </c>
      <c r="G281" s="21">
        <f t="shared" si="279"/>
        <v>0</v>
      </c>
      <c r="H281" s="21">
        <f t="shared" si="279"/>
        <v>0.6</v>
      </c>
      <c r="I281" s="21">
        <f t="shared" si="279"/>
        <v>0.3</v>
      </c>
      <c r="J281" s="21">
        <f t="shared" si="279"/>
        <v>0</v>
      </c>
      <c r="K281" s="21">
        <f t="shared" si="279"/>
        <v>0.3</v>
      </c>
      <c r="L281" s="21">
        <f t="shared" si="279"/>
        <v>7.4800000000000005E-2</v>
      </c>
      <c r="M281" s="21">
        <f t="shared" si="279"/>
        <v>0</v>
      </c>
      <c r="N281" s="21">
        <f t="shared" si="279"/>
        <v>7.4800000000000005E-2</v>
      </c>
      <c r="O281" s="21">
        <f t="shared" si="279"/>
        <v>0.6</v>
      </c>
      <c r="P281" s="21">
        <f t="shared" si="279"/>
        <v>0</v>
      </c>
      <c r="Q281" s="21">
        <f t="shared" si="279"/>
        <v>0.6</v>
      </c>
      <c r="R281" s="21">
        <f t="shared" si="279"/>
        <v>15</v>
      </c>
      <c r="S281" s="21">
        <f t="shared" si="279"/>
        <v>0</v>
      </c>
      <c r="T281" s="21">
        <f t="shared" si="279"/>
        <v>15</v>
      </c>
      <c r="U281" s="21">
        <f t="shared" si="279"/>
        <v>916.91000000000008</v>
      </c>
      <c r="V281" s="21">
        <f t="shared" si="279"/>
        <v>0</v>
      </c>
      <c r="W281" s="21">
        <f t="shared" si="279"/>
        <v>916.91000000000008</v>
      </c>
      <c r="X281" s="21">
        <f t="shared" si="279"/>
        <v>11500</v>
      </c>
      <c r="Y281" s="21">
        <f t="shared" si="279"/>
        <v>0</v>
      </c>
      <c r="Z281" s="21">
        <f t="shared" si="279"/>
        <v>11500</v>
      </c>
      <c r="AA281" s="21">
        <f t="shared" si="279"/>
        <v>8000</v>
      </c>
      <c r="AB281" s="21">
        <f t="shared" si="279"/>
        <v>0</v>
      </c>
      <c r="AC281" s="21">
        <f t="shared" si="279"/>
        <v>8000</v>
      </c>
      <c r="AD281" s="21">
        <f t="shared" si="279"/>
        <v>4962.21</v>
      </c>
      <c r="AE281" s="21">
        <f t="shared" si="279"/>
        <v>0</v>
      </c>
      <c r="AF281" s="21">
        <f t="shared" si="279"/>
        <v>4962.21</v>
      </c>
      <c r="AG281" s="21">
        <f t="shared" si="279"/>
        <v>0</v>
      </c>
      <c r="AH281" s="21">
        <f t="shared" si="279"/>
        <v>0</v>
      </c>
      <c r="AI281" s="21">
        <f t="shared" si="279"/>
        <v>0</v>
      </c>
      <c r="AJ281" s="21">
        <f t="shared" si="279"/>
        <v>15000.02</v>
      </c>
      <c r="AK281" s="21">
        <f t="shared" si="279"/>
        <v>0</v>
      </c>
      <c r="AL281" s="21">
        <f t="shared" si="279"/>
        <v>15000.02</v>
      </c>
      <c r="AM281" s="21">
        <f t="shared" si="279"/>
        <v>14877.41</v>
      </c>
      <c r="AN281" s="21">
        <f t="shared" si="279"/>
        <v>0</v>
      </c>
      <c r="AO281" s="21">
        <f t="shared" si="279"/>
        <v>14877.41</v>
      </c>
      <c r="AP281" s="21">
        <f t="shared" si="279"/>
        <v>15009</v>
      </c>
      <c r="AQ281" s="21">
        <f t="shared" si="279"/>
        <v>0</v>
      </c>
      <c r="AR281" s="21">
        <f t="shared" si="279"/>
        <v>15009</v>
      </c>
    </row>
    <row r="282" spans="1:44" s="53" customFormat="1" ht="15.75" customHeight="1" x14ac:dyDescent="0.25">
      <c r="A282" s="72" t="s">
        <v>245</v>
      </c>
      <c r="B282" s="59" t="s">
        <v>244</v>
      </c>
      <c r="C282" s="51">
        <v>5.1570999999999998</v>
      </c>
      <c r="D282" s="51">
        <v>5.1803999999999997</v>
      </c>
      <c r="E282" s="51">
        <v>10.3375</v>
      </c>
      <c r="F282" s="51">
        <v>6.3376000000000001</v>
      </c>
      <c r="G282" s="51">
        <v>7.0064000000000002</v>
      </c>
      <c r="H282" s="51">
        <v>13.343999999999999</v>
      </c>
      <c r="I282" s="51">
        <v>6.3376000000000001</v>
      </c>
      <c r="J282" s="51">
        <v>7.0064000000000002</v>
      </c>
      <c r="K282" s="51">
        <v>13.343999999999999</v>
      </c>
      <c r="L282" s="51">
        <v>5.4335000000000004</v>
      </c>
      <c r="M282" s="51">
        <v>5.6421000000000001</v>
      </c>
      <c r="N282" s="51">
        <f t="shared" si="254"/>
        <v>11.075600000000001</v>
      </c>
      <c r="O282" s="51">
        <v>6.3376000000000001</v>
      </c>
      <c r="P282" s="51">
        <v>7.0064000000000002</v>
      </c>
      <c r="Q282" s="51">
        <v>13.343999999999999</v>
      </c>
      <c r="R282" s="51">
        <v>3.06</v>
      </c>
      <c r="S282" s="51">
        <v>3.34</v>
      </c>
      <c r="T282" s="51">
        <f t="shared" si="255"/>
        <v>6.4</v>
      </c>
      <c r="U282" s="51">
        <v>143</v>
      </c>
      <c r="V282" s="51">
        <v>170</v>
      </c>
      <c r="W282" s="51">
        <f>SUM(U282:V282)</f>
        <v>313</v>
      </c>
      <c r="X282" s="51">
        <v>1266</v>
      </c>
      <c r="Y282" s="51">
        <v>1274</v>
      </c>
      <c r="Z282" s="51">
        <v>2540</v>
      </c>
      <c r="AA282" s="51">
        <v>839</v>
      </c>
      <c r="AB282" s="51">
        <v>847</v>
      </c>
      <c r="AC282" s="51">
        <v>1686</v>
      </c>
      <c r="AD282" s="51">
        <v>0</v>
      </c>
      <c r="AE282" s="51">
        <v>0</v>
      </c>
      <c r="AF282" s="51">
        <f>SUM(AD282:AE282)</f>
        <v>0</v>
      </c>
      <c r="AG282" s="51"/>
      <c r="AH282" s="51"/>
      <c r="AI282" s="51"/>
      <c r="AJ282" s="51">
        <v>662</v>
      </c>
      <c r="AK282" s="51">
        <v>672</v>
      </c>
      <c r="AL282" s="51">
        <v>1334</v>
      </c>
      <c r="AM282" s="51">
        <v>642</v>
      </c>
      <c r="AN282" s="51">
        <v>642</v>
      </c>
      <c r="AO282" s="51">
        <v>1284</v>
      </c>
      <c r="AP282" s="51">
        <v>561.01</v>
      </c>
      <c r="AQ282" s="51">
        <v>561.01</v>
      </c>
      <c r="AR282" s="51">
        <v>1122.02</v>
      </c>
    </row>
    <row r="283" spans="1:44" ht="15.75" customHeight="1" x14ac:dyDescent="0.25">
      <c r="A283" s="218" t="s">
        <v>40</v>
      </c>
      <c r="B283" s="210"/>
      <c r="C283" s="21">
        <f t="shared" ref="C283:K283" si="280">SUM(C282)</f>
        <v>5.1570999999999998</v>
      </c>
      <c r="D283" s="21">
        <f t="shared" si="280"/>
        <v>5.1803999999999997</v>
      </c>
      <c r="E283" s="21">
        <f t="shared" si="280"/>
        <v>10.3375</v>
      </c>
      <c r="F283" s="21">
        <f t="shared" si="280"/>
        <v>6.3376000000000001</v>
      </c>
      <c r="G283" s="21">
        <f t="shared" si="280"/>
        <v>7.0064000000000002</v>
      </c>
      <c r="H283" s="21">
        <f t="shared" si="280"/>
        <v>13.343999999999999</v>
      </c>
      <c r="I283" s="21">
        <f t="shared" si="280"/>
        <v>6.3376000000000001</v>
      </c>
      <c r="J283" s="21">
        <f t="shared" si="280"/>
        <v>7.0064000000000002</v>
      </c>
      <c r="K283" s="21">
        <f t="shared" si="280"/>
        <v>13.343999999999999</v>
      </c>
      <c r="L283" s="21">
        <f>SUM(L282)</f>
        <v>5.4335000000000004</v>
      </c>
      <c r="M283" s="21">
        <f>SUM(M282)</f>
        <v>5.6421000000000001</v>
      </c>
      <c r="N283" s="21">
        <f t="shared" si="254"/>
        <v>11.075600000000001</v>
      </c>
      <c r="O283" s="21">
        <f t="shared" ref="O283:Q283" si="281">SUM(O282)</f>
        <v>6.3376000000000001</v>
      </c>
      <c r="P283" s="21">
        <f t="shared" si="281"/>
        <v>7.0064000000000002</v>
      </c>
      <c r="Q283" s="21">
        <f t="shared" si="281"/>
        <v>13.343999999999999</v>
      </c>
      <c r="R283" s="21">
        <f>SUM(R282)</f>
        <v>3.06</v>
      </c>
      <c r="S283" s="21">
        <f>SUM(S282)</f>
        <v>3.34</v>
      </c>
      <c r="T283" s="21">
        <f t="shared" si="255"/>
        <v>6.4</v>
      </c>
      <c r="U283" s="21">
        <f>SUM(U282)</f>
        <v>143</v>
      </c>
      <c r="V283" s="21">
        <f>SUM(V282)</f>
        <v>170</v>
      </c>
      <c r="W283" s="21">
        <f t="shared" ref="W283" si="282">SUM(U283:V283)</f>
        <v>313</v>
      </c>
      <c r="X283" s="21">
        <f>SUM(X282)</f>
        <v>1266</v>
      </c>
      <c r="Y283" s="21">
        <f t="shared" ref="Y283:AR283" si="283">SUM(Y282)</f>
        <v>1274</v>
      </c>
      <c r="Z283" s="21">
        <f t="shared" si="283"/>
        <v>2540</v>
      </c>
      <c r="AA283" s="21">
        <f t="shared" si="283"/>
        <v>839</v>
      </c>
      <c r="AB283" s="21">
        <f t="shared" si="283"/>
        <v>847</v>
      </c>
      <c r="AC283" s="21">
        <f t="shared" si="283"/>
        <v>1686</v>
      </c>
      <c r="AD283" s="21">
        <f t="shared" si="283"/>
        <v>0</v>
      </c>
      <c r="AE283" s="21">
        <f t="shared" si="283"/>
        <v>0</v>
      </c>
      <c r="AF283" s="21">
        <f t="shared" si="283"/>
        <v>0</v>
      </c>
      <c r="AG283" s="21">
        <f t="shared" si="283"/>
        <v>0</v>
      </c>
      <c r="AH283" s="21">
        <f t="shared" si="283"/>
        <v>0</v>
      </c>
      <c r="AI283" s="21">
        <f t="shared" si="283"/>
        <v>0</v>
      </c>
      <c r="AJ283" s="21">
        <f t="shared" si="283"/>
        <v>662</v>
      </c>
      <c r="AK283" s="21">
        <f t="shared" si="283"/>
        <v>672</v>
      </c>
      <c r="AL283" s="21">
        <f t="shared" si="283"/>
        <v>1334</v>
      </c>
      <c r="AM283" s="21">
        <f t="shared" si="283"/>
        <v>642</v>
      </c>
      <c r="AN283" s="21">
        <f t="shared" si="283"/>
        <v>642</v>
      </c>
      <c r="AO283" s="21">
        <f t="shared" si="283"/>
        <v>1284</v>
      </c>
      <c r="AP283" s="21">
        <f t="shared" si="283"/>
        <v>561.01</v>
      </c>
      <c r="AQ283" s="21">
        <f t="shared" si="283"/>
        <v>561.01</v>
      </c>
      <c r="AR283" s="21">
        <f t="shared" si="283"/>
        <v>1122.02</v>
      </c>
    </row>
    <row r="284" spans="1:44" ht="15.75" customHeight="1" x14ac:dyDescent="0.25">
      <c r="A284" s="26" t="s">
        <v>35</v>
      </c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32"/>
      <c r="M284" s="32"/>
      <c r="N284" s="26"/>
      <c r="O284" s="26"/>
      <c r="P284" s="26"/>
      <c r="Q284" s="26"/>
      <c r="R284" s="32"/>
      <c r="S284" s="32"/>
      <c r="T284" s="26"/>
      <c r="U284" s="29"/>
      <c r="V284" s="29"/>
      <c r="W284" s="29"/>
      <c r="X284" s="29"/>
      <c r="Y284" s="29"/>
      <c r="Z284" s="15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</row>
    <row r="285" spans="1:44" s="53" customFormat="1" ht="15.75" customHeight="1" x14ac:dyDescent="0.25">
      <c r="A285" s="237" t="s">
        <v>246</v>
      </c>
      <c r="B285" s="59" t="s">
        <v>338</v>
      </c>
      <c r="C285" s="51">
        <v>444.072</v>
      </c>
      <c r="D285" s="51">
        <v>1485.1574000000001</v>
      </c>
      <c r="E285" s="51">
        <f t="shared" ref="E285:E292" si="284">SUM(C285:D285)</f>
        <v>1929.2294000000002</v>
      </c>
      <c r="F285" s="51">
        <v>639.21450000000004</v>
      </c>
      <c r="G285" s="51">
        <v>1900</v>
      </c>
      <c r="H285" s="51">
        <f t="shared" ref="H285:H292" si="285">SUM(F285:G285)</f>
        <v>2539.2145</v>
      </c>
      <c r="I285" s="51">
        <v>861.44449999999995</v>
      </c>
      <c r="J285" s="51">
        <v>2700</v>
      </c>
      <c r="K285" s="51">
        <f t="shared" ref="K285:K292" si="286">SUM(I285:J285)</f>
        <v>3561.4445000000001</v>
      </c>
      <c r="L285" s="51">
        <v>750</v>
      </c>
      <c r="M285" s="51">
        <v>1990</v>
      </c>
      <c r="N285" s="51">
        <f t="shared" ref="N285:N297" si="287">SUM(L285:M285)</f>
        <v>2740</v>
      </c>
      <c r="O285" s="51">
        <v>936.44449999999995</v>
      </c>
      <c r="P285" s="51">
        <v>2970.0001000000002</v>
      </c>
      <c r="Q285" s="51">
        <f>SUM(O285:P285)</f>
        <v>3906.4446000000003</v>
      </c>
      <c r="R285" s="51">
        <v>936.44449999999995</v>
      </c>
      <c r="S285" s="51">
        <v>2996.8382000000001</v>
      </c>
      <c r="T285" s="51">
        <f t="shared" ref="T285:T297" si="288">SUM(R285:S285)</f>
        <v>3933.2827000000002</v>
      </c>
      <c r="U285" s="51">
        <v>16319.71</v>
      </c>
      <c r="V285" s="51">
        <v>65882.490000000005</v>
      </c>
      <c r="W285" s="51">
        <f>SUM(U285:V285)</f>
        <v>82202.200000000012</v>
      </c>
      <c r="X285" s="51">
        <v>22251.77</v>
      </c>
      <c r="Y285" s="51">
        <v>71280</v>
      </c>
      <c r="Z285" s="51">
        <v>93531.77</v>
      </c>
      <c r="AA285" s="101">
        <v>22251.77</v>
      </c>
      <c r="AB285" s="101">
        <v>71280</v>
      </c>
      <c r="AC285" s="101">
        <v>93531.77</v>
      </c>
      <c r="AD285" s="51">
        <v>9907.33</v>
      </c>
      <c r="AE285" s="51">
        <v>32222</v>
      </c>
      <c r="AF285" s="51">
        <f>SUM(AD285:AE285)</f>
        <v>42129.33</v>
      </c>
      <c r="AG285" s="51"/>
      <c r="AH285" s="51"/>
      <c r="AI285" s="51"/>
      <c r="AJ285" s="51">
        <v>23241.77</v>
      </c>
      <c r="AK285" s="51">
        <v>74844</v>
      </c>
      <c r="AL285" s="51">
        <v>98085.77</v>
      </c>
      <c r="AM285" s="51">
        <v>17390</v>
      </c>
      <c r="AN285" s="51">
        <v>74844</v>
      </c>
      <c r="AO285" s="51">
        <v>92234</v>
      </c>
      <c r="AP285" s="51">
        <v>21790</v>
      </c>
      <c r="AQ285" s="51">
        <v>81444</v>
      </c>
      <c r="AR285" s="51">
        <v>103234</v>
      </c>
    </row>
    <row r="286" spans="1:44" s="53" customFormat="1" ht="15.75" customHeight="1" x14ac:dyDescent="0.25">
      <c r="A286" s="235"/>
      <c r="B286" s="59" t="s">
        <v>339</v>
      </c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>
        <v>11868.88</v>
      </c>
      <c r="V286" s="51">
        <v>47914.52</v>
      </c>
      <c r="W286" s="51">
        <f t="shared" ref="W286:W289" si="289">SUM(U286:V286)</f>
        <v>59783.399999999994</v>
      </c>
      <c r="X286" s="51">
        <v>16183.12</v>
      </c>
      <c r="Y286" s="51">
        <v>51840</v>
      </c>
      <c r="Z286" s="51">
        <v>68023.12</v>
      </c>
      <c r="AA286" s="101">
        <v>16183.12</v>
      </c>
      <c r="AB286" s="101">
        <v>51840</v>
      </c>
      <c r="AC286" s="101">
        <v>68023.12</v>
      </c>
      <c r="AD286" s="51">
        <v>7205.33</v>
      </c>
      <c r="AE286" s="51">
        <v>21616</v>
      </c>
      <c r="AF286" s="51">
        <f t="shared" ref="AF286:AF289" si="290">SUM(AD286:AE286)</f>
        <v>28821.33</v>
      </c>
      <c r="AG286" s="51"/>
      <c r="AH286" s="51"/>
      <c r="AI286" s="51"/>
      <c r="AJ286" s="51">
        <v>16903.12</v>
      </c>
      <c r="AK286" s="51">
        <v>54432</v>
      </c>
      <c r="AL286" s="51">
        <v>71335.12</v>
      </c>
      <c r="AM286" s="51">
        <v>12920</v>
      </c>
      <c r="AN286" s="51">
        <v>54432</v>
      </c>
      <c r="AO286" s="51">
        <v>67352</v>
      </c>
      <c r="AP286" s="51">
        <v>16120</v>
      </c>
      <c r="AQ286" s="51">
        <v>59232</v>
      </c>
      <c r="AR286" s="51">
        <v>75352</v>
      </c>
    </row>
    <row r="287" spans="1:44" s="53" customFormat="1" ht="15.75" customHeight="1" x14ac:dyDescent="0.25">
      <c r="A287" s="235"/>
      <c r="B287" s="59" t="s">
        <v>340</v>
      </c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>
        <v>46029.91</v>
      </c>
      <c r="V287" s="51">
        <v>185668.85</v>
      </c>
      <c r="W287" s="51">
        <f t="shared" si="289"/>
        <v>231698.76</v>
      </c>
      <c r="X287" s="51">
        <v>62709.56</v>
      </c>
      <c r="Y287" s="51">
        <v>200880</v>
      </c>
      <c r="Z287" s="51">
        <v>263589.56</v>
      </c>
      <c r="AA287" s="101">
        <v>62709.58</v>
      </c>
      <c r="AB287" s="101">
        <v>200880</v>
      </c>
      <c r="AC287" s="101">
        <v>263589.58</v>
      </c>
      <c r="AD287" s="51">
        <v>27920.67</v>
      </c>
      <c r="AE287" s="51">
        <v>83762</v>
      </c>
      <c r="AF287" s="51">
        <f t="shared" si="290"/>
        <v>111682.67</v>
      </c>
      <c r="AG287" s="51"/>
      <c r="AH287" s="51"/>
      <c r="AI287" s="51"/>
      <c r="AJ287" s="51">
        <v>65499.56</v>
      </c>
      <c r="AK287" s="51">
        <v>210924</v>
      </c>
      <c r="AL287" s="51">
        <v>276423.56</v>
      </c>
      <c r="AM287" s="51">
        <v>49190</v>
      </c>
      <c r="AN287" s="51">
        <v>210924</v>
      </c>
      <c r="AO287" s="51">
        <v>260114</v>
      </c>
      <c r="AP287" s="51">
        <v>61590</v>
      </c>
      <c r="AQ287" s="51">
        <v>229524</v>
      </c>
      <c r="AR287" s="51">
        <v>291114</v>
      </c>
    </row>
    <row r="288" spans="1:44" s="53" customFormat="1" ht="15.75" customHeight="1" x14ac:dyDescent="0.25">
      <c r="A288" s="235"/>
      <c r="B288" s="59" t="s">
        <v>341</v>
      </c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>
        <v>0</v>
      </c>
      <c r="V288" s="51">
        <v>216.32</v>
      </c>
      <c r="W288" s="51">
        <f t="shared" si="289"/>
        <v>216.32</v>
      </c>
      <c r="X288" s="51">
        <v>0</v>
      </c>
      <c r="Y288" s="51">
        <v>0.01</v>
      </c>
      <c r="Z288" s="51">
        <v>0.01</v>
      </c>
      <c r="AA288" s="101">
        <v>0</v>
      </c>
      <c r="AB288" s="101">
        <v>0</v>
      </c>
      <c r="AC288" s="101">
        <v>0</v>
      </c>
      <c r="AD288" s="51">
        <v>0</v>
      </c>
      <c r="AE288" s="51">
        <v>0</v>
      </c>
      <c r="AF288" s="51">
        <f t="shared" si="290"/>
        <v>0</v>
      </c>
      <c r="AG288" s="51"/>
      <c r="AH288" s="51"/>
      <c r="AI288" s="51"/>
      <c r="AJ288" s="51">
        <v>0</v>
      </c>
      <c r="AK288" s="51">
        <v>0</v>
      </c>
      <c r="AL288" s="51">
        <v>0</v>
      </c>
      <c r="AM288" s="51">
        <v>0</v>
      </c>
      <c r="AN288" s="51">
        <v>0</v>
      </c>
      <c r="AO288" s="51">
        <v>0</v>
      </c>
      <c r="AP288" s="51">
        <v>58002.94</v>
      </c>
      <c r="AQ288" s="51">
        <v>0</v>
      </c>
      <c r="AR288" s="51">
        <v>58002.94</v>
      </c>
    </row>
    <row r="289" spans="1:44" s="53" customFormat="1" ht="15.75" customHeight="1" x14ac:dyDescent="0.25">
      <c r="A289" s="235"/>
      <c r="B289" s="267" t="s">
        <v>247</v>
      </c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>
        <v>3309.61</v>
      </c>
      <c r="V289" s="51">
        <v>0</v>
      </c>
      <c r="W289" s="51">
        <f t="shared" si="289"/>
        <v>3309.61</v>
      </c>
      <c r="X289" s="51">
        <v>48002.36</v>
      </c>
      <c r="Y289" s="51">
        <v>0</v>
      </c>
      <c r="Z289" s="51">
        <v>48002.36</v>
      </c>
      <c r="AA289" s="101">
        <v>52002.44</v>
      </c>
      <c r="AB289" s="101">
        <v>0</v>
      </c>
      <c r="AC289" s="101">
        <v>52002.44</v>
      </c>
      <c r="AD289" s="51">
        <v>48469.39</v>
      </c>
      <c r="AE289" s="51">
        <v>0</v>
      </c>
      <c r="AF289" s="51">
        <f t="shared" si="290"/>
        <v>48469.39</v>
      </c>
      <c r="AG289" s="51"/>
      <c r="AH289" s="51"/>
      <c r="AI289" s="51"/>
      <c r="AJ289" s="51">
        <v>56001.84</v>
      </c>
      <c r="AK289" s="51">
        <v>0</v>
      </c>
      <c r="AL289" s="51">
        <v>56001.84</v>
      </c>
      <c r="AM289" s="51">
        <v>54003.24</v>
      </c>
      <c r="AN289" s="51">
        <v>0</v>
      </c>
      <c r="AO289" s="51">
        <v>54003.24</v>
      </c>
      <c r="AP289" s="51">
        <v>0</v>
      </c>
      <c r="AQ289" s="51">
        <v>0</v>
      </c>
      <c r="AR289" s="51">
        <v>0</v>
      </c>
    </row>
    <row r="290" spans="1:44" s="63" customFormat="1" ht="15.75" customHeight="1" x14ac:dyDescent="0.25">
      <c r="A290" s="235"/>
      <c r="B290" s="128" t="s">
        <v>7</v>
      </c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>
        <f>SUM(U285:U289)</f>
        <v>77528.11</v>
      </c>
      <c r="V290" s="52">
        <f t="shared" ref="V290:W290" si="291">SUM(V285:V289)</f>
        <v>299682.18</v>
      </c>
      <c r="W290" s="52">
        <f t="shared" si="291"/>
        <v>377210.29</v>
      </c>
      <c r="X290" s="52">
        <f>SUM(X285:X289)</f>
        <v>149146.81</v>
      </c>
      <c r="Y290" s="52">
        <f t="shared" ref="Y290:AR290" si="292">SUM(Y285:Y289)</f>
        <v>324000.01</v>
      </c>
      <c r="Z290" s="52">
        <f t="shared" si="292"/>
        <v>473146.82</v>
      </c>
      <c r="AA290" s="195">
        <f t="shared" si="292"/>
        <v>153146.91</v>
      </c>
      <c r="AB290" s="195">
        <f t="shared" si="292"/>
        <v>324000</v>
      </c>
      <c r="AC290" s="195">
        <f t="shared" si="292"/>
        <v>477146.91000000003</v>
      </c>
      <c r="AD290" s="52">
        <f t="shared" si="292"/>
        <v>93502.720000000001</v>
      </c>
      <c r="AE290" s="52">
        <f t="shared" si="292"/>
        <v>137600</v>
      </c>
      <c r="AF290" s="52">
        <f t="shared" si="292"/>
        <v>231102.72000000003</v>
      </c>
      <c r="AG290" s="52">
        <f t="shared" si="292"/>
        <v>0</v>
      </c>
      <c r="AH290" s="52">
        <f t="shared" si="292"/>
        <v>0</v>
      </c>
      <c r="AI290" s="52">
        <f t="shared" si="292"/>
        <v>0</v>
      </c>
      <c r="AJ290" s="52">
        <f t="shared" si="292"/>
        <v>161646.28999999998</v>
      </c>
      <c r="AK290" s="52">
        <f t="shared" si="292"/>
        <v>340200</v>
      </c>
      <c r="AL290" s="52">
        <f t="shared" si="292"/>
        <v>501846.29000000004</v>
      </c>
      <c r="AM290" s="52">
        <f t="shared" si="292"/>
        <v>133503.24</v>
      </c>
      <c r="AN290" s="52">
        <f t="shared" si="292"/>
        <v>340200</v>
      </c>
      <c r="AO290" s="52">
        <f t="shared" si="292"/>
        <v>473703.24</v>
      </c>
      <c r="AP290" s="52">
        <f t="shared" si="292"/>
        <v>157502.94</v>
      </c>
      <c r="AQ290" s="52">
        <f t="shared" si="292"/>
        <v>370200</v>
      </c>
      <c r="AR290" s="52">
        <f t="shared" si="292"/>
        <v>527702.93999999994</v>
      </c>
    </row>
    <row r="291" spans="1:44" s="102" customFormat="1" ht="15.75" customHeight="1" x14ac:dyDescent="0.25">
      <c r="A291" s="235"/>
      <c r="B291" s="84" t="s">
        <v>248</v>
      </c>
      <c r="C291" s="101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>
        <v>0</v>
      </c>
      <c r="V291" s="101">
        <v>0</v>
      </c>
      <c r="W291" s="101">
        <f>SUM(U291:V291)</f>
        <v>0</v>
      </c>
      <c r="X291" s="101">
        <v>0</v>
      </c>
      <c r="Y291" s="101">
        <v>0.02</v>
      </c>
      <c r="Z291" s="101">
        <v>0.02</v>
      </c>
      <c r="AA291" s="101">
        <v>0</v>
      </c>
      <c r="AB291" s="101">
        <v>2672.9</v>
      </c>
      <c r="AC291" s="101">
        <v>2672.9</v>
      </c>
      <c r="AD291" s="101">
        <v>0</v>
      </c>
      <c r="AE291" s="101">
        <v>1235.27</v>
      </c>
      <c r="AF291" s="101">
        <f>SUM(AD291:AE291)</f>
        <v>1235.27</v>
      </c>
      <c r="AG291" s="101"/>
      <c r="AH291" s="101"/>
      <c r="AI291" s="101"/>
      <c r="AJ291" s="101">
        <v>0</v>
      </c>
      <c r="AK291" s="101">
        <v>3256.41</v>
      </c>
      <c r="AL291" s="101">
        <v>3256.41</v>
      </c>
      <c r="AM291" s="101">
        <v>0</v>
      </c>
      <c r="AN291" s="101">
        <v>2500</v>
      </c>
      <c r="AO291" s="101">
        <v>2500</v>
      </c>
      <c r="AP291" s="101">
        <v>0</v>
      </c>
      <c r="AQ291" s="101">
        <v>3200</v>
      </c>
      <c r="AR291" s="101">
        <v>3200</v>
      </c>
    </row>
    <row r="292" spans="1:44" s="63" customFormat="1" ht="15.75" customHeight="1" x14ac:dyDescent="0.25">
      <c r="A292" s="238"/>
      <c r="B292" s="129" t="s">
        <v>7</v>
      </c>
      <c r="C292" s="52">
        <v>0.16120000000000001</v>
      </c>
      <c r="D292" s="52">
        <v>0</v>
      </c>
      <c r="E292" s="52">
        <f t="shared" si="284"/>
        <v>0.16120000000000001</v>
      </c>
      <c r="F292" s="52">
        <v>0.22720000000000001</v>
      </c>
      <c r="G292" s="52">
        <v>0</v>
      </c>
      <c r="H292" s="52">
        <f t="shared" si="285"/>
        <v>0.22720000000000001</v>
      </c>
      <c r="I292" s="52">
        <v>0.22700000000000001</v>
      </c>
      <c r="J292" s="52">
        <v>0</v>
      </c>
      <c r="K292" s="52">
        <f t="shared" si="286"/>
        <v>0.22700000000000001</v>
      </c>
      <c r="L292" s="52">
        <v>0.21579999999999999</v>
      </c>
      <c r="M292" s="52">
        <v>0</v>
      </c>
      <c r="N292" s="52">
        <f t="shared" si="287"/>
        <v>0.21579999999999999</v>
      </c>
      <c r="O292" s="52">
        <v>0.25219999999999998</v>
      </c>
      <c r="P292" s="52">
        <v>0</v>
      </c>
      <c r="Q292" s="52">
        <f>SUM(O292:P292)</f>
        <v>0.25219999999999998</v>
      </c>
      <c r="R292" s="52">
        <v>456.77910000000003</v>
      </c>
      <c r="S292" s="52">
        <v>0</v>
      </c>
      <c r="T292" s="52">
        <f t="shared" si="288"/>
        <v>456.77910000000003</v>
      </c>
      <c r="U292" s="52">
        <f>SUM(U291)</f>
        <v>0</v>
      </c>
      <c r="V292" s="52">
        <f t="shared" ref="V292:W292" si="293">SUM(V291)</f>
        <v>0</v>
      </c>
      <c r="W292" s="52">
        <f t="shared" si="293"/>
        <v>0</v>
      </c>
      <c r="X292" s="52">
        <f>SUM(X291)</f>
        <v>0</v>
      </c>
      <c r="Y292" s="52">
        <f t="shared" ref="Y292:AR292" si="294">SUM(Y291)</f>
        <v>0.02</v>
      </c>
      <c r="Z292" s="52">
        <f t="shared" si="294"/>
        <v>0.02</v>
      </c>
      <c r="AA292" s="195">
        <f t="shared" si="294"/>
        <v>0</v>
      </c>
      <c r="AB292" s="195">
        <f t="shared" si="294"/>
        <v>2672.9</v>
      </c>
      <c r="AC292" s="195">
        <f t="shared" si="294"/>
        <v>2672.9</v>
      </c>
      <c r="AD292" s="52">
        <f t="shared" si="294"/>
        <v>0</v>
      </c>
      <c r="AE292" s="52">
        <f t="shared" si="294"/>
        <v>1235.27</v>
      </c>
      <c r="AF292" s="52">
        <f t="shared" si="294"/>
        <v>1235.27</v>
      </c>
      <c r="AG292" s="52">
        <f t="shared" si="294"/>
        <v>0</v>
      </c>
      <c r="AH292" s="52">
        <f t="shared" si="294"/>
        <v>0</v>
      </c>
      <c r="AI292" s="52">
        <f t="shared" si="294"/>
        <v>0</v>
      </c>
      <c r="AJ292" s="52">
        <f t="shared" si="294"/>
        <v>0</v>
      </c>
      <c r="AK292" s="52">
        <f t="shared" si="294"/>
        <v>3256.41</v>
      </c>
      <c r="AL292" s="52">
        <f t="shared" si="294"/>
        <v>3256.41</v>
      </c>
      <c r="AM292" s="52">
        <f t="shared" si="294"/>
        <v>0</v>
      </c>
      <c r="AN292" s="52">
        <f t="shared" si="294"/>
        <v>2500</v>
      </c>
      <c r="AO292" s="52">
        <f t="shared" si="294"/>
        <v>2500</v>
      </c>
      <c r="AP292" s="52">
        <f t="shared" si="294"/>
        <v>0</v>
      </c>
      <c r="AQ292" s="52">
        <f t="shared" si="294"/>
        <v>3200</v>
      </c>
      <c r="AR292" s="52">
        <f t="shared" si="294"/>
        <v>3200</v>
      </c>
    </row>
    <row r="293" spans="1:44" ht="15.75" customHeight="1" x14ac:dyDescent="0.25">
      <c r="A293" s="218" t="s">
        <v>40</v>
      </c>
      <c r="B293" s="210"/>
      <c r="C293" s="21">
        <f t="shared" ref="C293:M293" si="295">SUM(C285:C292)</f>
        <v>444.23320000000001</v>
      </c>
      <c r="D293" s="21">
        <f t="shared" si="295"/>
        <v>1485.1574000000001</v>
      </c>
      <c r="E293" s="21">
        <f t="shared" si="295"/>
        <v>1929.3906000000002</v>
      </c>
      <c r="F293" s="21">
        <f t="shared" si="295"/>
        <v>639.44170000000008</v>
      </c>
      <c r="G293" s="21">
        <f t="shared" si="295"/>
        <v>1900</v>
      </c>
      <c r="H293" s="21">
        <f t="shared" si="295"/>
        <v>2539.4416999999999</v>
      </c>
      <c r="I293" s="21">
        <f t="shared" si="295"/>
        <v>861.67149999999992</v>
      </c>
      <c r="J293" s="21">
        <f t="shared" si="295"/>
        <v>2700</v>
      </c>
      <c r="K293" s="21">
        <f t="shared" si="295"/>
        <v>3561.6714999999999</v>
      </c>
      <c r="L293" s="21">
        <f t="shared" si="295"/>
        <v>750.21579999999994</v>
      </c>
      <c r="M293" s="21">
        <f t="shared" si="295"/>
        <v>1990</v>
      </c>
      <c r="N293" s="21">
        <f t="shared" si="287"/>
        <v>2740.2157999999999</v>
      </c>
      <c r="O293" s="21">
        <f>SUM(O285:O292)</f>
        <v>936.69669999999996</v>
      </c>
      <c r="P293" s="21">
        <f>SUM(P285:P292)</f>
        <v>2970.0001000000002</v>
      </c>
      <c r="Q293" s="21">
        <f>SUM(Q285:Q292)</f>
        <v>3906.6968000000002</v>
      </c>
      <c r="R293" s="21">
        <f>SUM(R285:R292)</f>
        <v>1393.2236</v>
      </c>
      <c r="S293" s="21">
        <f>SUM(S285:S292)</f>
        <v>2996.8382000000001</v>
      </c>
      <c r="T293" s="21">
        <f t="shared" si="288"/>
        <v>4390.0618000000004</v>
      </c>
      <c r="U293" s="21">
        <f>U290+U292</f>
        <v>77528.11</v>
      </c>
      <c r="V293" s="21">
        <f t="shared" ref="V293:W293" si="296">V290+V292</f>
        <v>299682.18</v>
      </c>
      <c r="W293" s="21">
        <f t="shared" si="296"/>
        <v>377210.29</v>
      </c>
      <c r="X293" s="37">
        <f>X290+X292</f>
        <v>149146.81</v>
      </c>
      <c r="Y293" s="37">
        <f t="shared" ref="Y293:AR293" si="297">Y290+Y292</f>
        <v>324000.03000000003</v>
      </c>
      <c r="Z293" s="37">
        <f t="shared" si="297"/>
        <v>473146.84</v>
      </c>
      <c r="AA293" s="196">
        <f t="shared" si="297"/>
        <v>153146.91</v>
      </c>
      <c r="AB293" s="196">
        <f t="shared" si="297"/>
        <v>326672.90000000002</v>
      </c>
      <c r="AC293" s="196">
        <f t="shared" si="297"/>
        <v>479819.81000000006</v>
      </c>
      <c r="AD293" s="37">
        <f t="shared" si="297"/>
        <v>93502.720000000001</v>
      </c>
      <c r="AE293" s="37">
        <f t="shared" si="297"/>
        <v>138835.26999999999</v>
      </c>
      <c r="AF293" s="37">
        <f t="shared" si="297"/>
        <v>232337.99000000002</v>
      </c>
      <c r="AG293" s="37">
        <f t="shared" si="297"/>
        <v>0</v>
      </c>
      <c r="AH293" s="37">
        <f t="shared" si="297"/>
        <v>0</v>
      </c>
      <c r="AI293" s="37">
        <f t="shared" si="297"/>
        <v>0</v>
      </c>
      <c r="AJ293" s="37">
        <f t="shared" si="297"/>
        <v>161646.28999999998</v>
      </c>
      <c r="AK293" s="37">
        <f t="shared" si="297"/>
        <v>343456.41</v>
      </c>
      <c r="AL293" s="37">
        <f t="shared" si="297"/>
        <v>505102.7</v>
      </c>
      <c r="AM293" s="37">
        <f t="shared" si="297"/>
        <v>133503.24</v>
      </c>
      <c r="AN293" s="37">
        <f t="shared" si="297"/>
        <v>342700</v>
      </c>
      <c r="AO293" s="37">
        <f t="shared" si="297"/>
        <v>476203.24</v>
      </c>
      <c r="AP293" s="37">
        <f t="shared" si="297"/>
        <v>157502.94</v>
      </c>
      <c r="AQ293" s="37">
        <f t="shared" si="297"/>
        <v>373400</v>
      </c>
      <c r="AR293" s="37">
        <f t="shared" si="297"/>
        <v>530902.93999999994</v>
      </c>
    </row>
    <row r="294" spans="1:44" s="53" customFormat="1" ht="15.75" customHeight="1" x14ac:dyDescent="0.25">
      <c r="A294" s="213" t="s">
        <v>334</v>
      </c>
      <c r="B294" s="59" t="s">
        <v>327</v>
      </c>
      <c r="C294" s="51">
        <v>0</v>
      </c>
      <c r="D294" s="51">
        <v>155.42699999999999</v>
      </c>
      <c r="E294" s="51">
        <f t="shared" ref="E294:E296" si="298">SUM(C294:D294)</f>
        <v>155.42699999999999</v>
      </c>
      <c r="F294" s="51">
        <v>218.0839</v>
      </c>
      <c r="G294" s="51">
        <v>327.1259</v>
      </c>
      <c r="H294" s="51">
        <f t="shared" ref="H294:H296" si="299">SUM(F294:G294)</f>
        <v>545.20979999999997</v>
      </c>
      <c r="I294" s="51">
        <v>401.69560000000001</v>
      </c>
      <c r="J294" s="51">
        <v>602.54349999999999</v>
      </c>
      <c r="K294" s="51">
        <f t="shared" ref="K294:K296" si="300">SUM(I294:J294)</f>
        <v>1004.2391</v>
      </c>
      <c r="L294" s="51">
        <v>55.561300000000003</v>
      </c>
      <c r="M294" s="51">
        <v>226.68770000000001</v>
      </c>
      <c r="N294" s="51">
        <f t="shared" si="287"/>
        <v>282.24900000000002</v>
      </c>
      <c r="O294" s="51">
        <v>442</v>
      </c>
      <c r="P294" s="51">
        <v>663</v>
      </c>
      <c r="Q294" s="51">
        <f>SUM(O294:P294)</f>
        <v>1105</v>
      </c>
      <c r="R294" s="51">
        <v>283.28800000000001</v>
      </c>
      <c r="S294" s="51">
        <v>424.93200000000002</v>
      </c>
      <c r="T294" s="51">
        <f t="shared" si="288"/>
        <v>708.22</v>
      </c>
      <c r="U294" s="51">
        <v>11405.18</v>
      </c>
      <c r="V294" s="51">
        <v>17107.77</v>
      </c>
      <c r="W294" s="69">
        <f>SUM(U294:V294)</f>
        <v>28512.95</v>
      </c>
      <c r="X294" s="107">
        <v>31161.68</v>
      </c>
      <c r="Y294" s="107">
        <v>46742.52</v>
      </c>
      <c r="Z294" s="127">
        <f>SUM(X294:Y294)</f>
        <v>77904.2</v>
      </c>
      <c r="AA294" s="136">
        <v>8242.7999999999993</v>
      </c>
      <c r="AB294" s="136">
        <v>12364.2</v>
      </c>
      <c r="AC294" s="122">
        <f>SUM(AA294:AB294)</f>
        <v>20607</v>
      </c>
      <c r="AD294" s="54">
        <v>3383.5</v>
      </c>
      <c r="AE294" s="54">
        <v>5075.25</v>
      </c>
      <c r="AF294" s="54">
        <f>SUM(AD294:AE294)</f>
        <v>8458.75</v>
      </c>
      <c r="AG294" s="54"/>
      <c r="AH294" s="54"/>
      <c r="AI294" s="54"/>
      <c r="AJ294" s="107">
        <v>27476</v>
      </c>
      <c r="AK294" s="107">
        <v>41214</v>
      </c>
      <c r="AL294" s="54">
        <f>SUM(AJ294:AK294)</f>
        <v>68690</v>
      </c>
      <c r="AM294" s="70">
        <v>10578.4</v>
      </c>
      <c r="AN294" s="51">
        <v>15867.6</v>
      </c>
      <c r="AO294" s="51">
        <f>SUM(AM294:AN294)</f>
        <v>26446</v>
      </c>
      <c r="AP294" s="51">
        <v>10578.4</v>
      </c>
      <c r="AQ294" s="51">
        <v>15867.6</v>
      </c>
      <c r="AR294" s="51">
        <f>SUM(AP294:AQ294)</f>
        <v>26446</v>
      </c>
    </row>
    <row r="295" spans="1:44" s="53" customFormat="1" ht="15.75" customHeight="1" x14ac:dyDescent="0.25">
      <c r="A295" s="214"/>
      <c r="B295" s="59" t="s">
        <v>328</v>
      </c>
      <c r="C295" s="51">
        <v>0</v>
      </c>
      <c r="D295" s="51">
        <v>47.007599999999996</v>
      </c>
      <c r="E295" s="51">
        <f t="shared" si="298"/>
        <v>47.007599999999996</v>
      </c>
      <c r="F295" s="51">
        <v>42.9801</v>
      </c>
      <c r="G295" s="51">
        <v>64.47</v>
      </c>
      <c r="H295" s="51">
        <f t="shared" si="299"/>
        <v>107.45009999999999</v>
      </c>
      <c r="I295" s="51">
        <v>82.701999999999998</v>
      </c>
      <c r="J295" s="51">
        <v>124.0531</v>
      </c>
      <c r="K295" s="51">
        <f t="shared" si="300"/>
        <v>206.7551</v>
      </c>
      <c r="L295" s="51">
        <v>11.753399999999999</v>
      </c>
      <c r="M295" s="51">
        <v>73.206800000000001</v>
      </c>
      <c r="N295" s="51">
        <f t="shared" si="287"/>
        <v>84.9602</v>
      </c>
      <c r="O295" s="51">
        <v>91</v>
      </c>
      <c r="P295" s="51">
        <v>136.5</v>
      </c>
      <c r="Q295" s="51">
        <f>SUM(O295:P295)</f>
        <v>227.5</v>
      </c>
      <c r="R295" s="51">
        <v>58.323999999999998</v>
      </c>
      <c r="S295" s="51">
        <v>87.486000000000004</v>
      </c>
      <c r="T295" s="51">
        <f t="shared" si="288"/>
        <v>145.81</v>
      </c>
      <c r="U295" s="51">
        <v>3253.56</v>
      </c>
      <c r="V295" s="51">
        <v>4880.34</v>
      </c>
      <c r="W295" s="69">
        <f t="shared" ref="W295:W296" si="301">SUM(U295:V295)</f>
        <v>8133.9</v>
      </c>
      <c r="X295" s="107">
        <v>6415.64</v>
      </c>
      <c r="Y295" s="107">
        <v>9623.4599999999991</v>
      </c>
      <c r="Z295" s="127">
        <f t="shared" ref="Z295:Z296" si="302">SUM(X295:Y295)</f>
        <v>16039.099999999999</v>
      </c>
      <c r="AA295" s="136">
        <v>1617.6</v>
      </c>
      <c r="AB295" s="136">
        <v>2426.4</v>
      </c>
      <c r="AC295" s="122">
        <f t="shared" ref="AC295:AC296" si="303">SUM(AA295:AB295)</f>
        <v>4044</v>
      </c>
      <c r="AD295" s="54">
        <v>475.16</v>
      </c>
      <c r="AE295" s="54">
        <v>712.74</v>
      </c>
      <c r="AF295" s="54">
        <f>SUM(AD295:AE295)</f>
        <v>1187.9000000000001</v>
      </c>
      <c r="AG295" s="54"/>
      <c r="AH295" s="54"/>
      <c r="AI295" s="54"/>
      <c r="AJ295" s="107">
        <v>5392</v>
      </c>
      <c r="AK295" s="107">
        <v>8088</v>
      </c>
      <c r="AL295" s="54">
        <f t="shared" ref="AL295:AL296" si="304">SUM(AJ295:AK295)</f>
        <v>13480</v>
      </c>
      <c r="AM295" s="70">
        <v>2076</v>
      </c>
      <c r="AN295" s="51">
        <v>3114</v>
      </c>
      <c r="AO295" s="51">
        <f>SUM(AM295:AN295)</f>
        <v>5190</v>
      </c>
      <c r="AP295" s="51">
        <v>2076</v>
      </c>
      <c r="AQ295" s="51">
        <v>3114</v>
      </c>
      <c r="AR295" s="51">
        <f>SUM(AP295:AQ295)</f>
        <v>5190</v>
      </c>
    </row>
    <row r="296" spans="1:44" s="53" customFormat="1" ht="15.75" customHeight="1" x14ac:dyDescent="0.25">
      <c r="A296" s="215"/>
      <c r="B296" s="59" t="s">
        <v>329</v>
      </c>
      <c r="C296" s="51">
        <v>0</v>
      </c>
      <c r="D296" s="51">
        <v>26.8261</v>
      </c>
      <c r="E296" s="51">
        <f t="shared" si="298"/>
        <v>26.8261</v>
      </c>
      <c r="F296" s="51">
        <v>57.306699999999999</v>
      </c>
      <c r="G296" s="51">
        <v>85.960099999999997</v>
      </c>
      <c r="H296" s="51">
        <f t="shared" si="299"/>
        <v>143.26679999999999</v>
      </c>
      <c r="I296" s="51">
        <v>106.3312</v>
      </c>
      <c r="J296" s="51">
        <v>159.49680000000001</v>
      </c>
      <c r="K296" s="51">
        <f t="shared" si="300"/>
        <v>265.82799999999997</v>
      </c>
      <c r="L296" s="51">
        <v>25.534300000000002</v>
      </c>
      <c r="M296" s="51">
        <v>67.131699999999995</v>
      </c>
      <c r="N296" s="51">
        <f t="shared" si="287"/>
        <v>92.665999999999997</v>
      </c>
      <c r="O296" s="51">
        <v>117</v>
      </c>
      <c r="P296" s="51">
        <v>175.5</v>
      </c>
      <c r="Q296" s="51">
        <f>SUM(O296:P296)</f>
        <v>292.5</v>
      </c>
      <c r="R296" s="51">
        <v>74.988</v>
      </c>
      <c r="S296" s="51">
        <v>112.482</v>
      </c>
      <c r="T296" s="51">
        <f t="shared" si="288"/>
        <v>187.47</v>
      </c>
      <c r="U296" s="51">
        <v>4593.55</v>
      </c>
      <c r="V296" s="51">
        <v>6890.32</v>
      </c>
      <c r="W296" s="69">
        <f t="shared" si="301"/>
        <v>11483.869999999999</v>
      </c>
      <c r="X296" s="107">
        <v>8248.68</v>
      </c>
      <c r="Y296" s="107">
        <v>12373.02</v>
      </c>
      <c r="Z296" s="127">
        <f t="shared" si="302"/>
        <v>20621.7</v>
      </c>
      <c r="AA296" s="136">
        <v>2139.6</v>
      </c>
      <c r="AB296" s="136">
        <v>3209.4</v>
      </c>
      <c r="AC296" s="122">
        <f t="shared" si="303"/>
        <v>5349</v>
      </c>
      <c r="AD296" s="54">
        <v>828.7</v>
      </c>
      <c r="AE296" s="54">
        <v>1243.05</v>
      </c>
      <c r="AF296" s="54">
        <f>SUM(AD296:AE296)</f>
        <v>2071.75</v>
      </c>
      <c r="AG296" s="54"/>
      <c r="AH296" s="54"/>
      <c r="AI296" s="54"/>
      <c r="AJ296" s="107">
        <v>7132</v>
      </c>
      <c r="AK296" s="107">
        <v>10698</v>
      </c>
      <c r="AL296" s="54">
        <f t="shared" si="304"/>
        <v>17830</v>
      </c>
      <c r="AM296" s="70">
        <v>2745.6</v>
      </c>
      <c r="AN296" s="51">
        <v>4118.3999999999996</v>
      </c>
      <c r="AO296" s="51">
        <f>SUM(AM296:AN296)</f>
        <v>6864</v>
      </c>
      <c r="AP296" s="51">
        <v>2745.6</v>
      </c>
      <c r="AQ296" s="51">
        <v>4118.3999999999996</v>
      </c>
      <c r="AR296" s="51">
        <f>SUM(AP296:AQ296)</f>
        <v>6864</v>
      </c>
    </row>
    <row r="297" spans="1:44" ht="15.75" customHeight="1" x14ac:dyDescent="0.25">
      <c r="A297" s="256" t="s">
        <v>40</v>
      </c>
      <c r="B297" s="212"/>
      <c r="C297" s="21">
        <f t="shared" ref="C297:K297" si="305">SUM(C294:C296)</f>
        <v>0</v>
      </c>
      <c r="D297" s="21">
        <f t="shared" si="305"/>
        <v>229.26069999999999</v>
      </c>
      <c r="E297" s="21">
        <f t="shared" si="305"/>
        <v>229.26069999999999</v>
      </c>
      <c r="F297" s="21">
        <f t="shared" si="305"/>
        <v>318.3707</v>
      </c>
      <c r="G297" s="21">
        <f t="shared" si="305"/>
        <v>477.55600000000004</v>
      </c>
      <c r="H297" s="21">
        <f t="shared" si="305"/>
        <v>795.92669999999998</v>
      </c>
      <c r="I297" s="21">
        <f t="shared" si="305"/>
        <v>590.72879999999998</v>
      </c>
      <c r="J297" s="21">
        <f t="shared" si="305"/>
        <v>886.09339999999997</v>
      </c>
      <c r="K297" s="21">
        <f t="shared" si="305"/>
        <v>1476.8222000000001</v>
      </c>
      <c r="L297" s="21">
        <f>SUM(L294:L296)</f>
        <v>92.849000000000004</v>
      </c>
      <c r="M297" s="21">
        <f>SUM(M294:M296)</f>
        <v>367.02620000000002</v>
      </c>
      <c r="N297" s="21">
        <f t="shared" si="287"/>
        <v>459.87520000000001</v>
      </c>
      <c r="O297" s="21">
        <f t="shared" ref="O297:Q297" si="306">SUM(O294:O296)</f>
        <v>650</v>
      </c>
      <c r="P297" s="21">
        <f t="shared" si="306"/>
        <v>975</v>
      </c>
      <c r="Q297" s="21">
        <f t="shared" si="306"/>
        <v>1625</v>
      </c>
      <c r="R297" s="21">
        <f>SUM(R294:R296)</f>
        <v>416.6</v>
      </c>
      <c r="S297" s="21">
        <f>SUM(S294:S296)</f>
        <v>624.9</v>
      </c>
      <c r="T297" s="21">
        <f t="shared" si="288"/>
        <v>1041.5</v>
      </c>
      <c r="U297" s="37">
        <f>SUM(U294:U296)</f>
        <v>19252.29</v>
      </c>
      <c r="V297" s="37">
        <f t="shared" ref="V297:W297" si="307">SUM(V294:V296)</f>
        <v>28878.43</v>
      </c>
      <c r="W297" s="37">
        <f t="shared" si="307"/>
        <v>48130.720000000001</v>
      </c>
      <c r="X297" s="60">
        <f>SUM(X294:X296)</f>
        <v>45826</v>
      </c>
      <c r="Y297" s="60">
        <f t="shared" ref="Y297:AR297" si="308">SUM(Y294:Y296)</f>
        <v>68739</v>
      </c>
      <c r="Z297" s="60">
        <f t="shared" si="308"/>
        <v>114564.99999999999</v>
      </c>
      <c r="AA297" s="261">
        <f t="shared" si="308"/>
        <v>12000</v>
      </c>
      <c r="AB297" s="261">
        <f t="shared" si="308"/>
        <v>18000</v>
      </c>
      <c r="AC297" s="261">
        <f t="shared" si="308"/>
        <v>30000</v>
      </c>
      <c r="AD297" s="60">
        <f t="shared" si="308"/>
        <v>4687.3599999999997</v>
      </c>
      <c r="AE297" s="60">
        <f t="shared" si="308"/>
        <v>7031.04</v>
      </c>
      <c r="AF297" s="60">
        <f t="shared" si="308"/>
        <v>11718.4</v>
      </c>
      <c r="AG297" s="60">
        <f t="shared" si="308"/>
        <v>0</v>
      </c>
      <c r="AH297" s="60">
        <f t="shared" si="308"/>
        <v>0</v>
      </c>
      <c r="AI297" s="60">
        <f t="shared" si="308"/>
        <v>0</v>
      </c>
      <c r="AJ297" s="60">
        <f t="shared" si="308"/>
        <v>40000</v>
      </c>
      <c r="AK297" s="60">
        <f t="shared" si="308"/>
        <v>60000</v>
      </c>
      <c r="AL297" s="60">
        <f t="shared" si="308"/>
        <v>100000</v>
      </c>
      <c r="AM297" s="60">
        <f t="shared" si="308"/>
        <v>15400</v>
      </c>
      <c r="AN297" s="60">
        <f t="shared" si="308"/>
        <v>23100</v>
      </c>
      <c r="AO297" s="60">
        <f t="shared" si="308"/>
        <v>38500</v>
      </c>
      <c r="AP297" s="60">
        <f t="shared" si="308"/>
        <v>15400</v>
      </c>
      <c r="AQ297" s="60">
        <f t="shared" si="308"/>
        <v>23100</v>
      </c>
      <c r="AR297" s="60">
        <f t="shared" si="308"/>
        <v>38500</v>
      </c>
    </row>
    <row r="298" spans="1:44" s="53" customFormat="1" ht="15.75" customHeight="1" x14ac:dyDescent="0.25">
      <c r="A298" s="257" t="s">
        <v>354</v>
      </c>
      <c r="B298" s="99" t="s">
        <v>351</v>
      </c>
      <c r="C298" s="255"/>
      <c r="D298" s="255"/>
      <c r="E298" s="255"/>
      <c r="F298" s="255"/>
      <c r="G298" s="255"/>
      <c r="H298" s="255"/>
      <c r="I298" s="255"/>
      <c r="J298" s="255"/>
      <c r="K298" s="255"/>
      <c r="L298" s="255"/>
      <c r="M298" s="255"/>
      <c r="N298" s="255"/>
      <c r="O298" s="255"/>
      <c r="P298" s="255"/>
      <c r="Q298" s="255"/>
      <c r="R298" s="255"/>
      <c r="S298" s="255"/>
      <c r="T298" s="255"/>
      <c r="U298" s="54">
        <v>34347.19</v>
      </c>
      <c r="V298" s="54">
        <v>51520.78</v>
      </c>
      <c r="W298" s="54">
        <f>SUM(U298:V298)</f>
        <v>85867.97</v>
      </c>
      <c r="X298" s="54">
        <v>0</v>
      </c>
      <c r="Y298" s="54">
        <v>0</v>
      </c>
      <c r="Z298" s="54">
        <f>SUM(X298:Y298)</f>
        <v>0</v>
      </c>
      <c r="AA298" s="122">
        <v>0</v>
      </c>
      <c r="AB298" s="122">
        <v>0</v>
      </c>
      <c r="AC298" s="122">
        <f>SUM(AA298:AB298)</f>
        <v>0</v>
      </c>
      <c r="AD298" s="54">
        <v>0</v>
      </c>
      <c r="AE298" s="54">
        <v>0</v>
      </c>
      <c r="AF298" s="54">
        <f>SUM(AD298:AE298)</f>
        <v>0</v>
      </c>
      <c r="AG298" s="54"/>
      <c r="AH298" s="54"/>
      <c r="AI298" s="54"/>
      <c r="AJ298" s="54">
        <v>0</v>
      </c>
      <c r="AK298" s="54">
        <v>0</v>
      </c>
      <c r="AL298" s="54">
        <f>SUM(AJ298:AK298)</f>
        <v>0</v>
      </c>
      <c r="AM298" s="54">
        <v>0</v>
      </c>
      <c r="AN298" s="54">
        <v>0</v>
      </c>
      <c r="AO298" s="54">
        <f>SUM(AM298:AN298)</f>
        <v>0</v>
      </c>
      <c r="AP298" s="54">
        <v>0</v>
      </c>
      <c r="AQ298" s="54">
        <v>0</v>
      </c>
      <c r="AR298" s="54">
        <f>SUM(AP298:AQ298)</f>
        <v>0</v>
      </c>
    </row>
    <row r="299" spans="1:44" s="53" customFormat="1" ht="15.75" customHeight="1" x14ac:dyDescent="0.25">
      <c r="A299" s="258"/>
      <c r="B299" s="99" t="s">
        <v>352</v>
      </c>
      <c r="C299" s="255"/>
      <c r="D299" s="255"/>
      <c r="E299" s="255"/>
      <c r="F299" s="255"/>
      <c r="G299" s="255"/>
      <c r="H299" s="255"/>
      <c r="I299" s="255"/>
      <c r="J299" s="255"/>
      <c r="K299" s="255"/>
      <c r="L299" s="255"/>
      <c r="M299" s="255"/>
      <c r="N299" s="255"/>
      <c r="O299" s="255"/>
      <c r="P299" s="255"/>
      <c r="Q299" s="255"/>
      <c r="R299" s="255"/>
      <c r="S299" s="255"/>
      <c r="T299" s="255"/>
      <c r="U299" s="54">
        <v>41855.9</v>
      </c>
      <c r="V299" s="54">
        <v>62783.85</v>
      </c>
      <c r="W299" s="54">
        <f t="shared" ref="W299:W300" si="309">SUM(U299:V299)</f>
        <v>104639.75</v>
      </c>
      <c r="X299" s="54">
        <v>0</v>
      </c>
      <c r="Y299" s="54">
        <v>0</v>
      </c>
      <c r="Z299" s="54">
        <f t="shared" ref="Z299:Z300" si="310">SUM(X299:Y299)</f>
        <v>0</v>
      </c>
      <c r="AA299" s="122">
        <v>0</v>
      </c>
      <c r="AB299" s="122">
        <v>0</v>
      </c>
      <c r="AC299" s="122">
        <f t="shared" ref="AC299:AC300" si="311">SUM(AA299:AB299)</f>
        <v>0</v>
      </c>
      <c r="AD299" s="54">
        <v>0</v>
      </c>
      <c r="AE299" s="54">
        <v>0</v>
      </c>
      <c r="AF299" s="54">
        <f t="shared" ref="AF299:AF304" si="312">SUM(AD299:AE299)</f>
        <v>0</v>
      </c>
      <c r="AG299" s="54"/>
      <c r="AH299" s="54"/>
      <c r="AI299" s="54"/>
      <c r="AJ299" s="54">
        <v>0</v>
      </c>
      <c r="AK299" s="54">
        <v>0</v>
      </c>
      <c r="AL299" s="54">
        <f t="shared" ref="AL299:AL300" si="313">SUM(AJ299:AK299)</f>
        <v>0</v>
      </c>
      <c r="AM299" s="54">
        <v>0</v>
      </c>
      <c r="AN299" s="54">
        <v>0</v>
      </c>
      <c r="AO299" s="54">
        <f t="shared" ref="AO299:AO300" si="314">SUM(AM299:AN299)</f>
        <v>0</v>
      </c>
      <c r="AP299" s="54">
        <v>0</v>
      </c>
      <c r="AQ299" s="54">
        <v>0</v>
      </c>
      <c r="AR299" s="54">
        <f t="shared" ref="AR299:AR300" si="315">SUM(AP299:AQ299)</f>
        <v>0</v>
      </c>
    </row>
    <row r="300" spans="1:44" s="53" customFormat="1" ht="15.75" customHeight="1" x14ac:dyDescent="0.25">
      <c r="A300" s="258"/>
      <c r="B300" s="99" t="s">
        <v>353</v>
      </c>
      <c r="C300" s="255"/>
      <c r="D300" s="255"/>
      <c r="E300" s="255"/>
      <c r="F300" s="255"/>
      <c r="G300" s="255"/>
      <c r="H300" s="255"/>
      <c r="I300" s="255"/>
      <c r="J300" s="255"/>
      <c r="K300" s="255"/>
      <c r="L300" s="255"/>
      <c r="M300" s="255"/>
      <c r="N300" s="255"/>
      <c r="O300" s="255"/>
      <c r="P300" s="255"/>
      <c r="Q300" s="255"/>
      <c r="R300" s="255"/>
      <c r="S300" s="255"/>
      <c r="T300" s="255"/>
      <c r="U300" s="54">
        <v>31672.74</v>
      </c>
      <c r="V300" s="54">
        <v>47509.120000000003</v>
      </c>
      <c r="W300" s="54">
        <f t="shared" si="309"/>
        <v>79181.86</v>
      </c>
      <c r="X300" s="54">
        <v>0</v>
      </c>
      <c r="Y300" s="54">
        <v>0</v>
      </c>
      <c r="Z300" s="54">
        <f t="shared" si="310"/>
        <v>0</v>
      </c>
      <c r="AA300" s="122">
        <v>0</v>
      </c>
      <c r="AB300" s="122">
        <v>0</v>
      </c>
      <c r="AC300" s="122">
        <f t="shared" si="311"/>
        <v>0</v>
      </c>
      <c r="AD300" s="54">
        <v>0</v>
      </c>
      <c r="AE300" s="54">
        <v>0</v>
      </c>
      <c r="AF300" s="54">
        <f t="shared" si="312"/>
        <v>0</v>
      </c>
      <c r="AG300" s="54"/>
      <c r="AH300" s="54"/>
      <c r="AI300" s="54"/>
      <c r="AJ300" s="54">
        <v>0</v>
      </c>
      <c r="AK300" s="54">
        <v>0</v>
      </c>
      <c r="AL300" s="54">
        <f t="shared" si="313"/>
        <v>0</v>
      </c>
      <c r="AM300" s="54">
        <v>0</v>
      </c>
      <c r="AN300" s="54">
        <v>0</v>
      </c>
      <c r="AO300" s="54">
        <f t="shared" si="314"/>
        <v>0</v>
      </c>
      <c r="AP300" s="54">
        <v>0</v>
      </c>
      <c r="AQ300" s="54">
        <v>0</v>
      </c>
      <c r="AR300" s="54">
        <f t="shared" si="315"/>
        <v>0</v>
      </c>
    </row>
    <row r="301" spans="1:44" s="53" customFormat="1" ht="15.75" customHeight="1" x14ac:dyDescent="0.25">
      <c r="A301" s="258"/>
      <c r="B301" s="260" t="s">
        <v>355</v>
      </c>
      <c r="C301" s="255"/>
      <c r="D301" s="255"/>
      <c r="E301" s="255"/>
      <c r="F301" s="255"/>
      <c r="G301" s="255"/>
      <c r="H301" s="255"/>
      <c r="I301" s="255"/>
      <c r="J301" s="255"/>
      <c r="K301" s="255"/>
      <c r="L301" s="255"/>
      <c r="M301" s="255"/>
      <c r="N301" s="255"/>
      <c r="O301" s="255"/>
      <c r="P301" s="255"/>
      <c r="Q301" s="255"/>
      <c r="R301" s="255"/>
      <c r="S301" s="255"/>
      <c r="T301" s="255"/>
      <c r="U301" s="54">
        <v>0</v>
      </c>
      <c r="V301" s="54">
        <v>0</v>
      </c>
      <c r="W301" s="54">
        <f>SUM(U301:V301)</f>
        <v>0</v>
      </c>
      <c r="X301" s="262">
        <v>16000</v>
      </c>
      <c r="Y301" s="262">
        <v>24000</v>
      </c>
      <c r="Z301" s="54">
        <f>SUM(X301:Y301)</f>
        <v>40000</v>
      </c>
      <c r="AA301" s="259">
        <v>15508.53</v>
      </c>
      <c r="AB301" s="259">
        <v>23262.81</v>
      </c>
      <c r="AC301" s="122">
        <f>SUM(AA301:AB301)</f>
        <v>38771.340000000004</v>
      </c>
      <c r="AD301" s="54">
        <v>14671.23</v>
      </c>
      <c r="AE301" s="54">
        <v>22006.85</v>
      </c>
      <c r="AF301" s="54">
        <f t="shared" si="312"/>
        <v>36678.080000000002</v>
      </c>
      <c r="AG301" s="54"/>
      <c r="AH301" s="54"/>
      <c r="AI301" s="54"/>
      <c r="AJ301" s="259">
        <v>513.33000000000004</v>
      </c>
      <c r="AK301" s="259">
        <v>770</v>
      </c>
      <c r="AL301" s="54">
        <f>SUM(AJ301:AK301)</f>
        <v>1283.33</v>
      </c>
      <c r="AM301" s="259">
        <v>9870.5400000000009</v>
      </c>
      <c r="AN301" s="259">
        <v>28323.15</v>
      </c>
      <c r="AO301" s="54">
        <f>SUM(AM301:AN301)</f>
        <v>38193.69</v>
      </c>
      <c r="AP301" s="259">
        <v>48053.99</v>
      </c>
      <c r="AQ301" s="259">
        <v>68963.649999999994</v>
      </c>
      <c r="AR301" s="54">
        <f>SUM(AP301:AQ301)</f>
        <v>117017.63999999998</v>
      </c>
    </row>
    <row r="302" spans="1:44" s="53" customFormat="1" ht="15.75" customHeight="1" x14ac:dyDescent="0.25">
      <c r="A302" s="258"/>
      <c r="B302" s="260" t="s">
        <v>356</v>
      </c>
      <c r="C302" s="255"/>
      <c r="D302" s="255"/>
      <c r="E302" s="255"/>
      <c r="F302" s="255"/>
      <c r="G302" s="255"/>
      <c r="H302" s="255"/>
      <c r="I302" s="255"/>
      <c r="J302" s="255"/>
      <c r="K302" s="255"/>
      <c r="L302" s="255"/>
      <c r="M302" s="255"/>
      <c r="N302" s="255"/>
      <c r="O302" s="255"/>
      <c r="P302" s="255"/>
      <c r="Q302" s="255"/>
      <c r="R302" s="255"/>
      <c r="S302" s="255"/>
      <c r="T302" s="255"/>
      <c r="U302" s="54">
        <v>0</v>
      </c>
      <c r="V302" s="54">
        <v>0</v>
      </c>
      <c r="W302" s="54">
        <f t="shared" ref="W302:W304" si="316">SUM(U302:V302)</f>
        <v>0</v>
      </c>
      <c r="X302" s="262">
        <v>13300</v>
      </c>
      <c r="Y302" s="262">
        <v>20000</v>
      </c>
      <c r="Z302" s="54">
        <f t="shared" ref="Z302:Z304" si="317">SUM(X302:Y302)</f>
        <v>33300</v>
      </c>
      <c r="AA302" s="259">
        <v>12136.3</v>
      </c>
      <c r="AB302" s="259">
        <v>18204.439999999999</v>
      </c>
      <c r="AC302" s="122">
        <f t="shared" ref="AC302:AC304" si="318">SUM(AA302:AB302)</f>
        <v>30340.739999999998</v>
      </c>
      <c r="AD302" s="54">
        <v>11449.19</v>
      </c>
      <c r="AE302" s="54">
        <v>17173.78</v>
      </c>
      <c r="AF302" s="54">
        <f t="shared" si="312"/>
        <v>28622.97</v>
      </c>
      <c r="AG302" s="54"/>
      <c r="AH302" s="54"/>
      <c r="AI302" s="54"/>
      <c r="AJ302" s="259">
        <v>0.01</v>
      </c>
      <c r="AK302" s="259">
        <v>0.01</v>
      </c>
      <c r="AL302" s="54">
        <f t="shared" ref="AL302:AL304" si="319">SUM(AJ302:AK302)</f>
        <v>0.02</v>
      </c>
      <c r="AM302" s="259">
        <v>4828.3100000000004</v>
      </c>
      <c r="AN302" s="259">
        <v>14706.25</v>
      </c>
      <c r="AO302" s="54">
        <f t="shared" ref="AO302:AO304" si="320">SUM(AM302:AN302)</f>
        <v>19534.560000000001</v>
      </c>
      <c r="AP302" s="259">
        <v>25247.89</v>
      </c>
      <c r="AQ302" s="259">
        <v>35808.050000000003</v>
      </c>
      <c r="AR302" s="54">
        <f t="shared" ref="AR302:AR304" si="321">SUM(AP302:AQ302)</f>
        <v>61055.94</v>
      </c>
    </row>
    <row r="303" spans="1:44" s="53" customFormat="1" ht="15.75" customHeight="1" x14ac:dyDescent="0.25">
      <c r="A303" s="258"/>
      <c r="B303" s="260" t="s">
        <v>357</v>
      </c>
      <c r="C303" s="255"/>
      <c r="D303" s="255"/>
      <c r="E303" s="255"/>
      <c r="F303" s="255"/>
      <c r="G303" s="255"/>
      <c r="H303" s="255"/>
      <c r="I303" s="255"/>
      <c r="J303" s="255"/>
      <c r="K303" s="255"/>
      <c r="L303" s="255"/>
      <c r="M303" s="255"/>
      <c r="N303" s="255"/>
      <c r="O303" s="255"/>
      <c r="P303" s="255"/>
      <c r="Q303" s="255"/>
      <c r="R303" s="255"/>
      <c r="S303" s="255"/>
      <c r="T303" s="255"/>
      <c r="U303" s="54">
        <v>0</v>
      </c>
      <c r="V303" s="54">
        <v>0</v>
      </c>
      <c r="W303" s="54">
        <f t="shared" si="316"/>
        <v>0</v>
      </c>
      <c r="X303" s="262">
        <v>10700</v>
      </c>
      <c r="Y303" s="262">
        <v>16000</v>
      </c>
      <c r="Z303" s="54">
        <f t="shared" si="317"/>
        <v>26700</v>
      </c>
      <c r="AA303" s="259">
        <v>11191</v>
      </c>
      <c r="AB303" s="259">
        <v>16786.5</v>
      </c>
      <c r="AC303" s="122">
        <f t="shared" si="318"/>
        <v>27977.5</v>
      </c>
      <c r="AD303" s="54">
        <v>10557.41</v>
      </c>
      <c r="AE303" s="54">
        <v>15836.12</v>
      </c>
      <c r="AF303" s="54">
        <f t="shared" si="312"/>
        <v>26393.53</v>
      </c>
      <c r="AG303" s="54"/>
      <c r="AH303" s="54"/>
      <c r="AI303" s="54"/>
      <c r="AJ303" s="259">
        <v>0.01</v>
      </c>
      <c r="AK303" s="259">
        <v>0.01</v>
      </c>
      <c r="AL303" s="54">
        <f t="shared" si="319"/>
        <v>0.02</v>
      </c>
      <c r="AM303" s="259">
        <v>3842.5</v>
      </c>
      <c r="AN303" s="259">
        <v>11438.2</v>
      </c>
      <c r="AO303" s="54">
        <f t="shared" si="320"/>
        <v>15280.7</v>
      </c>
      <c r="AP303" s="259">
        <v>19550.099999999999</v>
      </c>
      <c r="AQ303" s="259">
        <v>27850.7</v>
      </c>
      <c r="AR303" s="54">
        <f t="shared" si="321"/>
        <v>47400.800000000003</v>
      </c>
    </row>
    <row r="304" spans="1:44" s="53" customFormat="1" ht="15.75" customHeight="1" x14ac:dyDescent="0.25">
      <c r="A304" s="258"/>
      <c r="B304" s="260" t="s">
        <v>358</v>
      </c>
      <c r="C304" s="255"/>
      <c r="D304" s="255"/>
      <c r="E304" s="255"/>
      <c r="F304" s="255"/>
      <c r="G304" s="255"/>
      <c r="H304" s="255"/>
      <c r="I304" s="255"/>
      <c r="J304" s="255"/>
      <c r="K304" s="255"/>
      <c r="L304" s="255"/>
      <c r="M304" s="255"/>
      <c r="N304" s="255"/>
      <c r="O304" s="255"/>
      <c r="P304" s="255"/>
      <c r="Q304" s="255"/>
      <c r="R304" s="255"/>
      <c r="S304" s="255"/>
      <c r="T304" s="255"/>
      <c r="U304" s="54">
        <v>0</v>
      </c>
      <c r="V304" s="54">
        <v>0</v>
      </c>
      <c r="W304" s="54">
        <f t="shared" si="316"/>
        <v>0</v>
      </c>
      <c r="X304" s="263">
        <v>0</v>
      </c>
      <c r="Y304" s="263">
        <v>0</v>
      </c>
      <c r="Z304" s="54">
        <f t="shared" si="317"/>
        <v>0</v>
      </c>
      <c r="AA304" s="259">
        <v>0.01</v>
      </c>
      <c r="AB304" s="259">
        <v>0.01</v>
      </c>
      <c r="AC304" s="122">
        <f t="shared" si="318"/>
        <v>0.02</v>
      </c>
      <c r="AD304" s="54">
        <v>0</v>
      </c>
      <c r="AE304" s="54">
        <v>0</v>
      </c>
      <c r="AF304" s="54">
        <f t="shared" si="312"/>
        <v>0</v>
      </c>
      <c r="AG304" s="54"/>
      <c r="AH304" s="54"/>
      <c r="AI304" s="54"/>
      <c r="AJ304" s="259">
        <v>0.01</v>
      </c>
      <c r="AK304" s="259">
        <v>0.01</v>
      </c>
      <c r="AL304" s="54">
        <f t="shared" si="319"/>
        <v>0.02</v>
      </c>
      <c r="AM304" s="259">
        <v>0.01</v>
      </c>
      <c r="AN304" s="259">
        <v>0.01</v>
      </c>
      <c r="AO304" s="54">
        <f t="shared" si="320"/>
        <v>0.02</v>
      </c>
      <c r="AP304" s="259">
        <v>0.01</v>
      </c>
      <c r="AQ304" s="259">
        <v>0.01</v>
      </c>
      <c r="AR304" s="54">
        <f t="shared" si="321"/>
        <v>0.02</v>
      </c>
    </row>
    <row r="305" spans="1:44" ht="15.75" customHeight="1" x14ac:dyDescent="0.25">
      <c r="A305" s="218" t="s">
        <v>40</v>
      </c>
      <c r="B305" s="227"/>
      <c r="C305" s="21">
        <f>SUM(C303:C304)</f>
        <v>0</v>
      </c>
      <c r="D305" s="21">
        <f>SUM(D303:D304)</f>
        <v>0</v>
      </c>
      <c r="E305" s="21">
        <f>SUM(E303:E304)</f>
        <v>0</v>
      </c>
      <c r="F305" s="21">
        <f>SUM(F303:F304)</f>
        <v>0</v>
      </c>
      <c r="G305" s="21">
        <f>SUM(G303:G304)</f>
        <v>0</v>
      </c>
      <c r="H305" s="21">
        <f>SUM(H303:H304)</f>
        <v>0</v>
      </c>
      <c r="I305" s="21">
        <f>SUM(I303:I304)</f>
        <v>0</v>
      </c>
      <c r="J305" s="21">
        <f>SUM(J303:J304)</f>
        <v>0</v>
      </c>
      <c r="K305" s="21">
        <f>SUM(K303:K304)</f>
        <v>0</v>
      </c>
      <c r="L305" s="21">
        <f>SUM(L303:L304)</f>
        <v>0</v>
      </c>
      <c r="M305" s="21">
        <f>SUM(M303:M304)</f>
        <v>0</v>
      </c>
      <c r="N305" s="21">
        <f t="shared" ref="N305" si="322">SUM(L305:M305)</f>
        <v>0</v>
      </c>
      <c r="O305" s="21">
        <f>SUM(O303:O304)</f>
        <v>0</v>
      </c>
      <c r="P305" s="21">
        <f>SUM(P303:P304)</f>
        <v>0</v>
      </c>
      <c r="Q305" s="21">
        <f>SUM(Q303:Q304)</f>
        <v>0</v>
      </c>
      <c r="R305" s="21">
        <f>SUM(R303:R304)</f>
        <v>0</v>
      </c>
      <c r="S305" s="21">
        <f>SUM(S303:S304)</f>
        <v>0</v>
      </c>
      <c r="T305" s="21">
        <f t="shared" ref="T305" si="323">SUM(R305:S305)</f>
        <v>0</v>
      </c>
      <c r="U305" s="92">
        <f>SUM(U298:U304)</f>
        <v>107875.83</v>
      </c>
      <c r="V305" s="92">
        <f t="shared" ref="V305:AR305" si="324">SUM(V298:V304)</f>
        <v>161813.75</v>
      </c>
      <c r="W305" s="92">
        <f t="shared" si="324"/>
        <v>269689.58</v>
      </c>
      <c r="X305" s="92">
        <f t="shared" si="324"/>
        <v>40000</v>
      </c>
      <c r="Y305" s="92">
        <f t="shared" si="324"/>
        <v>60000</v>
      </c>
      <c r="Z305" s="92">
        <f t="shared" si="324"/>
        <v>100000</v>
      </c>
      <c r="AA305" s="92">
        <f t="shared" si="324"/>
        <v>38835.840000000004</v>
      </c>
      <c r="AB305" s="92">
        <f t="shared" si="324"/>
        <v>58253.760000000002</v>
      </c>
      <c r="AC305" s="92">
        <f t="shared" si="324"/>
        <v>97089.600000000006</v>
      </c>
      <c r="AD305" s="92">
        <f t="shared" si="324"/>
        <v>36677.83</v>
      </c>
      <c r="AE305" s="92">
        <f t="shared" si="324"/>
        <v>55016.75</v>
      </c>
      <c r="AF305" s="92">
        <f t="shared" si="324"/>
        <v>91694.58</v>
      </c>
      <c r="AG305" s="92">
        <f t="shared" si="324"/>
        <v>0</v>
      </c>
      <c r="AH305" s="92">
        <f t="shared" si="324"/>
        <v>0</v>
      </c>
      <c r="AI305" s="92">
        <f t="shared" si="324"/>
        <v>0</v>
      </c>
      <c r="AJ305" s="92">
        <f t="shared" si="324"/>
        <v>513.36</v>
      </c>
      <c r="AK305" s="92">
        <f t="shared" si="324"/>
        <v>770.03</v>
      </c>
      <c r="AL305" s="92">
        <f t="shared" si="324"/>
        <v>1283.3899999999999</v>
      </c>
      <c r="AM305" s="92">
        <f t="shared" si="324"/>
        <v>18541.36</v>
      </c>
      <c r="AN305" s="92">
        <f t="shared" si="324"/>
        <v>54467.610000000008</v>
      </c>
      <c r="AO305" s="92">
        <f t="shared" si="324"/>
        <v>73008.97</v>
      </c>
      <c r="AP305" s="92">
        <f t="shared" si="324"/>
        <v>92851.99</v>
      </c>
      <c r="AQ305" s="92">
        <f t="shared" si="324"/>
        <v>132622.41</v>
      </c>
      <c r="AR305" s="92">
        <f t="shared" si="324"/>
        <v>225474.4</v>
      </c>
    </row>
    <row r="306" spans="1:44" s="53" customFormat="1" ht="15.75" customHeight="1" x14ac:dyDescent="0.25">
      <c r="A306" s="239" t="s">
        <v>333</v>
      </c>
      <c r="B306" s="99" t="s">
        <v>178</v>
      </c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6"/>
      <c r="Q306" s="56"/>
      <c r="R306" s="56"/>
      <c r="S306" s="56"/>
      <c r="T306" s="56"/>
      <c r="U306" s="54">
        <v>15000</v>
      </c>
      <c r="V306" s="54">
        <v>0</v>
      </c>
      <c r="W306" s="109">
        <f>SUM(U306:V306)</f>
        <v>15000</v>
      </c>
      <c r="X306" s="54">
        <v>44000</v>
      </c>
      <c r="Y306" s="54">
        <v>0</v>
      </c>
      <c r="Z306" s="109">
        <v>44000</v>
      </c>
      <c r="AA306" s="197">
        <v>34300</v>
      </c>
      <c r="AB306" s="197">
        <v>0</v>
      </c>
      <c r="AC306" s="197">
        <v>34300</v>
      </c>
      <c r="AD306" s="109">
        <v>20307</v>
      </c>
      <c r="AE306" s="109">
        <v>0</v>
      </c>
      <c r="AF306" s="109">
        <f>SUM(AD306:AE306)</f>
        <v>20307</v>
      </c>
      <c r="AG306" s="96"/>
      <c r="AH306" s="96"/>
      <c r="AI306" s="96"/>
      <c r="AJ306" s="54">
        <v>20600</v>
      </c>
      <c r="AK306" s="54">
        <v>0</v>
      </c>
      <c r="AL306" s="109">
        <v>20600</v>
      </c>
      <c r="AM306" s="54">
        <v>13738</v>
      </c>
      <c r="AN306" s="54">
        <v>0</v>
      </c>
      <c r="AO306" s="109">
        <v>13738</v>
      </c>
      <c r="AP306" s="54">
        <v>0</v>
      </c>
      <c r="AQ306" s="54">
        <v>0</v>
      </c>
      <c r="AR306" s="109">
        <v>0</v>
      </c>
    </row>
    <row r="307" spans="1:44" s="53" customFormat="1" ht="15.75" customHeight="1" x14ac:dyDescent="0.25">
      <c r="A307" s="240"/>
      <c r="B307" s="99" t="s">
        <v>179</v>
      </c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6"/>
      <c r="Q307" s="56"/>
      <c r="R307" s="56"/>
      <c r="S307" s="56"/>
      <c r="T307" s="56"/>
      <c r="U307" s="58">
        <v>9000</v>
      </c>
      <c r="V307" s="58">
        <v>0</v>
      </c>
      <c r="W307" s="109">
        <f t="shared" ref="W307:W309" si="325">SUM(U307:V307)</f>
        <v>9000</v>
      </c>
      <c r="X307" s="58">
        <v>12000</v>
      </c>
      <c r="Y307" s="58">
        <v>0</v>
      </c>
      <c r="Z307" s="109">
        <v>12000</v>
      </c>
      <c r="AA307" s="197">
        <v>8900</v>
      </c>
      <c r="AB307" s="197">
        <v>0</v>
      </c>
      <c r="AC307" s="197">
        <v>8900</v>
      </c>
      <c r="AD307" s="109">
        <v>5538</v>
      </c>
      <c r="AE307" s="109">
        <v>0</v>
      </c>
      <c r="AF307" s="109">
        <f t="shared" ref="AF307:AF312" si="326">SUM(AD307:AE307)</f>
        <v>5538</v>
      </c>
      <c r="AG307" s="96"/>
      <c r="AH307" s="96"/>
      <c r="AI307" s="96"/>
      <c r="AJ307" s="58">
        <v>5350</v>
      </c>
      <c r="AK307" s="58">
        <v>0</v>
      </c>
      <c r="AL307" s="109">
        <v>5350</v>
      </c>
      <c r="AM307" s="54">
        <v>3566</v>
      </c>
      <c r="AN307" s="54">
        <v>0</v>
      </c>
      <c r="AO307" s="161">
        <v>3566</v>
      </c>
      <c r="AP307" s="54">
        <v>0</v>
      </c>
      <c r="AQ307" s="54">
        <v>0</v>
      </c>
      <c r="AR307" s="109">
        <v>0</v>
      </c>
    </row>
    <row r="308" spans="1:44" s="53" customFormat="1" ht="15.75" customHeight="1" x14ac:dyDescent="0.25">
      <c r="A308" s="240"/>
      <c r="B308" s="99" t="s">
        <v>180</v>
      </c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6"/>
      <c r="Q308" s="56"/>
      <c r="R308" s="56"/>
      <c r="S308" s="56"/>
      <c r="T308" s="56"/>
      <c r="U308" s="54">
        <v>6000</v>
      </c>
      <c r="V308" s="54">
        <v>0</v>
      </c>
      <c r="W308" s="109">
        <f t="shared" si="325"/>
        <v>6000</v>
      </c>
      <c r="X308" s="54">
        <v>9000</v>
      </c>
      <c r="Y308" s="54">
        <v>0</v>
      </c>
      <c r="Z308" s="109">
        <v>9000</v>
      </c>
      <c r="AA308" s="197">
        <v>6800</v>
      </c>
      <c r="AB308" s="197">
        <v>0</v>
      </c>
      <c r="AC308" s="197">
        <v>6800</v>
      </c>
      <c r="AD308" s="109">
        <v>4155</v>
      </c>
      <c r="AE308" s="109">
        <v>0</v>
      </c>
      <c r="AF308" s="109">
        <f t="shared" si="326"/>
        <v>4155</v>
      </c>
      <c r="AG308" s="96"/>
      <c r="AH308" s="96"/>
      <c r="AI308" s="96"/>
      <c r="AJ308" s="54">
        <v>4050</v>
      </c>
      <c r="AK308" s="54">
        <v>0</v>
      </c>
      <c r="AL308" s="109">
        <v>4050</v>
      </c>
      <c r="AM308" s="54">
        <v>2696</v>
      </c>
      <c r="AN308" s="54">
        <v>0</v>
      </c>
      <c r="AO308" s="109">
        <v>2696</v>
      </c>
      <c r="AP308" s="54">
        <v>0</v>
      </c>
      <c r="AQ308" s="54">
        <v>0</v>
      </c>
      <c r="AR308" s="109">
        <v>0</v>
      </c>
    </row>
    <row r="309" spans="1:44" s="53" customFormat="1" ht="15.75" customHeight="1" x14ac:dyDescent="0.25">
      <c r="A309" s="240"/>
      <c r="B309" s="99" t="s">
        <v>181</v>
      </c>
      <c r="C309" s="56"/>
      <c r="D309" s="56"/>
      <c r="E309" s="56"/>
      <c r="F309" s="56">
        <v>1</v>
      </c>
      <c r="G309" s="56"/>
      <c r="H309" s="56"/>
      <c r="I309" s="56"/>
      <c r="J309" s="56"/>
      <c r="K309" s="56"/>
      <c r="L309" s="56"/>
      <c r="M309" s="56"/>
      <c r="N309" s="56"/>
      <c r="O309" s="56"/>
      <c r="P309" s="56"/>
      <c r="Q309" s="56"/>
      <c r="R309" s="56"/>
      <c r="S309" s="56"/>
      <c r="T309" s="56"/>
      <c r="U309" s="109">
        <v>-30000</v>
      </c>
      <c r="V309" s="58">
        <v>0</v>
      </c>
      <c r="W309" s="109">
        <f t="shared" si="325"/>
        <v>-30000</v>
      </c>
      <c r="X309" s="109">
        <v>0</v>
      </c>
      <c r="Y309" s="109">
        <v>0</v>
      </c>
      <c r="Z309" s="109">
        <v>0</v>
      </c>
      <c r="AA309" s="197">
        <v>0</v>
      </c>
      <c r="AB309" s="197">
        <v>0</v>
      </c>
      <c r="AC309" s="197">
        <v>0</v>
      </c>
      <c r="AD309" s="109">
        <v>0</v>
      </c>
      <c r="AE309" s="109">
        <v>0</v>
      </c>
      <c r="AF309" s="109">
        <f t="shared" si="326"/>
        <v>0</v>
      </c>
      <c r="AG309" s="96"/>
      <c r="AH309" s="96"/>
      <c r="AI309" s="96"/>
      <c r="AJ309" s="109">
        <v>0</v>
      </c>
      <c r="AK309" s="109">
        <v>0</v>
      </c>
      <c r="AL309" s="109">
        <v>0</v>
      </c>
      <c r="AM309" s="109">
        <v>0</v>
      </c>
      <c r="AN309" s="109">
        <v>0</v>
      </c>
      <c r="AO309" s="109">
        <v>0</v>
      </c>
      <c r="AP309" s="54">
        <v>0</v>
      </c>
      <c r="AQ309" s="54">
        <v>0</v>
      </c>
      <c r="AR309" s="109">
        <v>0</v>
      </c>
    </row>
    <row r="310" spans="1:44" s="53" customFormat="1" ht="15.75" customHeight="1" x14ac:dyDescent="0.25">
      <c r="A310" s="240"/>
      <c r="B310" s="99" t="s">
        <v>175</v>
      </c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6"/>
      <c r="Q310" s="56"/>
      <c r="R310" s="56"/>
      <c r="S310" s="56"/>
      <c r="T310" s="56"/>
      <c r="U310" s="96">
        <v>0</v>
      </c>
      <c r="V310" s="58">
        <v>0</v>
      </c>
      <c r="W310" s="109">
        <f>SUM(U310:V310)</f>
        <v>0</v>
      </c>
      <c r="X310" s="109">
        <v>0</v>
      </c>
      <c r="Y310" s="109">
        <v>0</v>
      </c>
      <c r="Z310" s="109">
        <v>0</v>
      </c>
      <c r="AA310" s="197">
        <v>0</v>
      </c>
      <c r="AB310" s="197">
        <v>0</v>
      </c>
      <c r="AC310" s="197">
        <v>0</v>
      </c>
      <c r="AD310" s="109">
        <v>0</v>
      </c>
      <c r="AE310" s="109">
        <v>0</v>
      </c>
      <c r="AF310" s="109">
        <f t="shared" si="326"/>
        <v>0</v>
      </c>
      <c r="AG310" s="96"/>
      <c r="AH310" s="96"/>
      <c r="AI310" s="96"/>
      <c r="AJ310" s="109">
        <v>0</v>
      </c>
      <c r="AK310" s="109">
        <v>0</v>
      </c>
      <c r="AL310" s="109">
        <v>0</v>
      </c>
      <c r="AM310" s="109">
        <v>0</v>
      </c>
      <c r="AN310" s="109">
        <v>0</v>
      </c>
      <c r="AO310" s="109">
        <v>0</v>
      </c>
      <c r="AP310" s="54">
        <v>13738</v>
      </c>
      <c r="AQ310" s="54">
        <v>0</v>
      </c>
      <c r="AR310" s="109">
        <v>13738</v>
      </c>
    </row>
    <row r="311" spans="1:44" s="53" customFormat="1" ht="15.75" customHeight="1" x14ac:dyDescent="0.25">
      <c r="A311" s="240"/>
      <c r="B311" s="99" t="s">
        <v>176</v>
      </c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6"/>
      <c r="Q311" s="56"/>
      <c r="R311" s="56"/>
      <c r="S311" s="56"/>
      <c r="T311" s="56"/>
      <c r="U311" s="96">
        <v>0</v>
      </c>
      <c r="V311" s="58">
        <v>0</v>
      </c>
      <c r="W311" s="109">
        <f t="shared" ref="W311:W312" si="327">SUM(U311:V311)</f>
        <v>0</v>
      </c>
      <c r="X311" s="109">
        <v>0</v>
      </c>
      <c r="Y311" s="109">
        <v>0</v>
      </c>
      <c r="Z311" s="109">
        <v>0</v>
      </c>
      <c r="AA311" s="197">
        <v>0</v>
      </c>
      <c r="AB311" s="197">
        <v>0</v>
      </c>
      <c r="AC311" s="197">
        <v>0</v>
      </c>
      <c r="AD311" s="109">
        <v>0</v>
      </c>
      <c r="AE311" s="109">
        <v>0</v>
      </c>
      <c r="AF311" s="109">
        <f t="shared" si="326"/>
        <v>0</v>
      </c>
      <c r="AG311" s="96"/>
      <c r="AH311" s="96"/>
      <c r="AI311" s="96"/>
      <c r="AJ311" s="109">
        <v>0</v>
      </c>
      <c r="AK311" s="109">
        <v>0</v>
      </c>
      <c r="AL311" s="109">
        <v>0</v>
      </c>
      <c r="AM311" s="109">
        <v>0</v>
      </c>
      <c r="AN311" s="109">
        <v>0</v>
      </c>
      <c r="AO311" s="109">
        <v>0</v>
      </c>
      <c r="AP311" s="54">
        <v>3566</v>
      </c>
      <c r="AQ311" s="54">
        <v>0</v>
      </c>
      <c r="AR311" s="109">
        <v>3566</v>
      </c>
    </row>
    <row r="312" spans="1:44" s="53" customFormat="1" ht="15.75" customHeight="1" x14ac:dyDescent="0.25">
      <c r="A312" s="240"/>
      <c r="B312" s="99" t="s">
        <v>177</v>
      </c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6"/>
      <c r="Q312" s="56"/>
      <c r="R312" s="56"/>
      <c r="S312" s="56"/>
      <c r="T312" s="56"/>
      <c r="U312" s="96">
        <v>0</v>
      </c>
      <c r="V312" s="58">
        <v>0</v>
      </c>
      <c r="W312" s="109">
        <f t="shared" si="327"/>
        <v>0</v>
      </c>
      <c r="X312" s="109">
        <v>0</v>
      </c>
      <c r="Y312" s="109">
        <v>0</v>
      </c>
      <c r="Z312" s="109">
        <v>0</v>
      </c>
      <c r="AA312" s="197">
        <v>0</v>
      </c>
      <c r="AB312" s="197">
        <v>0</v>
      </c>
      <c r="AC312" s="197">
        <v>0</v>
      </c>
      <c r="AD312" s="109">
        <v>0</v>
      </c>
      <c r="AE312" s="109">
        <v>0</v>
      </c>
      <c r="AF312" s="109">
        <f t="shared" si="326"/>
        <v>0</v>
      </c>
      <c r="AG312" s="96"/>
      <c r="AH312" s="96"/>
      <c r="AI312" s="96"/>
      <c r="AJ312" s="109">
        <v>0</v>
      </c>
      <c r="AK312" s="109">
        <v>0</v>
      </c>
      <c r="AL312" s="109">
        <v>0</v>
      </c>
      <c r="AM312" s="109">
        <v>0</v>
      </c>
      <c r="AN312" s="109">
        <v>0</v>
      </c>
      <c r="AO312" s="109">
        <v>0</v>
      </c>
      <c r="AP312" s="54">
        <v>2696</v>
      </c>
      <c r="AQ312" s="54">
        <v>0</v>
      </c>
      <c r="AR312" s="109">
        <v>2696</v>
      </c>
    </row>
    <row r="313" spans="1:44" s="90" customFormat="1" ht="15.75" customHeight="1" x14ac:dyDescent="0.25">
      <c r="A313" s="88"/>
      <c r="B313" s="89" t="s">
        <v>7</v>
      </c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140">
        <f>SUM(U306:U312)</f>
        <v>0</v>
      </c>
      <c r="V313" s="140">
        <f t="shared" ref="V313:W313" si="328">SUM(V306:V312)</f>
        <v>0</v>
      </c>
      <c r="W313" s="140">
        <f t="shared" si="328"/>
        <v>0</v>
      </c>
      <c r="X313" s="140">
        <f t="shared" ref="X313:AR313" si="329">SUM(X306:X312)</f>
        <v>65000</v>
      </c>
      <c r="Y313" s="140">
        <f t="shared" si="329"/>
        <v>0</v>
      </c>
      <c r="Z313" s="140">
        <f t="shared" si="329"/>
        <v>65000</v>
      </c>
      <c r="AA313" s="140">
        <f t="shared" si="329"/>
        <v>50000</v>
      </c>
      <c r="AB313" s="140">
        <f t="shared" si="329"/>
        <v>0</v>
      </c>
      <c r="AC313" s="140">
        <f t="shared" si="329"/>
        <v>50000</v>
      </c>
      <c r="AD313" s="140">
        <f t="shared" si="329"/>
        <v>30000</v>
      </c>
      <c r="AE313" s="140">
        <f t="shared" si="329"/>
        <v>0</v>
      </c>
      <c r="AF313" s="140">
        <f t="shared" si="329"/>
        <v>30000</v>
      </c>
      <c r="AG313" s="140">
        <f t="shared" si="329"/>
        <v>0</v>
      </c>
      <c r="AH313" s="140">
        <f t="shared" si="329"/>
        <v>0</v>
      </c>
      <c r="AI313" s="140">
        <f t="shared" si="329"/>
        <v>0</v>
      </c>
      <c r="AJ313" s="140">
        <f t="shared" si="329"/>
        <v>30000</v>
      </c>
      <c r="AK313" s="140">
        <f t="shared" si="329"/>
        <v>0</v>
      </c>
      <c r="AL313" s="140">
        <f t="shared" si="329"/>
        <v>30000</v>
      </c>
      <c r="AM313" s="140">
        <f t="shared" si="329"/>
        <v>20000</v>
      </c>
      <c r="AN313" s="140">
        <f t="shared" si="329"/>
        <v>0</v>
      </c>
      <c r="AO313" s="140">
        <f t="shared" si="329"/>
        <v>20000</v>
      </c>
      <c r="AP313" s="140">
        <f t="shared" si="329"/>
        <v>20000</v>
      </c>
      <c r="AQ313" s="140">
        <f t="shared" si="329"/>
        <v>0</v>
      </c>
      <c r="AR313" s="140">
        <f t="shared" si="329"/>
        <v>20000</v>
      </c>
    </row>
    <row r="314" spans="1:44" s="56" customFormat="1" ht="15.75" customHeight="1" x14ac:dyDescent="0.25">
      <c r="A314" s="131" t="s">
        <v>54</v>
      </c>
      <c r="B314" s="99" t="s">
        <v>330</v>
      </c>
      <c r="U314" s="96">
        <v>4.45</v>
      </c>
      <c r="V314" s="96">
        <v>0</v>
      </c>
      <c r="W314" s="96">
        <f>SUM(U314:V314)</f>
        <v>4.45</v>
      </c>
      <c r="X314" s="108">
        <v>5</v>
      </c>
      <c r="Y314" s="96">
        <v>0</v>
      </c>
      <c r="Z314" s="96">
        <f>SUM(X314:Y314)</f>
        <v>5</v>
      </c>
      <c r="AA314" s="108">
        <v>5</v>
      </c>
      <c r="AB314" s="96">
        <v>0</v>
      </c>
      <c r="AC314" s="96">
        <f>SUM(AA314:AB314)</f>
        <v>5</v>
      </c>
      <c r="AD314" s="96">
        <v>3.2</v>
      </c>
      <c r="AE314" s="96">
        <v>0</v>
      </c>
      <c r="AF314" s="96">
        <f>SUM(AD314:AE314)</f>
        <v>3.2</v>
      </c>
      <c r="AG314" s="96"/>
      <c r="AH314" s="96"/>
      <c r="AI314" s="96"/>
      <c r="AJ314" s="108">
        <v>5</v>
      </c>
      <c r="AK314" s="96">
        <v>0</v>
      </c>
      <c r="AL314" s="96">
        <f>SUM(AJ314:AK314)</f>
        <v>5</v>
      </c>
      <c r="AM314" s="96">
        <v>11</v>
      </c>
      <c r="AN314" s="96">
        <v>0</v>
      </c>
      <c r="AO314" s="96">
        <f>SUM(AM314:AN314)</f>
        <v>11</v>
      </c>
      <c r="AP314" s="96">
        <v>5</v>
      </c>
      <c r="AQ314" s="96">
        <v>0</v>
      </c>
      <c r="AR314" s="96">
        <f>SUM(AP314:AQ314)</f>
        <v>5</v>
      </c>
    </row>
    <row r="315" spans="1:44" s="40" customFormat="1" ht="15.75" customHeight="1" x14ac:dyDescent="0.25">
      <c r="A315" s="38"/>
      <c r="B315" s="41" t="s">
        <v>7</v>
      </c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44"/>
      <c r="O315" s="44"/>
      <c r="P315" s="44"/>
      <c r="Q315" s="44"/>
      <c r="R315" s="44"/>
      <c r="S315" s="44"/>
      <c r="T315" s="44"/>
      <c r="U315" s="141">
        <f t="shared" ref="U315:X315" si="330">SUM(U314:U314)</f>
        <v>4.45</v>
      </c>
      <c r="V315" s="141">
        <f t="shared" si="330"/>
        <v>0</v>
      </c>
      <c r="W315" s="141">
        <f t="shared" si="330"/>
        <v>4.45</v>
      </c>
      <c r="X315" s="141">
        <f t="shared" si="330"/>
        <v>5</v>
      </c>
      <c r="Y315" s="141">
        <f t="shared" ref="Y315" si="331">SUM(Y314:Y314)</f>
        <v>0</v>
      </c>
      <c r="Z315" s="141">
        <f t="shared" ref="Z315" si="332">SUM(Z314:Z314)</f>
        <v>5</v>
      </c>
      <c r="AA315" s="141">
        <f t="shared" ref="AA315" si="333">SUM(AA314:AA314)</f>
        <v>5</v>
      </c>
      <c r="AB315" s="141">
        <f t="shared" ref="AB315" si="334">SUM(AB314:AB314)</f>
        <v>0</v>
      </c>
      <c r="AC315" s="141">
        <f t="shared" ref="AC315" si="335">SUM(AC314:AC314)</f>
        <v>5</v>
      </c>
      <c r="AD315" s="141">
        <f t="shared" ref="AD315" si="336">SUM(AD314:AD314)</f>
        <v>3.2</v>
      </c>
      <c r="AE315" s="141">
        <f t="shared" ref="AE315" si="337">SUM(AE314:AE314)</f>
        <v>0</v>
      </c>
      <c r="AF315" s="141">
        <f t="shared" ref="AF315" si="338">SUM(AF314:AF314)</f>
        <v>3.2</v>
      </c>
      <c r="AG315" s="141">
        <f t="shared" ref="AG315" si="339">SUM(AG314:AG314)</f>
        <v>0</v>
      </c>
      <c r="AH315" s="141">
        <f t="shared" ref="AH315" si="340">SUM(AH314:AH314)</f>
        <v>0</v>
      </c>
      <c r="AI315" s="141">
        <f t="shared" ref="AI315" si="341">SUM(AI314:AI314)</f>
        <v>0</v>
      </c>
      <c r="AJ315" s="141">
        <f t="shared" ref="AJ315" si="342">SUM(AJ314:AJ314)</f>
        <v>5</v>
      </c>
      <c r="AK315" s="141">
        <f t="shared" ref="AK315" si="343">SUM(AK314:AK314)</f>
        <v>0</v>
      </c>
      <c r="AL315" s="141">
        <f t="shared" ref="AL315" si="344">SUM(AL314:AL314)</f>
        <v>5</v>
      </c>
      <c r="AM315" s="141">
        <f t="shared" ref="AM315" si="345">SUM(AM314:AM314)</f>
        <v>11</v>
      </c>
      <c r="AN315" s="141">
        <f t="shared" ref="AN315" si="346">SUM(AN314:AN314)</f>
        <v>0</v>
      </c>
      <c r="AO315" s="141">
        <f t="shared" ref="AO315" si="347">SUM(AO314:AO314)</f>
        <v>11</v>
      </c>
      <c r="AP315" s="141">
        <f t="shared" ref="AP315" si="348">SUM(AP314:AP314)</f>
        <v>5</v>
      </c>
      <c r="AQ315" s="141">
        <f t="shared" ref="AQ315" si="349">SUM(AQ314:AQ314)</f>
        <v>0</v>
      </c>
      <c r="AR315" s="141">
        <f t="shared" ref="AR315" si="350">SUM(AR314:AR314)</f>
        <v>5</v>
      </c>
    </row>
    <row r="316" spans="1:44" s="56" customFormat="1" ht="15.75" customHeight="1" x14ac:dyDescent="0.25">
      <c r="A316" s="199" t="s">
        <v>55</v>
      </c>
      <c r="B316" s="99" t="s">
        <v>108</v>
      </c>
      <c r="U316" s="96">
        <v>0</v>
      </c>
      <c r="V316" s="96">
        <v>0</v>
      </c>
      <c r="W316" s="96">
        <f>SUM(U316:V316)</f>
        <v>0</v>
      </c>
      <c r="X316" s="96">
        <v>2.5</v>
      </c>
      <c r="Y316" s="96">
        <v>7.5</v>
      </c>
      <c r="Z316" s="109">
        <f t="shared" ref="Z316:Z320" si="351">SUM(X316:Y316)</f>
        <v>10</v>
      </c>
      <c r="AA316" s="109">
        <v>0</v>
      </c>
      <c r="AB316" s="109">
        <v>0</v>
      </c>
      <c r="AC316" s="109">
        <f t="shared" ref="AC316:AC320" si="352">SUM(AA316:AB316)</f>
        <v>0</v>
      </c>
      <c r="AD316" s="109">
        <v>0</v>
      </c>
      <c r="AE316" s="109">
        <v>0</v>
      </c>
      <c r="AF316" s="109">
        <f>SUM(AD316:AE316)</f>
        <v>0</v>
      </c>
      <c r="AG316" s="96"/>
      <c r="AH316" s="96"/>
      <c r="AI316" s="96"/>
      <c r="AJ316" s="109">
        <v>4</v>
      </c>
      <c r="AK316" s="109">
        <v>6</v>
      </c>
      <c r="AL316" s="109">
        <f t="shared" ref="AL316:AL320" si="353">SUM(AJ316:AK316)</f>
        <v>10</v>
      </c>
      <c r="AM316" s="109">
        <v>0</v>
      </c>
      <c r="AN316" s="109">
        <v>0</v>
      </c>
      <c r="AO316" s="109">
        <f t="shared" ref="AO316:AO320" si="354">SUM(AM316:AN316)</f>
        <v>0</v>
      </c>
      <c r="AP316" s="109">
        <v>4</v>
      </c>
      <c r="AQ316" s="109">
        <v>6</v>
      </c>
      <c r="AR316" s="109">
        <f t="shared" ref="AR316:AR320" si="355">SUM(AP316:AQ316)</f>
        <v>10</v>
      </c>
    </row>
    <row r="317" spans="1:44" s="56" customFormat="1" ht="15.75" customHeight="1" x14ac:dyDescent="0.25">
      <c r="A317" s="200"/>
      <c r="B317" s="99" t="s">
        <v>109</v>
      </c>
      <c r="U317" s="96">
        <v>0</v>
      </c>
      <c r="V317" s="96">
        <v>0</v>
      </c>
      <c r="W317" s="96">
        <f t="shared" ref="W317:W320" si="356">SUM(U317:V317)</f>
        <v>0</v>
      </c>
      <c r="X317" s="109">
        <v>0</v>
      </c>
      <c r="Y317" s="109">
        <v>0</v>
      </c>
      <c r="Z317" s="109">
        <f t="shared" si="351"/>
        <v>0</v>
      </c>
      <c r="AA317" s="109">
        <v>0</v>
      </c>
      <c r="AB317" s="109">
        <v>0</v>
      </c>
      <c r="AC317" s="109">
        <f t="shared" si="352"/>
        <v>0</v>
      </c>
      <c r="AD317" s="109">
        <v>0</v>
      </c>
      <c r="AE317" s="109">
        <v>0</v>
      </c>
      <c r="AF317" s="109">
        <f t="shared" ref="AF317:AF320" si="357">SUM(AD317:AE317)</f>
        <v>0</v>
      </c>
      <c r="AG317" s="96"/>
      <c r="AH317" s="96"/>
      <c r="AI317" s="96"/>
      <c r="AJ317" s="96">
        <v>500.01</v>
      </c>
      <c r="AK317" s="96">
        <v>0</v>
      </c>
      <c r="AL317" s="96">
        <f t="shared" si="353"/>
        <v>500.01</v>
      </c>
      <c r="AM317" s="96">
        <v>1150</v>
      </c>
      <c r="AN317" s="109">
        <v>0</v>
      </c>
      <c r="AO317" s="96">
        <f t="shared" si="354"/>
        <v>1150</v>
      </c>
      <c r="AP317" s="96">
        <v>1150.01</v>
      </c>
      <c r="AQ317" s="109">
        <v>0</v>
      </c>
      <c r="AR317" s="96">
        <f t="shared" si="355"/>
        <v>1150.01</v>
      </c>
    </row>
    <row r="318" spans="1:44" s="56" customFormat="1" ht="15.75" customHeight="1" x14ac:dyDescent="0.25">
      <c r="A318" s="200"/>
      <c r="B318" s="99" t="s">
        <v>110</v>
      </c>
      <c r="U318" s="96">
        <v>0</v>
      </c>
      <c r="V318" s="96">
        <v>0</v>
      </c>
      <c r="W318" s="96">
        <f t="shared" si="356"/>
        <v>0</v>
      </c>
      <c r="X318" s="109">
        <v>0</v>
      </c>
      <c r="Y318" s="109">
        <v>0</v>
      </c>
      <c r="Z318" s="109">
        <f t="shared" si="351"/>
        <v>0</v>
      </c>
      <c r="AA318" s="109">
        <v>0</v>
      </c>
      <c r="AB318" s="109">
        <v>0</v>
      </c>
      <c r="AC318" s="109">
        <f t="shared" si="352"/>
        <v>0</v>
      </c>
      <c r="AD318" s="109">
        <v>0</v>
      </c>
      <c r="AE318" s="109">
        <v>0</v>
      </c>
      <c r="AF318" s="109">
        <f t="shared" si="357"/>
        <v>0</v>
      </c>
      <c r="AG318" s="96"/>
      <c r="AH318" s="96"/>
      <c r="AI318" s="96"/>
      <c r="AJ318" s="109">
        <v>0</v>
      </c>
      <c r="AK318" s="109">
        <v>0</v>
      </c>
      <c r="AL318" s="109">
        <f t="shared" si="353"/>
        <v>0</v>
      </c>
      <c r="AM318" s="109">
        <v>0</v>
      </c>
      <c r="AN318" s="109">
        <v>0</v>
      </c>
      <c r="AO318" s="109">
        <f t="shared" si="354"/>
        <v>0</v>
      </c>
      <c r="AP318" s="109">
        <v>1500</v>
      </c>
      <c r="AQ318" s="109">
        <v>0</v>
      </c>
      <c r="AR318" s="109">
        <f t="shared" si="355"/>
        <v>1500</v>
      </c>
    </row>
    <row r="319" spans="1:44" s="56" customFormat="1" ht="15.75" customHeight="1" x14ac:dyDescent="0.25">
      <c r="A319" s="200"/>
      <c r="B319" s="99" t="s">
        <v>111</v>
      </c>
      <c r="U319" s="96">
        <v>0</v>
      </c>
      <c r="V319" s="96">
        <v>0</v>
      </c>
      <c r="W319" s="96">
        <f t="shared" si="356"/>
        <v>0</v>
      </c>
      <c r="X319" s="109">
        <v>0</v>
      </c>
      <c r="Y319" s="109">
        <v>0</v>
      </c>
      <c r="Z319" s="109">
        <f t="shared" si="351"/>
        <v>0</v>
      </c>
      <c r="AA319" s="109">
        <v>0</v>
      </c>
      <c r="AB319" s="109">
        <v>0</v>
      </c>
      <c r="AC319" s="109">
        <f t="shared" si="352"/>
        <v>0</v>
      </c>
      <c r="AD319" s="109">
        <v>0</v>
      </c>
      <c r="AE319" s="109">
        <v>0</v>
      </c>
      <c r="AF319" s="109">
        <f t="shared" si="357"/>
        <v>0</v>
      </c>
      <c r="AG319" s="96"/>
      <c r="AH319" s="96"/>
      <c r="AI319" s="96"/>
      <c r="AJ319" s="109">
        <v>0</v>
      </c>
      <c r="AK319" s="109">
        <v>0</v>
      </c>
      <c r="AL319" s="109">
        <f t="shared" si="353"/>
        <v>0</v>
      </c>
      <c r="AM319" s="109">
        <v>0</v>
      </c>
      <c r="AN319" s="109">
        <v>0</v>
      </c>
      <c r="AO319" s="109">
        <f t="shared" si="354"/>
        <v>0</v>
      </c>
      <c r="AP319" s="109">
        <v>625</v>
      </c>
      <c r="AQ319" s="109">
        <v>0</v>
      </c>
      <c r="AR319" s="109">
        <f t="shared" si="355"/>
        <v>625</v>
      </c>
    </row>
    <row r="320" spans="1:44" s="56" customFormat="1" ht="15.75" customHeight="1" x14ac:dyDescent="0.25">
      <c r="A320" s="201"/>
      <c r="B320" s="99" t="s">
        <v>112</v>
      </c>
      <c r="U320" s="96">
        <v>0</v>
      </c>
      <c r="V320" s="96">
        <v>0</v>
      </c>
      <c r="W320" s="96">
        <f t="shared" si="356"/>
        <v>0</v>
      </c>
      <c r="X320" s="109">
        <v>0</v>
      </c>
      <c r="Y320" s="109">
        <v>0</v>
      </c>
      <c r="Z320" s="109">
        <f t="shared" si="351"/>
        <v>0</v>
      </c>
      <c r="AA320" s="109">
        <v>0</v>
      </c>
      <c r="AB320" s="109">
        <v>0</v>
      </c>
      <c r="AC320" s="109">
        <f t="shared" si="352"/>
        <v>0</v>
      </c>
      <c r="AD320" s="109">
        <v>0</v>
      </c>
      <c r="AE320" s="109">
        <v>0</v>
      </c>
      <c r="AF320" s="109">
        <f t="shared" si="357"/>
        <v>0</v>
      </c>
      <c r="AG320" s="96"/>
      <c r="AH320" s="96"/>
      <c r="AI320" s="96"/>
      <c r="AJ320" s="109">
        <v>0</v>
      </c>
      <c r="AK320" s="109">
        <v>0</v>
      </c>
      <c r="AL320" s="109">
        <f t="shared" si="353"/>
        <v>0</v>
      </c>
      <c r="AM320" s="109">
        <v>0</v>
      </c>
      <c r="AN320" s="109">
        <v>0</v>
      </c>
      <c r="AO320" s="109">
        <f t="shared" si="354"/>
        <v>0</v>
      </c>
      <c r="AP320" s="109">
        <v>375</v>
      </c>
      <c r="AQ320" s="109">
        <v>0</v>
      </c>
      <c r="AR320" s="109">
        <f t="shared" si="355"/>
        <v>375</v>
      </c>
    </row>
    <row r="321" spans="1:44" s="44" customFormat="1" ht="15.75" customHeight="1" x14ac:dyDescent="0.25">
      <c r="B321" s="86" t="s">
        <v>40</v>
      </c>
      <c r="U321" s="141">
        <f>SUM(U316:U320)</f>
        <v>0</v>
      </c>
      <c r="V321" s="141">
        <f t="shared" ref="V321:W321" si="358">SUM(V316:V320)</f>
        <v>0</v>
      </c>
      <c r="W321" s="141">
        <f t="shared" si="358"/>
        <v>0</v>
      </c>
      <c r="X321" s="141">
        <f t="shared" ref="X321:AR321" si="359">SUM(X316:X320)</f>
        <v>2.5</v>
      </c>
      <c r="Y321" s="141">
        <f t="shared" si="359"/>
        <v>7.5</v>
      </c>
      <c r="Z321" s="141">
        <f t="shared" si="359"/>
        <v>10</v>
      </c>
      <c r="AA321" s="141">
        <f t="shared" si="359"/>
        <v>0</v>
      </c>
      <c r="AB321" s="141">
        <f t="shared" si="359"/>
        <v>0</v>
      </c>
      <c r="AC321" s="141">
        <f t="shared" si="359"/>
        <v>0</v>
      </c>
      <c r="AD321" s="141">
        <f t="shared" si="359"/>
        <v>0</v>
      </c>
      <c r="AE321" s="141">
        <f t="shared" si="359"/>
        <v>0</v>
      </c>
      <c r="AF321" s="141">
        <f t="shared" si="359"/>
        <v>0</v>
      </c>
      <c r="AG321" s="141">
        <f t="shared" si="359"/>
        <v>0</v>
      </c>
      <c r="AH321" s="141">
        <f t="shared" si="359"/>
        <v>0</v>
      </c>
      <c r="AI321" s="141">
        <f t="shared" si="359"/>
        <v>0</v>
      </c>
      <c r="AJ321" s="141">
        <f t="shared" si="359"/>
        <v>504.01</v>
      </c>
      <c r="AK321" s="141">
        <f t="shared" si="359"/>
        <v>6</v>
      </c>
      <c r="AL321" s="141">
        <f t="shared" si="359"/>
        <v>510.01</v>
      </c>
      <c r="AM321" s="141">
        <f t="shared" si="359"/>
        <v>1150</v>
      </c>
      <c r="AN321" s="141">
        <f t="shared" si="359"/>
        <v>0</v>
      </c>
      <c r="AO321" s="141">
        <f t="shared" si="359"/>
        <v>1150</v>
      </c>
      <c r="AP321" s="141">
        <f t="shared" si="359"/>
        <v>3654.01</v>
      </c>
      <c r="AQ321" s="141">
        <f t="shared" si="359"/>
        <v>6</v>
      </c>
      <c r="AR321" s="141">
        <f t="shared" si="359"/>
        <v>3660.01</v>
      </c>
    </row>
    <row r="322" spans="1:44" s="56" customFormat="1" ht="15.75" customHeight="1" x14ac:dyDescent="0.25">
      <c r="A322" s="114" t="s">
        <v>292</v>
      </c>
      <c r="B322" s="99" t="s">
        <v>293</v>
      </c>
      <c r="U322" s="96">
        <v>51.66</v>
      </c>
      <c r="V322" s="96">
        <v>0</v>
      </c>
      <c r="W322" s="96">
        <f>SUM(U322:V322)</f>
        <v>51.66</v>
      </c>
      <c r="X322" s="108">
        <v>115</v>
      </c>
      <c r="Y322" s="96">
        <v>0</v>
      </c>
      <c r="Z322" s="96">
        <f>SUM(X322:Y322)</f>
        <v>115</v>
      </c>
      <c r="AA322" s="108">
        <v>73</v>
      </c>
      <c r="AB322" s="96">
        <v>0</v>
      </c>
      <c r="AC322" s="96">
        <f>SUM(AA322:AB322)</f>
        <v>73</v>
      </c>
      <c r="AD322" s="96"/>
      <c r="AE322" s="96"/>
      <c r="AF322" s="96"/>
      <c r="AG322" s="96"/>
      <c r="AH322" s="96"/>
      <c r="AI322" s="96"/>
      <c r="AJ322" s="108">
        <v>0.02</v>
      </c>
      <c r="AK322" s="96">
        <v>0</v>
      </c>
      <c r="AL322" s="96">
        <f>SUM(AJ322:AK322)</f>
        <v>0.02</v>
      </c>
      <c r="AM322" s="96"/>
      <c r="AN322" s="96"/>
      <c r="AO322" s="96"/>
      <c r="AP322" s="96"/>
      <c r="AQ322" s="96"/>
      <c r="AR322" s="96"/>
    </row>
    <row r="323" spans="1:44" s="38" customFormat="1" ht="15" customHeight="1" x14ac:dyDescent="0.25">
      <c r="A323" s="115"/>
      <c r="B323" s="98" t="s">
        <v>40</v>
      </c>
      <c r="U323" s="142">
        <f>SUM(U322)</f>
        <v>51.66</v>
      </c>
      <c r="V323" s="142">
        <f t="shared" ref="V323:AR323" si="360">SUM(V322)</f>
        <v>0</v>
      </c>
      <c r="W323" s="142">
        <f t="shared" si="360"/>
        <v>51.66</v>
      </c>
      <c r="X323" s="142">
        <f t="shared" si="360"/>
        <v>115</v>
      </c>
      <c r="Y323" s="142">
        <f t="shared" si="360"/>
        <v>0</v>
      </c>
      <c r="Z323" s="142">
        <f t="shared" si="360"/>
        <v>115</v>
      </c>
      <c r="AA323" s="142">
        <f t="shared" si="360"/>
        <v>73</v>
      </c>
      <c r="AB323" s="142">
        <f t="shared" si="360"/>
        <v>0</v>
      </c>
      <c r="AC323" s="142">
        <f t="shared" si="360"/>
        <v>73</v>
      </c>
      <c r="AD323" s="142">
        <f t="shared" si="360"/>
        <v>0</v>
      </c>
      <c r="AE323" s="142">
        <f t="shared" si="360"/>
        <v>0</v>
      </c>
      <c r="AF323" s="142">
        <f t="shared" si="360"/>
        <v>0</v>
      </c>
      <c r="AG323" s="142">
        <f t="shared" si="360"/>
        <v>0</v>
      </c>
      <c r="AH323" s="142">
        <f t="shared" si="360"/>
        <v>0</v>
      </c>
      <c r="AI323" s="142">
        <f t="shared" si="360"/>
        <v>0</v>
      </c>
      <c r="AJ323" s="142">
        <f t="shared" si="360"/>
        <v>0.02</v>
      </c>
      <c r="AK323" s="142">
        <f t="shared" si="360"/>
        <v>0</v>
      </c>
      <c r="AL323" s="142">
        <f t="shared" si="360"/>
        <v>0.02</v>
      </c>
      <c r="AM323" s="142">
        <f t="shared" si="360"/>
        <v>0</v>
      </c>
      <c r="AN323" s="142">
        <f t="shared" si="360"/>
        <v>0</v>
      </c>
      <c r="AO323" s="142">
        <f t="shared" si="360"/>
        <v>0</v>
      </c>
      <c r="AP323" s="142">
        <f t="shared" si="360"/>
        <v>0</v>
      </c>
      <c r="AQ323" s="142">
        <f t="shared" si="360"/>
        <v>0</v>
      </c>
      <c r="AR323" s="142">
        <f t="shared" si="360"/>
        <v>0</v>
      </c>
    </row>
    <row r="324" spans="1:44" s="56" customFormat="1" ht="15.75" customHeight="1" x14ac:dyDescent="0.25">
      <c r="A324" s="56" t="s">
        <v>51</v>
      </c>
      <c r="B324" s="50" t="s">
        <v>182</v>
      </c>
      <c r="U324" s="96">
        <v>0</v>
      </c>
      <c r="V324" s="96">
        <v>0</v>
      </c>
      <c r="W324" s="96">
        <f>SUM(U324:V324)</f>
        <v>0</v>
      </c>
      <c r="X324" s="96">
        <v>0</v>
      </c>
      <c r="Y324" s="96">
        <v>0</v>
      </c>
      <c r="Z324" s="96">
        <f>SUM(X324:Y324)</f>
        <v>0</v>
      </c>
      <c r="AA324" s="96">
        <v>0</v>
      </c>
      <c r="AB324" s="96">
        <v>0</v>
      </c>
      <c r="AC324" s="96">
        <f>SUM(AA324:AB324)</f>
        <v>0</v>
      </c>
      <c r="AD324" s="96">
        <v>0</v>
      </c>
      <c r="AE324" s="96">
        <v>0</v>
      </c>
      <c r="AF324" s="96">
        <f>SUM(AD324:AE324)</f>
        <v>0</v>
      </c>
      <c r="AG324" s="96"/>
      <c r="AH324" s="96"/>
      <c r="AI324" s="96"/>
      <c r="AJ324" s="96">
        <v>6500</v>
      </c>
      <c r="AK324" s="96">
        <v>0</v>
      </c>
      <c r="AL324" s="96">
        <f>SUM(AJ324:AK324)</f>
        <v>6500</v>
      </c>
      <c r="AM324" s="96">
        <v>1000</v>
      </c>
      <c r="AN324" s="96">
        <v>0</v>
      </c>
      <c r="AO324" s="96">
        <f>SUM(AM324:AN324)</f>
        <v>1000</v>
      </c>
      <c r="AP324" s="96">
        <v>21800</v>
      </c>
      <c r="AQ324" s="96">
        <v>0</v>
      </c>
      <c r="AR324" s="96">
        <f>SUM(AP324:AQ324)</f>
        <v>21800</v>
      </c>
    </row>
    <row r="325" spans="1:44" s="56" customFormat="1" ht="15.75" customHeight="1" x14ac:dyDescent="0.25">
      <c r="B325" s="50" t="s">
        <v>183</v>
      </c>
      <c r="U325" s="96">
        <v>0</v>
      </c>
      <c r="V325" s="96">
        <v>0</v>
      </c>
      <c r="W325" s="96">
        <f t="shared" ref="W325:W326" si="361">SUM(U325:V325)</f>
        <v>0</v>
      </c>
      <c r="X325" s="96">
        <v>0</v>
      </c>
      <c r="Y325" s="96">
        <v>0</v>
      </c>
      <c r="Z325" s="96">
        <f t="shared" ref="Z325:Z326" si="362">SUM(X325:Y325)</f>
        <v>0</v>
      </c>
      <c r="AA325" s="96">
        <v>0</v>
      </c>
      <c r="AB325" s="96">
        <v>0</v>
      </c>
      <c r="AC325" s="96">
        <f t="shared" ref="AC325:AC326" si="363">SUM(AA325:AB325)</f>
        <v>0</v>
      </c>
      <c r="AD325" s="96">
        <v>0</v>
      </c>
      <c r="AE325" s="96">
        <v>0</v>
      </c>
      <c r="AF325" s="96">
        <f t="shared" ref="AF325:AF326" si="364">SUM(AD325:AE325)</f>
        <v>0</v>
      </c>
      <c r="AG325" s="96"/>
      <c r="AH325" s="96"/>
      <c r="AI325" s="96"/>
      <c r="AJ325" s="96">
        <v>2000</v>
      </c>
      <c r="AK325" s="96">
        <v>0</v>
      </c>
      <c r="AL325" s="96">
        <f>SUM(AJ325:AK325)</f>
        <v>2000</v>
      </c>
      <c r="AM325" s="96">
        <v>3000</v>
      </c>
      <c r="AN325" s="96">
        <v>0</v>
      </c>
      <c r="AO325" s="96">
        <f t="shared" ref="AO325:AO326" si="365">SUM(AM325:AN325)</f>
        <v>3000</v>
      </c>
      <c r="AP325" s="96">
        <v>5800</v>
      </c>
      <c r="AQ325" s="96">
        <v>0</v>
      </c>
      <c r="AR325" s="96">
        <f t="shared" ref="AR325:AR326" si="366">SUM(AP325:AQ325)</f>
        <v>5800</v>
      </c>
    </row>
    <row r="326" spans="1:44" s="56" customFormat="1" ht="15.75" customHeight="1" x14ac:dyDescent="0.25">
      <c r="B326" s="50" t="s">
        <v>184</v>
      </c>
      <c r="U326" s="96">
        <v>0</v>
      </c>
      <c r="V326" s="96">
        <v>0</v>
      </c>
      <c r="W326" s="96">
        <f t="shared" si="361"/>
        <v>0</v>
      </c>
      <c r="X326" s="96">
        <v>0</v>
      </c>
      <c r="Y326" s="96">
        <v>0</v>
      </c>
      <c r="Z326" s="96">
        <f t="shared" si="362"/>
        <v>0</v>
      </c>
      <c r="AA326" s="96">
        <v>0</v>
      </c>
      <c r="AB326" s="96">
        <v>0</v>
      </c>
      <c r="AC326" s="96">
        <f t="shared" si="363"/>
        <v>0</v>
      </c>
      <c r="AD326" s="96">
        <v>0</v>
      </c>
      <c r="AE326" s="96">
        <v>0</v>
      </c>
      <c r="AF326" s="96">
        <f t="shared" si="364"/>
        <v>0</v>
      </c>
      <c r="AG326" s="96"/>
      <c r="AH326" s="96"/>
      <c r="AI326" s="96"/>
      <c r="AJ326" s="96">
        <v>1500</v>
      </c>
      <c r="AK326" s="96">
        <v>0</v>
      </c>
      <c r="AL326" s="96">
        <f>SUM(AJ326:AK326)</f>
        <v>1500</v>
      </c>
      <c r="AM326" s="96">
        <v>2000</v>
      </c>
      <c r="AN326" s="96">
        <v>0</v>
      </c>
      <c r="AO326" s="96">
        <f t="shared" si="365"/>
        <v>2000</v>
      </c>
      <c r="AP326" s="96">
        <v>4400</v>
      </c>
      <c r="AQ326" s="96">
        <v>0</v>
      </c>
      <c r="AR326" s="96">
        <f t="shared" si="366"/>
        <v>4400</v>
      </c>
    </row>
    <row r="327" spans="1:44" s="38" customFormat="1" ht="15.75" customHeight="1" x14ac:dyDescent="0.25">
      <c r="B327" s="86" t="s">
        <v>40</v>
      </c>
      <c r="U327" s="142">
        <f>SUM(U324:U326)</f>
        <v>0</v>
      </c>
      <c r="V327" s="142">
        <f t="shared" ref="V327:W327" si="367">SUM(V324:V326)</f>
        <v>0</v>
      </c>
      <c r="W327" s="142">
        <f t="shared" si="367"/>
        <v>0</v>
      </c>
      <c r="X327" s="142">
        <f>SUM(X324:X326)</f>
        <v>0</v>
      </c>
      <c r="Y327" s="142">
        <f t="shared" ref="Y327:AR327" si="368">SUM(Y324:Y326)</f>
        <v>0</v>
      </c>
      <c r="Z327" s="142">
        <f t="shared" si="368"/>
        <v>0</v>
      </c>
      <c r="AA327" s="142">
        <f t="shared" si="368"/>
        <v>0</v>
      </c>
      <c r="AB327" s="142">
        <f t="shared" si="368"/>
        <v>0</v>
      </c>
      <c r="AC327" s="142">
        <f t="shared" si="368"/>
        <v>0</v>
      </c>
      <c r="AD327" s="142">
        <f t="shared" si="368"/>
        <v>0</v>
      </c>
      <c r="AE327" s="142">
        <f t="shared" si="368"/>
        <v>0</v>
      </c>
      <c r="AF327" s="142">
        <f t="shared" si="368"/>
        <v>0</v>
      </c>
      <c r="AG327" s="142">
        <f t="shared" si="368"/>
        <v>0</v>
      </c>
      <c r="AH327" s="142">
        <f t="shared" si="368"/>
        <v>0</v>
      </c>
      <c r="AI327" s="142">
        <f t="shared" si="368"/>
        <v>0</v>
      </c>
      <c r="AJ327" s="142">
        <f t="shared" si="368"/>
        <v>10000</v>
      </c>
      <c r="AK327" s="142">
        <f t="shared" si="368"/>
        <v>0</v>
      </c>
      <c r="AL327" s="142">
        <f t="shared" si="368"/>
        <v>10000</v>
      </c>
      <c r="AM327" s="142">
        <f t="shared" si="368"/>
        <v>6000</v>
      </c>
      <c r="AN327" s="142">
        <f t="shared" si="368"/>
        <v>0</v>
      </c>
      <c r="AO327" s="142">
        <f t="shared" si="368"/>
        <v>6000</v>
      </c>
      <c r="AP327" s="142">
        <f t="shared" si="368"/>
        <v>32000</v>
      </c>
      <c r="AQ327" s="142">
        <f t="shared" si="368"/>
        <v>0</v>
      </c>
      <c r="AR327" s="142">
        <f t="shared" si="368"/>
        <v>32000</v>
      </c>
    </row>
    <row r="328" spans="1:44" s="56" customFormat="1" ht="15" customHeight="1" x14ac:dyDescent="0.25">
      <c r="A328" s="55" t="s">
        <v>52</v>
      </c>
      <c r="B328" s="50" t="s">
        <v>101</v>
      </c>
      <c r="U328" s="96">
        <v>0</v>
      </c>
      <c r="V328" s="96">
        <v>0</v>
      </c>
      <c r="W328" s="96">
        <f>SUM(U328:V328)</f>
        <v>0</v>
      </c>
      <c r="X328" s="96">
        <v>1600</v>
      </c>
      <c r="Y328" s="96">
        <v>0</v>
      </c>
      <c r="Z328" s="96">
        <v>1600</v>
      </c>
      <c r="AA328" s="96">
        <v>6.86</v>
      </c>
      <c r="AB328" s="96">
        <v>0</v>
      </c>
      <c r="AC328" s="96">
        <v>6.86</v>
      </c>
      <c r="AD328" s="96">
        <v>0</v>
      </c>
      <c r="AE328" s="96">
        <v>0</v>
      </c>
      <c r="AF328" s="96">
        <f>SUM(AD328:AE328)</f>
        <v>0</v>
      </c>
      <c r="AG328" s="96"/>
      <c r="AH328" s="96"/>
      <c r="AI328" s="96"/>
      <c r="AJ328" s="96">
        <v>17.18</v>
      </c>
      <c r="AK328" s="96">
        <v>0</v>
      </c>
      <c r="AL328" s="96">
        <v>17.18</v>
      </c>
      <c r="AM328" s="110">
        <v>7.73</v>
      </c>
      <c r="AN328" s="110">
        <v>0</v>
      </c>
      <c r="AO328" s="110">
        <v>7.73</v>
      </c>
      <c r="AP328" s="96">
        <v>300.01</v>
      </c>
      <c r="AQ328" s="96">
        <v>0</v>
      </c>
      <c r="AR328" s="96">
        <v>300.01</v>
      </c>
    </row>
    <row r="329" spans="1:44" s="56" customFormat="1" ht="15" customHeight="1" x14ac:dyDescent="0.25">
      <c r="A329" s="55"/>
      <c r="B329" s="50" t="s">
        <v>102</v>
      </c>
      <c r="U329" s="96">
        <v>0</v>
      </c>
      <c r="V329" s="96">
        <v>0</v>
      </c>
      <c r="W329" s="96">
        <f t="shared" ref="W329:W330" si="369">SUM(U329:V329)</f>
        <v>0</v>
      </c>
      <c r="X329" s="96">
        <v>500</v>
      </c>
      <c r="Y329" s="96">
        <v>0</v>
      </c>
      <c r="Z329" s="96">
        <v>500</v>
      </c>
      <c r="AA329" s="96">
        <v>1.79</v>
      </c>
      <c r="AB329" s="96">
        <v>0</v>
      </c>
      <c r="AC329" s="96">
        <v>1.79</v>
      </c>
      <c r="AD329" s="96">
        <v>0</v>
      </c>
      <c r="AE329" s="96">
        <v>0</v>
      </c>
      <c r="AF329" s="96">
        <f t="shared" ref="AF329:AF330" si="370">SUM(AD329:AE329)</f>
        <v>0</v>
      </c>
      <c r="AG329" s="96"/>
      <c r="AH329" s="96"/>
      <c r="AI329" s="96"/>
      <c r="AJ329" s="96">
        <v>4.47</v>
      </c>
      <c r="AK329" s="96">
        <v>0</v>
      </c>
      <c r="AL329" s="96">
        <v>4.47</v>
      </c>
      <c r="AM329" s="110">
        <v>0</v>
      </c>
      <c r="AN329" s="110">
        <v>0</v>
      </c>
      <c r="AO329" s="110">
        <v>0</v>
      </c>
      <c r="AP329" s="96">
        <v>100.01</v>
      </c>
      <c r="AQ329" s="96">
        <v>0</v>
      </c>
      <c r="AR329" s="96">
        <v>100.01</v>
      </c>
    </row>
    <row r="330" spans="1:44" s="56" customFormat="1" ht="15" customHeight="1" x14ac:dyDescent="0.25">
      <c r="A330" s="55"/>
      <c r="B330" s="50" t="s">
        <v>103</v>
      </c>
      <c r="U330" s="96">
        <v>0</v>
      </c>
      <c r="V330" s="96">
        <v>0</v>
      </c>
      <c r="W330" s="96">
        <f t="shared" si="369"/>
        <v>0</v>
      </c>
      <c r="X330" s="96">
        <v>400</v>
      </c>
      <c r="Y330" s="96">
        <v>0</v>
      </c>
      <c r="Z330" s="96">
        <v>400</v>
      </c>
      <c r="AA330" s="96">
        <v>1.35</v>
      </c>
      <c r="AB330" s="96">
        <v>0</v>
      </c>
      <c r="AC330" s="96">
        <v>1.35</v>
      </c>
      <c r="AD330" s="96">
        <v>0</v>
      </c>
      <c r="AE330" s="96">
        <v>0</v>
      </c>
      <c r="AF330" s="96">
        <f t="shared" si="370"/>
        <v>0</v>
      </c>
      <c r="AG330" s="96"/>
      <c r="AH330" s="96"/>
      <c r="AI330" s="96"/>
      <c r="AJ330" s="96">
        <v>3.38</v>
      </c>
      <c r="AK330" s="96">
        <v>0</v>
      </c>
      <c r="AL330" s="96">
        <v>3.38</v>
      </c>
      <c r="AM330" s="110">
        <v>0</v>
      </c>
      <c r="AN330" s="110">
        <v>0</v>
      </c>
      <c r="AO330" s="110">
        <v>0</v>
      </c>
      <c r="AP330" s="96">
        <v>100.01</v>
      </c>
      <c r="AQ330" s="96">
        <v>0</v>
      </c>
      <c r="AR330" s="96">
        <v>100.01</v>
      </c>
    </row>
    <row r="331" spans="1:44" s="62" customFormat="1" ht="15" customHeight="1" x14ac:dyDescent="0.25">
      <c r="B331" s="68" t="s">
        <v>165</v>
      </c>
      <c r="U331" s="111">
        <f>SUM(U328:U330)</f>
        <v>0</v>
      </c>
      <c r="V331" s="111">
        <f t="shared" ref="V331:W331" si="371">SUM(V328:V330)</f>
        <v>0</v>
      </c>
      <c r="W331" s="111">
        <f t="shared" si="371"/>
        <v>0</v>
      </c>
      <c r="X331" s="111">
        <f>SUM(X328:X330)</f>
        <v>2500</v>
      </c>
      <c r="Y331" s="111">
        <f t="shared" ref="Y331:Z331" si="372">SUM(Y328:Y330)</f>
        <v>0</v>
      </c>
      <c r="Z331" s="111">
        <f t="shared" si="372"/>
        <v>2500</v>
      </c>
      <c r="AA331" s="111">
        <f t="shared" ref="AA331" si="373">SUM(AA328:AA330)</f>
        <v>10</v>
      </c>
      <c r="AB331" s="111">
        <f t="shared" ref="AB331" si="374">SUM(AB328:AB330)</f>
        <v>0</v>
      </c>
      <c r="AC331" s="111">
        <f t="shared" ref="AC331" si="375">SUM(AC328:AC330)</f>
        <v>10</v>
      </c>
      <c r="AD331" s="111">
        <f t="shared" ref="AD331" si="376">SUM(AD328:AD330)</f>
        <v>0</v>
      </c>
      <c r="AE331" s="111">
        <f t="shared" ref="AE331" si="377">SUM(AE328:AE330)</f>
        <v>0</v>
      </c>
      <c r="AF331" s="111">
        <f t="shared" ref="AF331" si="378">SUM(AF328:AF330)</f>
        <v>0</v>
      </c>
      <c r="AG331" s="111">
        <f t="shared" ref="AG331" si="379">SUM(AG328:AG330)</f>
        <v>0</v>
      </c>
      <c r="AH331" s="111">
        <f t="shared" ref="AH331" si="380">SUM(AH328:AH330)</f>
        <v>0</v>
      </c>
      <c r="AI331" s="111">
        <f t="shared" ref="AI331" si="381">SUM(AI328:AI330)</f>
        <v>0</v>
      </c>
      <c r="AJ331" s="111">
        <f t="shared" ref="AJ331" si="382">SUM(AJ328:AJ330)</f>
        <v>25.029999999999998</v>
      </c>
      <c r="AK331" s="111">
        <f t="shared" ref="AK331" si="383">SUM(AK328:AK330)</f>
        <v>0</v>
      </c>
      <c r="AL331" s="111">
        <f t="shared" ref="AL331" si="384">SUM(AL328:AL330)</f>
        <v>25.029999999999998</v>
      </c>
      <c r="AM331" s="111">
        <f t="shared" ref="AM331" si="385">SUM(AM328:AM330)</f>
        <v>7.73</v>
      </c>
      <c r="AN331" s="111">
        <f t="shared" ref="AN331" si="386">SUM(AN328:AN330)</f>
        <v>0</v>
      </c>
      <c r="AO331" s="111">
        <f t="shared" ref="AO331" si="387">SUM(AO328:AO330)</f>
        <v>7.73</v>
      </c>
      <c r="AP331" s="111">
        <f t="shared" ref="AP331" si="388">SUM(AP328:AP330)</f>
        <v>500.03</v>
      </c>
      <c r="AQ331" s="111">
        <f t="shared" ref="AQ331" si="389">SUM(AQ328:AQ330)</f>
        <v>0</v>
      </c>
      <c r="AR331" s="111">
        <f t="shared" ref="AR331" si="390">SUM(AR328:AR330)</f>
        <v>500.03</v>
      </c>
    </row>
    <row r="332" spans="1:44" s="56" customFormat="1" ht="15" customHeight="1" x14ac:dyDescent="0.25">
      <c r="A332" s="55" t="s">
        <v>104</v>
      </c>
      <c r="B332" s="50" t="s">
        <v>105</v>
      </c>
      <c r="U332" s="96">
        <v>0</v>
      </c>
      <c r="V332" s="96">
        <v>0</v>
      </c>
      <c r="W332" s="96">
        <f>SUM(U332:V332)</f>
        <v>0</v>
      </c>
      <c r="X332" s="96">
        <v>0</v>
      </c>
      <c r="Y332" s="96">
        <v>0</v>
      </c>
      <c r="Z332" s="96">
        <f>SUM(X332:Y332)</f>
        <v>0</v>
      </c>
      <c r="AA332" s="96">
        <v>0</v>
      </c>
      <c r="AB332" s="96">
        <v>0</v>
      </c>
      <c r="AC332" s="96">
        <f>SUM(AA332:AB332)</f>
        <v>0</v>
      </c>
      <c r="AD332" s="96">
        <v>0</v>
      </c>
      <c r="AE332" s="96">
        <v>0</v>
      </c>
      <c r="AF332" s="96">
        <f>SUM(AD332:AE332)</f>
        <v>0</v>
      </c>
      <c r="AG332" s="96"/>
      <c r="AH332" s="96"/>
      <c r="AI332" s="96"/>
      <c r="AJ332" s="96">
        <v>0</v>
      </c>
      <c r="AK332" s="96">
        <v>0</v>
      </c>
      <c r="AL332" s="96">
        <v>0</v>
      </c>
      <c r="AM332" s="96">
        <v>0</v>
      </c>
      <c r="AN332" s="96">
        <v>0</v>
      </c>
      <c r="AO332" s="96">
        <v>0</v>
      </c>
      <c r="AP332" s="96">
        <v>21000</v>
      </c>
      <c r="AQ332" s="96">
        <v>0</v>
      </c>
      <c r="AR332" s="96">
        <v>21000</v>
      </c>
    </row>
    <row r="333" spans="1:44" s="56" customFormat="1" ht="15" customHeight="1" x14ac:dyDescent="0.25">
      <c r="A333" s="55"/>
      <c r="B333" s="50" t="s">
        <v>106</v>
      </c>
      <c r="U333" s="96">
        <v>0</v>
      </c>
      <c r="V333" s="96">
        <v>0</v>
      </c>
      <c r="W333" s="96">
        <f t="shared" ref="W333:W334" si="391">SUM(U333:V333)</f>
        <v>0</v>
      </c>
      <c r="X333" s="96">
        <v>0</v>
      </c>
      <c r="Y333" s="96">
        <v>0</v>
      </c>
      <c r="Z333" s="96">
        <f t="shared" ref="Z333:Z334" si="392">SUM(X333:Y333)</f>
        <v>0</v>
      </c>
      <c r="AA333" s="96">
        <v>0</v>
      </c>
      <c r="AB333" s="96">
        <v>0</v>
      </c>
      <c r="AC333" s="96">
        <f t="shared" ref="AC333:AC334" si="393">SUM(AA333:AB333)</f>
        <v>0</v>
      </c>
      <c r="AD333" s="96">
        <v>0</v>
      </c>
      <c r="AE333" s="96">
        <v>0</v>
      </c>
      <c r="AF333" s="96">
        <f t="shared" ref="AF333:AF334" si="394">SUM(AD333:AE333)</f>
        <v>0</v>
      </c>
      <c r="AG333" s="96"/>
      <c r="AH333" s="96"/>
      <c r="AI333" s="96"/>
      <c r="AJ333" s="96">
        <v>0</v>
      </c>
      <c r="AK333" s="96">
        <v>0</v>
      </c>
      <c r="AL333" s="96">
        <v>0</v>
      </c>
      <c r="AM333" s="96">
        <v>0</v>
      </c>
      <c r="AN333" s="96">
        <v>0</v>
      </c>
      <c r="AO333" s="96">
        <v>0</v>
      </c>
      <c r="AP333" s="96">
        <v>8750</v>
      </c>
      <c r="AQ333" s="96">
        <v>0</v>
      </c>
      <c r="AR333" s="96">
        <v>8750</v>
      </c>
    </row>
    <row r="334" spans="1:44" s="56" customFormat="1" ht="15" customHeight="1" x14ac:dyDescent="0.25">
      <c r="A334" s="55"/>
      <c r="B334" s="50" t="s">
        <v>107</v>
      </c>
      <c r="U334" s="96">
        <v>0</v>
      </c>
      <c r="V334" s="96">
        <v>0</v>
      </c>
      <c r="W334" s="96">
        <f t="shared" si="391"/>
        <v>0</v>
      </c>
      <c r="X334" s="96">
        <v>0</v>
      </c>
      <c r="Y334" s="96">
        <v>0</v>
      </c>
      <c r="Z334" s="96">
        <f t="shared" si="392"/>
        <v>0</v>
      </c>
      <c r="AA334" s="96">
        <v>0</v>
      </c>
      <c r="AB334" s="96">
        <v>0</v>
      </c>
      <c r="AC334" s="96">
        <f t="shared" si="393"/>
        <v>0</v>
      </c>
      <c r="AD334" s="96">
        <v>0</v>
      </c>
      <c r="AE334" s="96">
        <v>0</v>
      </c>
      <c r="AF334" s="96">
        <f t="shared" si="394"/>
        <v>0</v>
      </c>
      <c r="AG334" s="96"/>
      <c r="AH334" s="96"/>
      <c r="AI334" s="96"/>
      <c r="AJ334" s="96">
        <v>0</v>
      </c>
      <c r="AK334" s="96">
        <v>0</v>
      </c>
      <c r="AL334" s="96">
        <v>0</v>
      </c>
      <c r="AM334" s="96">
        <v>0</v>
      </c>
      <c r="AN334" s="96">
        <v>0</v>
      </c>
      <c r="AO334" s="96">
        <v>0</v>
      </c>
      <c r="AP334" s="96">
        <v>5250</v>
      </c>
      <c r="AQ334" s="96">
        <v>0</v>
      </c>
      <c r="AR334" s="96">
        <v>5250</v>
      </c>
    </row>
    <row r="335" spans="1:44" s="62" customFormat="1" ht="15" customHeight="1" x14ac:dyDescent="0.25">
      <c r="B335" s="68" t="s">
        <v>166</v>
      </c>
      <c r="U335" s="111">
        <f>SUM(U332:U334)</f>
        <v>0</v>
      </c>
      <c r="V335" s="111">
        <f t="shared" ref="V335:W335" si="395">SUM(V332:V334)</f>
        <v>0</v>
      </c>
      <c r="W335" s="111">
        <f t="shared" si="395"/>
        <v>0</v>
      </c>
      <c r="X335" s="111">
        <f t="shared" ref="X335" si="396">SUM(X332:X334)</f>
        <v>0</v>
      </c>
      <c r="Y335" s="111">
        <f t="shared" ref="Y335" si="397">SUM(Y332:Y334)</f>
        <v>0</v>
      </c>
      <c r="Z335" s="111">
        <f t="shared" ref="Z335" si="398">SUM(Z332:Z334)</f>
        <v>0</v>
      </c>
      <c r="AA335" s="111">
        <f t="shared" ref="AA335" si="399">SUM(AA332:AA334)</f>
        <v>0</v>
      </c>
      <c r="AB335" s="111">
        <f t="shared" ref="AB335" si="400">SUM(AB332:AB334)</f>
        <v>0</v>
      </c>
      <c r="AC335" s="111">
        <f t="shared" ref="AC335" si="401">SUM(AC332:AC334)</f>
        <v>0</v>
      </c>
      <c r="AD335" s="111">
        <f>SUM(AD332:AD334)</f>
        <v>0</v>
      </c>
      <c r="AE335" s="111">
        <f t="shared" ref="AE335:AR335" si="402">SUM(AE332:AE334)</f>
        <v>0</v>
      </c>
      <c r="AF335" s="111">
        <f t="shared" si="402"/>
        <v>0</v>
      </c>
      <c r="AG335" s="111">
        <f t="shared" si="402"/>
        <v>0</v>
      </c>
      <c r="AH335" s="111">
        <f t="shared" si="402"/>
        <v>0</v>
      </c>
      <c r="AI335" s="111">
        <f t="shared" si="402"/>
        <v>0</v>
      </c>
      <c r="AJ335" s="111">
        <f t="shared" si="402"/>
        <v>0</v>
      </c>
      <c r="AK335" s="111">
        <f t="shared" si="402"/>
        <v>0</v>
      </c>
      <c r="AL335" s="111">
        <f t="shared" si="402"/>
        <v>0</v>
      </c>
      <c r="AM335" s="111">
        <f t="shared" si="402"/>
        <v>0</v>
      </c>
      <c r="AN335" s="111">
        <f t="shared" si="402"/>
        <v>0</v>
      </c>
      <c r="AO335" s="111">
        <f t="shared" si="402"/>
        <v>0</v>
      </c>
      <c r="AP335" s="111">
        <f t="shared" si="402"/>
        <v>35000</v>
      </c>
      <c r="AQ335" s="111">
        <f t="shared" si="402"/>
        <v>0</v>
      </c>
      <c r="AR335" s="111">
        <f t="shared" si="402"/>
        <v>35000</v>
      </c>
    </row>
    <row r="336" spans="1:44" s="62" customFormat="1" ht="15" customHeight="1" x14ac:dyDescent="0.25">
      <c r="B336" s="57" t="s">
        <v>167</v>
      </c>
      <c r="U336" s="111">
        <f>U331+U335</f>
        <v>0</v>
      </c>
      <c r="V336" s="111">
        <f t="shared" ref="V336:W336" si="403">V331+V335</f>
        <v>0</v>
      </c>
      <c r="W336" s="111">
        <f t="shared" si="403"/>
        <v>0</v>
      </c>
      <c r="X336" s="111">
        <f t="shared" ref="X336:AR336" si="404">X331+X335</f>
        <v>2500</v>
      </c>
      <c r="Y336" s="111">
        <f t="shared" si="404"/>
        <v>0</v>
      </c>
      <c r="Z336" s="111">
        <f t="shared" si="404"/>
        <v>2500</v>
      </c>
      <c r="AA336" s="111">
        <f t="shared" si="404"/>
        <v>10</v>
      </c>
      <c r="AB336" s="111">
        <f t="shared" si="404"/>
        <v>0</v>
      </c>
      <c r="AC336" s="111">
        <f t="shared" si="404"/>
        <v>10</v>
      </c>
      <c r="AD336" s="111">
        <f t="shared" si="404"/>
        <v>0</v>
      </c>
      <c r="AE336" s="111">
        <f t="shared" si="404"/>
        <v>0</v>
      </c>
      <c r="AF336" s="111">
        <f t="shared" si="404"/>
        <v>0</v>
      </c>
      <c r="AG336" s="111">
        <f t="shared" si="404"/>
        <v>0</v>
      </c>
      <c r="AH336" s="111">
        <f t="shared" si="404"/>
        <v>0</v>
      </c>
      <c r="AI336" s="111">
        <f t="shared" si="404"/>
        <v>0</v>
      </c>
      <c r="AJ336" s="111">
        <f t="shared" si="404"/>
        <v>25.029999999999998</v>
      </c>
      <c r="AK336" s="111">
        <f t="shared" si="404"/>
        <v>0</v>
      </c>
      <c r="AL336" s="111">
        <f t="shared" si="404"/>
        <v>25.029999999999998</v>
      </c>
      <c r="AM336" s="111">
        <f t="shared" si="404"/>
        <v>7.73</v>
      </c>
      <c r="AN336" s="111">
        <f t="shared" si="404"/>
        <v>0</v>
      </c>
      <c r="AO336" s="111">
        <f t="shared" si="404"/>
        <v>7.73</v>
      </c>
      <c r="AP336" s="111">
        <f t="shared" si="404"/>
        <v>35500.03</v>
      </c>
      <c r="AQ336" s="111">
        <f t="shared" si="404"/>
        <v>0</v>
      </c>
      <c r="AR336" s="111">
        <f t="shared" si="404"/>
        <v>35500.03</v>
      </c>
    </row>
    <row r="338" spans="1:32" ht="15.75" customHeight="1" x14ac:dyDescent="0.25">
      <c r="B338" s="28"/>
      <c r="AF338" s="112" t="s">
        <v>60</v>
      </c>
    </row>
    <row r="339" spans="1:32" ht="15.75" customHeight="1" x14ac:dyDescent="0.25">
      <c r="B339" s="28"/>
    </row>
    <row r="340" spans="1:32" ht="15.75" customHeight="1" x14ac:dyDescent="0.25">
      <c r="B340" s="28"/>
    </row>
    <row r="341" spans="1:32" ht="15.75" customHeight="1" x14ac:dyDescent="0.25">
      <c r="A341" s="16"/>
      <c r="B341" s="28"/>
    </row>
    <row r="342" spans="1:32" ht="15.75" customHeight="1" x14ac:dyDescent="0.25">
      <c r="B342" s="28"/>
    </row>
    <row r="343" spans="1:32" ht="15.75" customHeight="1" x14ac:dyDescent="0.25">
      <c r="B343" s="28"/>
    </row>
    <row r="344" spans="1:32" ht="15.75" customHeight="1" x14ac:dyDescent="0.25">
      <c r="B344" s="28"/>
    </row>
    <row r="345" spans="1:32" ht="15.75" customHeight="1" x14ac:dyDescent="0.25">
      <c r="B345" s="28"/>
    </row>
    <row r="346" spans="1:32" ht="15.75" customHeight="1" x14ac:dyDescent="0.25">
      <c r="B346" s="28"/>
    </row>
    <row r="347" spans="1:32" ht="15.75" customHeight="1" x14ac:dyDescent="0.25">
      <c r="B347" s="28"/>
    </row>
    <row r="348" spans="1:32" ht="15.75" customHeight="1" x14ac:dyDescent="0.25">
      <c r="B348" s="28"/>
    </row>
    <row r="349" spans="1:32" ht="15.75" customHeight="1" x14ac:dyDescent="0.25">
      <c r="B349" s="28"/>
    </row>
    <row r="350" spans="1:32" ht="15.75" customHeight="1" x14ac:dyDescent="0.25">
      <c r="B350" s="28"/>
    </row>
    <row r="351" spans="1:32" ht="15.75" customHeight="1" x14ac:dyDescent="0.25">
      <c r="B351" s="28"/>
    </row>
    <row r="352" spans="1:32" ht="15.75" customHeight="1" x14ac:dyDescent="0.25">
      <c r="B352" s="28"/>
    </row>
    <row r="353" spans="2:2" ht="15.75" customHeight="1" x14ac:dyDescent="0.25">
      <c r="B353" s="28"/>
    </row>
    <row r="354" spans="2:2" ht="15.75" customHeight="1" x14ac:dyDescent="0.25">
      <c r="B354" s="28"/>
    </row>
    <row r="355" spans="2:2" ht="15.75" customHeight="1" x14ac:dyDescent="0.25">
      <c r="B355" s="28"/>
    </row>
    <row r="356" spans="2:2" ht="15.75" customHeight="1" x14ac:dyDescent="0.25">
      <c r="B356" s="28"/>
    </row>
    <row r="357" spans="2:2" ht="15.75" customHeight="1" x14ac:dyDescent="0.25">
      <c r="B357" s="28"/>
    </row>
    <row r="358" spans="2:2" ht="15.75" customHeight="1" x14ac:dyDescent="0.25">
      <c r="B358" s="28"/>
    </row>
    <row r="359" spans="2:2" ht="15.75" customHeight="1" x14ac:dyDescent="0.25">
      <c r="B359" s="28"/>
    </row>
    <row r="360" spans="2:2" ht="15.75" customHeight="1" x14ac:dyDescent="0.25">
      <c r="B360" s="28"/>
    </row>
    <row r="361" spans="2:2" ht="15.75" customHeight="1" x14ac:dyDescent="0.25">
      <c r="B361" s="28"/>
    </row>
    <row r="362" spans="2:2" ht="15.75" customHeight="1" x14ac:dyDescent="0.25">
      <c r="B362" s="28"/>
    </row>
    <row r="363" spans="2:2" ht="15.75" customHeight="1" x14ac:dyDescent="0.25">
      <c r="B363" s="28"/>
    </row>
    <row r="364" spans="2:2" ht="15.75" customHeight="1" x14ac:dyDescent="0.25">
      <c r="B364" s="28"/>
    </row>
    <row r="365" spans="2:2" ht="15.75" customHeight="1" x14ac:dyDescent="0.25">
      <c r="B365" s="28"/>
    </row>
    <row r="366" spans="2:2" ht="15.75" customHeight="1" x14ac:dyDescent="0.25">
      <c r="B366" s="28"/>
    </row>
    <row r="367" spans="2:2" ht="15.75" customHeight="1" x14ac:dyDescent="0.25">
      <c r="B367" s="28"/>
    </row>
    <row r="368" spans="2:2" ht="15.75" customHeight="1" x14ac:dyDescent="0.25">
      <c r="B368" s="28"/>
    </row>
    <row r="369" spans="2:2" ht="15.75" customHeight="1" x14ac:dyDescent="0.25">
      <c r="B369" s="28"/>
    </row>
    <row r="370" spans="2:2" ht="15.75" customHeight="1" x14ac:dyDescent="0.25">
      <c r="B370" s="28"/>
    </row>
    <row r="371" spans="2:2" ht="15.75" customHeight="1" x14ac:dyDescent="0.25">
      <c r="B371" s="28"/>
    </row>
    <row r="372" spans="2:2" ht="15.75" customHeight="1" x14ac:dyDescent="0.25">
      <c r="B372" s="28"/>
    </row>
    <row r="373" spans="2:2" ht="15.75" customHeight="1" x14ac:dyDescent="0.25">
      <c r="B373" s="28"/>
    </row>
    <row r="374" spans="2:2" ht="15.75" customHeight="1" x14ac:dyDescent="0.25">
      <c r="B374" s="28"/>
    </row>
    <row r="375" spans="2:2" ht="15.75" customHeight="1" x14ac:dyDescent="0.25">
      <c r="B375" s="28"/>
    </row>
    <row r="376" spans="2:2" ht="15.75" customHeight="1" x14ac:dyDescent="0.25">
      <c r="B376" s="28"/>
    </row>
    <row r="377" spans="2:2" ht="15.75" customHeight="1" x14ac:dyDescent="0.25">
      <c r="B377" s="28"/>
    </row>
    <row r="378" spans="2:2" ht="15.75" customHeight="1" x14ac:dyDescent="0.25">
      <c r="B378" s="28"/>
    </row>
    <row r="379" spans="2:2" ht="15.75" customHeight="1" x14ac:dyDescent="0.25">
      <c r="B379" s="28"/>
    </row>
    <row r="380" spans="2:2" ht="15.75" customHeight="1" x14ac:dyDescent="0.25">
      <c r="B380" s="28"/>
    </row>
    <row r="381" spans="2:2" ht="15.75" customHeight="1" x14ac:dyDescent="0.25">
      <c r="B381" s="28"/>
    </row>
    <row r="382" spans="2:2" ht="15.75" customHeight="1" x14ac:dyDescent="0.25">
      <c r="B382" s="28"/>
    </row>
    <row r="383" spans="2:2" ht="15.75" customHeight="1" x14ac:dyDescent="0.25">
      <c r="B383" s="28"/>
    </row>
    <row r="384" spans="2:2" ht="15.75" customHeight="1" x14ac:dyDescent="0.25">
      <c r="B384" s="28"/>
    </row>
    <row r="385" spans="2:2" ht="15.75" customHeight="1" x14ac:dyDescent="0.25">
      <c r="B385" s="28"/>
    </row>
    <row r="386" spans="2:2" ht="15.75" customHeight="1" x14ac:dyDescent="0.25">
      <c r="B386" s="28"/>
    </row>
    <row r="387" spans="2:2" ht="15.75" customHeight="1" x14ac:dyDescent="0.25">
      <c r="B387" s="28"/>
    </row>
    <row r="388" spans="2:2" ht="15.75" customHeight="1" x14ac:dyDescent="0.25">
      <c r="B388" s="28"/>
    </row>
    <row r="389" spans="2:2" ht="15.75" customHeight="1" x14ac:dyDescent="0.25">
      <c r="B389" s="28"/>
    </row>
    <row r="390" spans="2:2" ht="15.75" customHeight="1" x14ac:dyDescent="0.25">
      <c r="B390" s="28"/>
    </row>
    <row r="391" spans="2:2" ht="15.75" customHeight="1" x14ac:dyDescent="0.25">
      <c r="B391" s="28"/>
    </row>
    <row r="392" spans="2:2" ht="15.75" customHeight="1" x14ac:dyDescent="0.25">
      <c r="B392" s="28"/>
    </row>
    <row r="393" spans="2:2" ht="15.75" customHeight="1" x14ac:dyDescent="0.25">
      <c r="B393" s="28"/>
    </row>
    <row r="394" spans="2:2" ht="15.75" customHeight="1" x14ac:dyDescent="0.25">
      <c r="B394" s="28"/>
    </row>
    <row r="395" spans="2:2" ht="15.75" customHeight="1" x14ac:dyDescent="0.25">
      <c r="B395" s="28"/>
    </row>
    <row r="396" spans="2:2" ht="15.75" customHeight="1" x14ac:dyDescent="0.25">
      <c r="B396" s="28"/>
    </row>
    <row r="397" spans="2:2" ht="15.75" customHeight="1" x14ac:dyDescent="0.25">
      <c r="B397" s="28"/>
    </row>
    <row r="398" spans="2:2" ht="15.75" customHeight="1" x14ac:dyDescent="0.25">
      <c r="B398" s="28"/>
    </row>
    <row r="399" spans="2:2" ht="15.75" customHeight="1" x14ac:dyDescent="0.25">
      <c r="B399" s="28"/>
    </row>
    <row r="400" spans="2:2" ht="15.75" customHeight="1" x14ac:dyDescent="0.25">
      <c r="B400" s="28"/>
    </row>
    <row r="401" spans="2:2" ht="15.75" customHeight="1" x14ac:dyDescent="0.25">
      <c r="B401" s="28"/>
    </row>
    <row r="402" spans="2:2" ht="15.75" customHeight="1" x14ac:dyDescent="0.25">
      <c r="B402" s="28"/>
    </row>
    <row r="403" spans="2:2" ht="15.75" customHeight="1" x14ac:dyDescent="0.25">
      <c r="B403" s="28"/>
    </row>
    <row r="404" spans="2:2" ht="15.75" customHeight="1" x14ac:dyDescent="0.25">
      <c r="B404" s="28"/>
    </row>
    <row r="405" spans="2:2" ht="15.75" customHeight="1" x14ac:dyDescent="0.25">
      <c r="B405" s="28"/>
    </row>
    <row r="406" spans="2:2" ht="15.75" customHeight="1" x14ac:dyDescent="0.25">
      <c r="B406" s="28"/>
    </row>
    <row r="407" spans="2:2" ht="15.75" customHeight="1" x14ac:dyDescent="0.25">
      <c r="B407" s="28"/>
    </row>
    <row r="408" spans="2:2" ht="15.75" customHeight="1" x14ac:dyDescent="0.25">
      <c r="B408" s="28"/>
    </row>
    <row r="409" spans="2:2" ht="15.75" customHeight="1" x14ac:dyDescent="0.25">
      <c r="B409" s="28"/>
    </row>
    <row r="410" spans="2:2" ht="15.75" customHeight="1" x14ac:dyDescent="0.25">
      <c r="B410" s="28"/>
    </row>
    <row r="411" spans="2:2" ht="15.75" customHeight="1" x14ac:dyDescent="0.25">
      <c r="B411" s="28"/>
    </row>
    <row r="412" spans="2:2" ht="15.75" customHeight="1" x14ac:dyDescent="0.25">
      <c r="B412" s="28"/>
    </row>
    <row r="413" spans="2:2" ht="15.75" customHeight="1" x14ac:dyDescent="0.25">
      <c r="B413" s="28"/>
    </row>
    <row r="414" spans="2:2" ht="15.75" customHeight="1" x14ac:dyDescent="0.25">
      <c r="B414" s="28"/>
    </row>
    <row r="415" spans="2:2" ht="15.75" customHeight="1" x14ac:dyDescent="0.25">
      <c r="B415" s="28"/>
    </row>
    <row r="416" spans="2:2" ht="15.75" customHeight="1" x14ac:dyDescent="0.25">
      <c r="B416" s="28"/>
    </row>
    <row r="417" spans="2:2" ht="15.75" customHeight="1" x14ac:dyDescent="0.25">
      <c r="B417" s="28"/>
    </row>
    <row r="418" spans="2:2" ht="15.75" customHeight="1" x14ac:dyDescent="0.25">
      <c r="B418" s="28"/>
    </row>
    <row r="419" spans="2:2" ht="15.75" customHeight="1" x14ac:dyDescent="0.25">
      <c r="B419" s="28"/>
    </row>
    <row r="420" spans="2:2" ht="15.75" customHeight="1" x14ac:dyDescent="0.25">
      <c r="B420" s="28"/>
    </row>
    <row r="421" spans="2:2" ht="15.75" customHeight="1" x14ac:dyDescent="0.25">
      <c r="B421" s="28"/>
    </row>
    <row r="422" spans="2:2" ht="15.75" customHeight="1" x14ac:dyDescent="0.25">
      <c r="B422" s="28"/>
    </row>
    <row r="423" spans="2:2" ht="15.75" customHeight="1" x14ac:dyDescent="0.25">
      <c r="B423" s="28"/>
    </row>
    <row r="424" spans="2:2" ht="15.75" customHeight="1" x14ac:dyDescent="0.25">
      <c r="B424" s="28"/>
    </row>
    <row r="425" spans="2:2" ht="15.75" customHeight="1" x14ac:dyDescent="0.25">
      <c r="B425" s="28"/>
    </row>
    <row r="426" spans="2:2" ht="15.75" customHeight="1" x14ac:dyDescent="0.25">
      <c r="B426" s="28"/>
    </row>
    <row r="427" spans="2:2" ht="15.75" customHeight="1" x14ac:dyDescent="0.25">
      <c r="B427" s="28"/>
    </row>
    <row r="428" spans="2:2" ht="15.75" customHeight="1" x14ac:dyDescent="0.25">
      <c r="B428" s="28"/>
    </row>
    <row r="429" spans="2:2" ht="15.75" customHeight="1" x14ac:dyDescent="0.25">
      <c r="B429" s="28"/>
    </row>
    <row r="430" spans="2:2" ht="15.75" customHeight="1" x14ac:dyDescent="0.25">
      <c r="B430" s="28"/>
    </row>
    <row r="431" spans="2:2" ht="15.75" customHeight="1" x14ac:dyDescent="0.25">
      <c r="B431" s="28"/>
    </row>
    <row r="432" spans="2:2" ht="15.75" customHeight="1" x14ac:dyDescent="0.25">
      <c r="B432" s="28"/>
    </row>
    <row r="433" spans="2:2" ht="15.75" customHeight="1" x14ac:dyDescent="0.25">
      <c r="B433" s="28"/>
    </row>
    <row r="434" spans="2:2" ht="15.75" customHeight="1" x14ac:dyDescent="0.25">
      <c r="B434" s="28"/>
    </row>
    <row r="435" spans="2:2" ht="15.75" customHeight="1" x14ac:dyDescent="0.25">
      <c r="B435" s="28"/>
    </row>
    <row r="436" spans="2:2" ht="15.75" customHeight="1" x14ac:dyDescent="0.25">
      <c r="B436" s="28"/>
    </row>
    <row r="437" spans="2:2" ht="15.75" customHeight="1" x14ac:dyDescent="0.25">
      <c r="B437" s="28"/>
    </row>
    <row r="438" spans="2:2" ht="15.75" customHeight="1" x14ac:dyDescent="0.25">
      <c r="B438" s="28"/>
    </row>
    <row r="439" spans="2:2" ht="15.75" customHeight="1" x14ac:dyDescent="0.25">
      <c r="B439" s="28"/>
    </row>
    <row r="440" spans="2:2" ht="15.75" customHeight="1" x14ac:dyDescent="0.25">
      <c r="B440" s="28"/>
    </row>
    <row r="441" spans="2:2" ht="15.75" customHeight="1" x14ac:dyDescent="0.25">
      <c r="B441" s="28"/>
    </row>
    <row r="442" spans="2:2" ht="15.75" customHeight="1" x14ac:dyDescent="0.25">
      <c r="B442" s="28"/>
    </row>
    <row r="443" spans="2:2" ht="15.75" customHeight="1" x14ac:dyDescent="0.25">
      <c r="B443" s="28"/>
    </row>
    <row r="444" spans="2:2" ht="15.75" customHeight="1" x14ac:dyDescent="0.25">
      <c r="B444" s="28"/>
    </row>
    <row r="445" spans="2:2" ht="15.75" customHeight="1" x14ac:dyDescent="0.25">
      <c r="B445" s="28"/>
    </row>
    <row r="446" spans="2:2" ht="15.75" customHeight="1" x14ac:dyDescent="0.25">
      <c r="B446" s="28"/>
    </row>
    <row r="447" spans="2:2" ht="15.75" customHeight="1" x14ac:dyDescent="0.25">
      <c r="B447" s="28"/>
    </row>
    <row r="448" spans="2:2" ht="15.75" customHeight="1" x14ac:dyDescent="0.25">
      <c r="B448" s="28"/>
    </row>
    <row r="449" spans="2:2" ht="15.75" customHeight="1" x14ac:dyDescent="0.25">
      <c r="B449" s="28"/>
    </row>
    <row r="450" spans="2:2" ht="15.75" customHeight="1" x14ac:dyDescent="0.25">
      <c r="B450" s="28"/>
    </row>
    <row r="451" spans="2:2" ht="15.75" customHeight="1" x14ac:dyDescent="0.25">
      <c r="B451" s="28"/>
    </row>
    <row r="452" spans="2:2" ht="15.75" customHeight="1" x14ac:dyDescent="0.25">
      <c r="B452" s="28"/>
    </row>
    <row r="453" spans="2:2" ht="15.75" customHeight="1" x14ac:dyDescent="0.25">
      <c r="B453" s="28"/>
    </row>
    <row r="454" spans="2:2" ht="15.75" customHeight="1" x14ac:dyDescent="0.25">
      <c r="B454" s="28"/>
    </row>
    <row r="455" spans="2:2" ht="15.75" customHeight="1" x14ac:dyDescent="0.25">
      <c r="B455" s="28"/>
    </row>
    <row r="456" spans="2:2" ht="15.75" customHeight="1" x14ac:dyDescent="0.25">
      <c r="B456" s="28"/>
    </row>
    <row r="457" spans="2:2" ht="15.75" customHeight="1" x14ac:dyDescent="0.25">
      <c r="B457" s="28"/>
    </row>
    <row r="458" spans="2:2" ht="15.75" customHeight="1" x14ac:dyDescent="0.25">
      <c r="B458" s="28"/>
    </row>
    <row r="459" spans="2:2" ht="15.75" customHeight="1" x14ac:dyDescent="0.25">
      <c r="B459" s="28"/>
    </row>
    <row r="460" spans="2:2" ht="15.75" customHeight="1" x14ac:dyDescent="0.25">
      <c r="B460" s="28"/>
    </row>
    <row r="461" spans="2:2" ht="15.75" customHeight="1" x14ac:dyDescent="0.25">
      <c r="B461" s="28"/>
    </row>
    <row r="462" spans="2:2" ht="15.75" customHeight="1" x14ac:dyDescent="0.25">
      <c r="B462" s="28"/>
    </row>
    <row r="463" spans="2:2" ht="15.75" customHeight="1" x14ac:dyDescent="0.25">
      <c r="B463" s="28"/>
    </row>
    <row r="464" spans="2:2" ht="15.75" customHeight="1" x14ac:dyDescent="0.25">
      <c r="B464" s="28"/>
    </row>
    <row r="465" spans="2:2" ht="15.75" customHeight="1" x14ac:dyDescent="0.25">
      <c r="B465" s="28"/>
    </row>
    <row r="466" spans="2:2" ht="15.75" customHeight="1" x14ac:dyDescent="0.25">
      <c r="B466" s="28"/>
    </row>
    <row r="467" spans="2:2" ht="15.75" customHeight="1" x14ac:dyDescent="0.25">
      <c r="B467" s="28"/>
    </row>
    <row r="468" spans="2:2" ht="15.75" customHeight="1" x14ac:dyDescent="0.25">
      <c r="B468" s="28"/>
    </row>
    <row r="469" spans="2:2" ht="15.75" customHeight="1" x14ac:dyDescent="0.25">
      <c r="B469" s="28"/>
    </row>
    <row r="470" spans="2:2" ht="15.75" customHeight="1" x14ac:dyDescent="0.25">
      <c r="B470" s="28"/>
    </row>
    <row r="471" spans="2:2" ht="15.75" customHeight="1" x14ac:dyDescent="0.25">
      <c r="B471" s="28"/>
    </row>
    <row r="472" spans="2:2" ht="15.75" customHeight="1" x14ac:dyDescent="0.25">
      <c r="B472" s="28"/>
    </row>
    <row r="473" spans="2:2" ht="15.75" customHeight="1" x14ac:dyDescent="0.25">
      <c r="B473" s="28"/>
    </row>
    <row r="474" spans="2:2" ht="15.75" customHeight="1" x14ac:dyDescent="0.25">
      <c r="B474" s="28"/>
    </row>
    <row r="475" spans="2:2" ht="15.75" customHeight="1" x14ac:dyDescent="0.25">
      <c r="B475" s="28"/>
    </row>
    <row r="476" spans="2:2" ht="15.75" customHeight="1" x14ac:dyDescent="0.25">
      <c r="B476" s="28"/>
    </row>
    <row r="477" spans="2:2" ht="15.75" customHeight="1" x14ac:dyDescent="0.25">
      <c r="B477" s="28"/>
    </row>
    <row r="478" spans="2:2" ht="15.75" customHeight="1" x14ac:dyDescent="0.25">
      <c r="B478" s="28"/>
    </row>
    <row r="479" spans="2:2" ht="15.75" customHeight="1" x14ac:dyDescent="0.25">
      <c r="B479" s="28"/>
    </row>
    <row r="480" spans="2:2" ht="15.75" customHeight="1" x14ac:dyDescent="0.25">
      <c r="B480" s="28"/>
    </row>
    <row r="481" spans="2:2" ht="15.75" customHeight="1" x14ac:dyDescent="0.25">
      <c r="B481" s="28"/>
    </row>
    <row r="482" spans="2:2" ht="15.75" customHeight="1" x14ac:dyDescent="0.25">
      <c r="B482" s="28"/>
    </row>
    <row r="483" spans="2:2" ht="15.75" customHeight="1" x14ac:dyDescent="0.25">
      <c r="B483" s="28"/>
    </row>
    <row r="484" spans="2:2" ht="15.75" customHeight="1" x14ac:dyDescent="0.25">
      <c r="B484" s="28"/>
    </row>
    <row r="485" spans="2:2" ht="15.75" customHeight="1" x14ac:dyDescent="0.25">
      <c r="B485" s="28"/>
    </row>
    <row r="486" spans="2:2" ht="15.75" customHeight="1" x14ac:dyDescent="0.25">
      <c r="B486" s="28"/>
    </row>
    <row r="487" spans="2:2" ht="15.75" customHeight="1" x14ac:dyDescent="0.25">
      <c r="B487" s="28"/>
    </row>
    <row r="488" spans="2:2" ht="15.75" customHeight="1" x14ac:dyDescent="0.25">
      <c r="B488" s="28"/>
    </row>
    <row r="489" spans="2:2" ht="15.75" customHeight="1" x14ac:dyDescent="0.25">
      <c r="B489" s="28"/>
    </row>
    <row r="490" spans="2:2" ht="15.75" customHeight="1" x14ac:dyDescent="0.25">
      <c r="B490" s="28"/>
    </row>
    <row r="491" spans="2:2" ht="15.75" customHeight="1" x14ac:dyDescent="0.25">
      <c r="B491" s="28"/>
    </row>
    <row r="492" spans="2:2" ht="15.75" customHeight="1" x14ac:dyDescent="0.25">
      <c r="B492" s="28"/>
    </row>
    <row r="493" spans="2:2" ht="15.75" customHeight="1" x14ac:dyDescent="0.25">
      <c r="B493" s="28"/>
    </row>
    <row r="494" spans="2:2" ht="15.75" customHeight="1" x14ac:dyDescent="0.25">
      <c r="B494" s="28"/>
    </row>
    <row r="495" spans="2:2" ht="15.75" customHeight="1" x14ac:dyDescent="0.25">
      <c r="B495" s="28"/>
    </row>
    <row r="496" spans="2:2" ht="15.75" customHeight="1" x14ac:dyDescent="0.25">
      <c r="B496" s="28"/>
    </row>
    <row r="497" spans="2:2" ht="15.75" customHeight="1" x14ac:dyDescent="0.25">
      <c r="B497" s="28"/>
    </row>
    <row r="498" spans="2:2" ht="15.75" customHeight="1" x14ac:dyDescent="0.25">
      <c r="B498" s="28"/>
    </row>
    <row r="499" spans="2:2" ht="15.75" customHeight="1" x14ac:dyDescent="0.25">
      <c r="B499" s="28"/>
    </row>
    <row r="500" spans="2:2" ht="15.75" customHeight="1" x14ac:dyDescent="0.25">
      <c r="B500" s="28"/>
    </row>
    <row r="501" spans="2:2" ht="15.75" customHeight="1" x14ac:dyDescent="0.25">
      <c r="B501" s="28"/>
    </row>
    <row r="502" spans="2:2" ht="15.75" customHeight="1" x14ac:dyDescent="0.25">
      <c r="B502" s="28"/>
    </row>
    <row r="503" spans="2:2" ht="15.75" customHeight="1" x14ac:dyDescent="0.25">
      <c r="B503" s="28"/>
    </row>
    <row r="504" spans="2:2" ht="15.75" customHeight="1" x14ac:dyDescent="0.25">
      <c r="B504" s="28"/>
    </row>
    <row r="505" spans="2:2" ht="15.75" customHeight="1" x14ac:dyDescent="0.25">
      <c r="B505" s="28"/>
    </row>
    <row r="506" spans="2:2" ht="15.75" customHeight="1" x14ac:dyDescent="0.25">
      <c r="B506" s="28"/>
    </row>
    <row r="507" spans="2:2" ht="15.75" customHeight="1" x14ac:dyDescent="0.25">
      <c r="B507" s="28"/>
    </row>
    <row r="508" spans="2:2" ht="15.75" customHeight="1" x14ac:dyDescent="0.25">
      <c r="B508" s="28"/>
    </row>
    <row r="509" spans="2:2" ht="15.75" customHeight="1" x14ac:dyDescent="0.25">
      <c r="B509" s="28"/>
    </row>
    <row r="510" spans="2:2" ht="15.75" customHeight="1" x14ac:dyDescent="0.25">
      <c r="B510" s="28"/>
    </row>
    <row r="511" spans="2:2" ht="15.75" customHeight="1" x14ac:dyDescent="0.25">
      <c r="B511" s="28"/>
    </row>
    <row r="512" spans="2:2" ht="15.75" customHeight="1" x14ac:dyDescent="0.25">
      <c r="B512" s="28"/>
    </row>
    <row r="513" spans="2:2" ht="15.75" customHeight="1" x14ac:dyDescent="0.25">
      <c r="B513" s="28"/>
    </row>
    <row r="514" spans="2:2" ht="15.75" customHeight="1" x14ac:dyDescent="0.25">
      <c r="B514" s="28"/>
    </row>
    <row r="515" spans="2:2" ht="15.75" customHeight="1" x14ac:dyDescent="0.25">
      <c r="B515" s="28"/>
    </row>
    <row r="516" spans="2:2" ht="15.75" customHeight="1" x14ac:dyDescent="0.25">
      <c r="B516" s="28"/>
    </row>
    <row r="517" spans="2:2" ht="15.75" customHeight="1" x14ac:dyDescent="0.25">
      <c r="B517" s="28"/>
    </row>
    <row r="518" spans="2:2" ht="15.75" customHeight="1" x14ac:dyDescent="0.25">
      <c r="B518" s="28"/>
    </row>
    <row r="519" spans="2:2" ht="15.75" customHeight="1" x14ac:dyDescent="0.25">
      <c r="B519" s="28"/>
    </row>
    <row r="520" spans="2:2" ht="15.75" customHeight="1" x14ac:dyDescent="0.25">
      <c r="B520" s="28"/>
    </row>
    <row r="521" spans="2:2" ht="15.75" customHeight="1" x14ac:dyDescent="0.25">
      <c r="B521" s="28"/>
    </row>
    <row r="522" spans="2:2" ht="15.75" customHeight="1" x14ac:dyDescent="0.25">
      <c r="B522" s="28"/>
    </row>
    <row r="523" spans="2:2" ht="15.75" customHeight="1" x14ac:dyDescent="0.25">
      <c r="B523" s="28"/>
    </row>
    <row r="524" spans="2:2" ht="15.75" customHeight="1" x14ac:dyDescent="0.25">
      <c r="B524" s="28"/>
    </row>
    <row r="525" spans="2:2" ht="15.75" customHeight="1" x14ac:dyDescent="0.25">
      <c r="B525" s="28"/>
    </row>
    <row r="526" spans="2:2" ht="15.75" customHeight="1" x14ac:dyDescent="0.25">
      <c r="B526" s="28"/>
    </row>
    <row r="527" spans="2:2" ht="15.75" customHeight="1" x14ac:dyDescent="0.25">
      <c r="B527" s="28"/>
    </row>
    <row r="528" spans="2:2" ht="15.75" customHeight="1" x14ac:dyDescent="0.25">
      <c r="B528" s="28"/>
    </row>
    <row r="529" spans="2:2" ht="15.75" customHeight="1" x14ac:dyDescent="0.25">
      <c r="B529" s="28"/>
    </row>
    <row r="530" spans="2:2" ht="15.75" customHeight="1" x14ac:dyDescent="0.25">
      <c r="B530" s="28"/>
    </row>
    <row r="531" spans="2:2" ht="15.75" customHeight="1" x14ac:dyDescent="0.25">
      <c r="B531" s="28"/>
    </row>
    <row r="532" spans="2:2" ht="15.75" customHeight="1" x14ac:dyDescent="0.25">
      <c r="B532" s="28"/>
    </row>
    <row r="533" spans="2:2" ht="15.75" customHeight="1" x14ac:dyDescent="0.25">
      <c r="B533" s="28"/>
    </row>
    <row r="534" spans="2:2" ht="15.75" customHeight="1" x14ac:dyDescent="0.25">
      <c r="B534" s="28"/>
    </row>
    <row r="535" spans="2:2" ht="15.75" customHeight="1" x14ac:dyDescent="0.25">
      <c r="B535" s="28"/>
    </row>
    <row r="536" spans="2:2" ht="15.75" customHeight="1" x14ac:dyDescent="0.25">
      <c r="B536" s="28"/>
    </row>
    <row r="537" spans="2:2" ht="15.75" customHeight="1" x14ac:dyDescent="0.25">
      <c r="B537" s="28"/>
    </row>
    <row r="538" spans="2:2" ht="15.75" customHeight="1" x14ac:dyDescent="0.25">
      <c r="B538" s="28"/>
    </row>
    <row r="539" spans="2:2" ht="15.75" customHeight="1" x14ac:dyDescent="0.25">
      <c r="B539" s="28"/>
    </row>
    <row r="540" spans="2:2" ht="15.75" customHeight="1" x14ac:dyDescent="0.25">
      <c r="B540" s="28"/>
    </row>
    <row r="541" spans="2:2" ht="15.75" customHeight="1" x14ac:dyDescent="0.25">
      <c r="B541" s="28"/>
    </row>
    <row r="542" spans="2:2" ht="15.75" customHeight="1" x14ac:dyDescent="0.25">
      <c r="B542" s="28"/>
    </row>
    <row r="543" spans="2:2" ht="15.75" customHeight="1" x14ac:dyDescent="0.25">
      <c r="B543" s="28"/>
    </row>
    <row r="544" spans="2:2" ht="15.75" customHeight="1" x14ac:dyDescent="0.25">
      <c r="B544" s="28"/>
    </row>
    <row r="545" spans="2:2" ht="15.75" customHeight="1" x14ac:dyDescent="0.25">
      <c r="B545" s="28"/>
    </row>
    <row r="546" spans="2:2" ht="15.75" customHeight="1" x14ac:dyDescent="0.25">
      <c r="B546" s="28"/>
    </row>
    <row r="547" spans="2:2" ht="15.75" customHeight="1" x14ac:dyDescent="0.25">
      <c r="B547" s="28"/>
    </row>
    <row r="548" spans="2:2" ht="15.75" customHeight="1" x14ac:dyDescent="0.25">
      <c r="B548" s="28"/>
    </row>
    <row r="549" spans="2:2" ht="15.75" customHeight="1" x14ac:dyDescent="0.25">
      <c r="B549" s="28"/>
    </row>
    <row r="550" spans="2:2" ht="15.75" customHeight="1" x14ac:dyDescent="0.25">
      <c r="B550" s="28"/>
    </row>
    <row r="551" spans="2:2" ht="15.75" customHeight="1" x14ac:dyDescent="0.25">
      <c r="B551" s="28"/>
    </row>
    <row r="552" spans="2:2" ht="15.75" customHeight="1" x14ac:dyDescent="0.25">
      <c r="B552" s="28"/>
    </row>
    <row r="553" spans="2:2" ht="15.75" customHeight="1" x14ac:dyDescent="0.25">
      <c r="B553" s="28"/>
    </row>
    <row r="554" spans="2:2" ht="15.75" customHeight="1" x14ac:dyDescent="0.25">
      <c r="B554" s="28"/>
    </row>
    <row r="555" spans="2:2" ht="15.75" customHeight="1" x14ac:dyDescent="0.25">
      <c r="B555" s="28"/>
    </row>
    <row r="556" spans="2:2" ht="15.75" customHeight="1" x14ac:dyDescent="0.25">
      <c r="B556" s="28"/>
    </row>
    <row r="557" spans="2:2" ht="15.75" customHeight="1" x14ac:dyDescent="0.25">
      <c r="B557" s="28"/>
    </row>
    <row r="558" spans="2:2" ht="15.75" customHeight="1" x14ac:dyDescent="0.25">
      <c r="B558" s="28"/>
    </row>
    <row r="559" spans="2:2" ht="15.75" customHeight="1" x14ac:dyDescent="0.25">
      <c r="B559" s="28"/>
    </row>
    <row r="560" spans="2:2" ht="15.75" customHeight="1" x14ac:dyDescent="0.25">
      <c r="B560" s="28"/>
    </row>
    <row r="561" spans="2:2" ht="15.75" customHeight="1" x14ac:dyDescent="0.25">
      <c r="B561" s="28"/>
    </row>
    <row r="562" spans="2:2" ht="15.75" customHeight="1" x14ac:dyDescent="0.25">
      <c r="B562" s="28"/>
    </row>
    <row r="563" spans="2:2" ht="15.75" customHeight="1" x14ac:dyDescent="0.25">
      <c r="B563" s="28"/>
    </row>
    <row r="564" spans="2:2" ht="15.75" customHeight="1" x14ac:dyDescent="0.25">
      <c r="B564" s="28"/>
    </row>
    <row r="565" spans="2:2" ht="15.75" customHeight="1" x14ac:dyDescent="0.25">
      <c r="B565" s="28"/>
    </row>
    <row r="566" spans="2:2" ht="15.75" customHeight="1" x14ac:dyDescent="0.25">
      <c r="B566" s="28"/>
    </row>
    <row r="567" spans="2:2" ht="15.75" customHeight="1" x14ac:dyDescent="0.25">
      <c r="B567" s="28"/>
    </row>
    <row r="568" spans="2:2" ht="15.75" customHeight="1" x14ac:dyDescent="0.25">
      <c r="B568" s="28"/>
    </row>
    <row r="569" spans="2:2" ht="15.75" customHeight="1" x14ac:dyDescent="0.25">
      <c r="B569" s="28"/>
    </row>
    <row r="570" spans="2:2" ht="15.75" customHeight="1" x14ac:dyDescent="0.25">
      <c r="B570" s="28"/>
    </row>
    <row r="571" spans="2:2" ht="15.75" customHeight="1" x14ac:dyDescent="0.25">
      <c r="B571" s="28"/>
    </row>
    <row r="572" spans="2:2" ht="15.75" customHeight="1" x14ac:dyDescent="0.25">
      <c r="B572" s="28"/>
    </row>
    <row r="573" spans="2:2" ht="15.75" customHeight="1" x14ac:dyDescent="0.25">
      <c r="B573" s="28"/>
    </row>
    <row r="574" spans="2:2" ht="15.75" customHeight="1" x14ac:dyDescent="0.25">
      <c r="B574" s="28"/>
    </row>
    <row r="575" spans="2:2" ht="15.75" customHeight="1" x14ac:dyDescent="0.25">
      <c r="B575" s="28"/>
    </row>
    <row r="576" spans="2:2" ht="15.75" customHeight="1" x14ac:dyDescent="0.25">
      <c r="B576" s="28"/>
    </row>
    <row r="577" spans="2:2" ht="15.75" customHeight="1" x14ac:dyDescent="0.25">
      <c r="B577" s="28"/>
    </row>
    <row r="578" spans="2:2" ht="15.75" customHeight="1" x14ac:dyDescent="0.25">
      <c r="B578" s="28"/>
    </row>
    <row r="579" spans="2:2" ht="15.75" customHeight="1" x14ac:dyDescent="0.25">
      <c r="B579" s="28"/>
    </row>
    <row r="580" spans="2:2" ht="15.75" customHeight="1" x14ac:dyDescent="0.25">
      <c r="B580" s="28"/>
    </row>
    <row r="581" spans="2:2" ht="15.75" customHeight="1" x14ac:dyDescent="0.25">
      <c r="B581" s="28"/>
    </row>
    <row r="582" spans="2:2" ht="15.75" customHeight="1" x14ac:dyDescent="0.25">
      <c r="B582" s="28"/>
    </row>
    <row r="583" spans="2:2" ht="15.75" customHeight="1" x14ac:dyDescent="0.25">
      <c r="B583" s="28"/>
    </row>
    <row r="584" spans="2:2" ht="15.75" customHeight="1" x14ac:dyDescent="0.25">
      <c r="B584" s="28"/>
    </row>
    <row r="585" spans="2:2" ht="15.75" customHeight="1" x14ac:dyDescent="0.25">
      <c r="B585" s="28"/>
    </row>
    <row r="586" spans="2:2" ht="15.75" customHeight="1" x14ac:dyDescent="0.25">
      <c r="B586" s="28"/>
    </row>
    <row r="587" spans="2:2" ht="15.75" customHeight="1" x14ac:dyDescent="0.25">
      <c r="B587" s="28"/>
    </row>
    <row r="588" spans="2:2" ht="15.75" customHeight="1" x14ac:dyDescent="0.25">
      <c r="B588" s="28"/>
    </row>
    <row r="589" spans="2:2" ht="15.75" customHeight="1" x14ac:dyDescent="0.25">
      <c r="B589" s="28"/>
    </row>
    <row r="590" spans="2:2" ht="15.75" customHeight="1" x14ac:dyDescent="0.25">
      <c r="B590" s="28"/>
    </row>
    <row r="591" spans="2:2" ht="15.75" customHeight="1" x14ac:dyDescent="0.25">
      <c r="B591" s="28"/>
    </row>
    <row r="592" spans="2:2" ht="15.75" customHeight="1" x14ac:dyDescent="0.25">
      <c r="B592" s="28"/>
    </row>
    <row r="593" spans="2:2" ht="15.75" customHeight="1" x14ac:dyDescent="0.25">
      <c r="B593" s="28"/>
    </row>
    <row r="594" spans="2:2" ht="15.75" customHeight="1" x14ac:dyDescent="0.25">
      <c r="B594" s="28"/>
    </row>
    <row r="595" spans="2:2" ht="15.75" customHeight="1" x14ac:dyDescent="0.25">
      <c r="B595" s="28"/>
    </row>
    <row r="596" spans="2:2" ht="15.75" customHeight="1" x14ac:dyDescent="0.25">
      <c r="B596" s="28"/>
    </row>
    <row r="597" spans="2:2" ht="15.75" customHeight="1" x14ac:dyDescent="0.25">
      <c r="B597" s="28"/>
    </row>
    <row r="598" spans="2:2" ht="15.75" customHeight="1" x14ac:dyDescent="0.25">
      <c r="B598" s="28"/>
    </row>
    <row r="599" spans="2:2" ht="15.75" customHeight="1" x14ac:dyDescent="0.25">
      <c r="B599" s="28"/>
    </row>
    <row r="600" spans="2:2" ht="15.75" customHeight="1" x14ac:dyDescent="0.25">
      <c r="B600" s="28"/>
    </row>
    <row r="601" spans="2:2" ht="15.75" customHeight="1" x14ac:dyDescent="0.25">
      <c r="B601" s="28"/>
    </row>
    <row r="602" spans="2:2" ht="15.75" customHeight="1" x14ac:dyDescent="0.25">
      <c r="B602" s="28"/>
    </row>
    <row r="603" spans="2:2" ht="15.75" customHeight="1" x14ac:dyDescent="0.25">
      <c r="B603" s="28"/>
    </row>
    <row r="604" spans="2:2" ht="15.75" customHeight="1" x14ac:dyDescent="0.25">
      <c r="B604" s="28"/>
    </row>
    <row r="605" spans="2:2" ht="15.75" customHeight="1" x14ac:dyDescent="0.25">
      <c r="B605" s="28"/>
    </row>
    <row r="606" spans="2:2" ht="15.75" customHeight="1" x14ac:dyDescent="0.25">
      <c r="B606" s="28"/>
    </row>
    <row r="607" spans="2:2" ht="15.75" customHeight="1" x14ac:dyDescent="0.25">
      <c r="B607" s="28"/>
    </row>
    <row r="608" spans="2:2" ht="15.75" customHeight="1" x14ac:dyDescent="0.25">
      <c r="B608" s="28"/>
    </row>
    <row r="609" spans="2:2" ht="15.75" customHeight="1" x14ac:dyDescent="0.25">
      <c r="B609" s="28"/>
    </row>
    <row r="610" spans="2:2" ht="15.75" customHeight="1" x14ac:dyDescent="0.25">
      <c r="B610" s="28"/>
    </row>
    <row r="611" spans="2:2" ht="15.75" customHeight="1" x14ac:dyDescent="0.25">
      <c r="B611" s="28"/>
    </row>
    <row r="612" spans="2:2" ht="15.75" customHeight="1" x14ac:dyDescent="0.25">
      <c r="B612" s="28"/>
    </row>
    <row r="613" spans="2:2" ht="15.75" customHeight="1" x14ac:dyDescent="0.25">
      <c r="B613" s="28"/>
    </row>
    <row r="614" spans="2:2" ht="15.75" customHeight="1" x14ac:dyDescent="0.25">
      <c r="B614" s="28"/>
    </row>
    <row r="615" spans="2:2" ht="15.75" customHeight="1" x14ac:dyDescent="0.25">
      <c r="B615" s="28"/>
    </row>
    <row r="616" spans="2:2" ht="15.75" customHeight="1" x14ac:dyDescent="0.25">
      <c r="B616" s="28"/>
    </row>
    <row r="617" spans="2:2" ht="15.75" customHeight="1" x14ac:dyDescent="0.25">
      <c r="B617" s="28"/>
    </row>
    <row r="618" spans="2:2" ht="15.75" customHeight="1" x14ac:dyDescent="0.25">
      <c r="B618" s="28"/>
    </row>
    <row r="619" spans="2:2" ht="15.75" customHeight="1" x14ac:dyDescent="0.25">
      <c r="B619" s="28"/>
    </row>
    <row r="620" spans="2:2" ht="15.75" customHeight="1" x14ac:dyDescent="0.25">
      <c r="B620" s="28"/>
    </row>
    <row r="621" spans="2:2" ht="15.75" customHeight="1" x14ac:dyDescent="0.25">
      <c r="B621" s="28"/>
    </row>
    <row r="622" spans="2:2" ht="15.75" customHeight="1" x14ac:dyDescent="0.25">
      <c r="B622" s="28"/>
    </row>
    <row r="623" spans="2:2" ht="15.75" customHeight="1" x14ac:dyDescent="0.25">
      <c r="B623" s="28"/>
    </row>
    <row r="624" spans="2:2" ht="15.75" customHeight="1" x14ac:dyDescent="0.25">
      <c r="B624" s="28"/>
    </row>
    <row r="625" spans="2:2" ht="15.75" customHeight="1" x14ac:dyDescent="0.25">
      <c r="B625" s="28"/>
    </row>
    <row r="626" spans="2:2" ht="15.75" customHeight="1" x14ac:dyDescent="0.25">
      <c r="B626" s="28"/>
    </row>
    <row r="627" spans="2:2" ht="15.75" customHeight="1" x14ac:dyDescent="0.25">
      <c r="B627" s="28"/>
    </row>
    <row r="628" spans="2:2" ht="15.75" customHeight="1" x14ac:dyDescent="0.25">
      <c r="B628" s="28"/>
    </row>
    <row r="629" spans="2:2" ht="15.75" customHeight="1" x14ac:dyDescent="0.25">
      <c r="B629" s="28"/>
    </row>
    <row r="630" spans="2:2" ht="15.75" customHeight="1" x14ac:dyDescent="0.25">
      <c r="B630" s="28"/>
    </row>
    <row r="631" spans="2:2" ht="15.75" customHeight="1" x14ac:dyDescent="0.25">
      <c r="B631" s="28"/>
    </row>
    <row r="632" spans="2:2" ht="15.75" customHeight="1" x14ac:dyDescent="0.25">
      <c r="B632" s="28"/>
    </row>
    <row r="633" spans="2:2" ht="15.75" customHeight="1" x14ac:dyDescent="0.25">
      <c r="B633" s="28"/>
    </row>
    <row r="634" spans="2:2" ht="15.75" customHeight="1" x14ac:dyDescent="0.25">
      <c r="B634" s="28"/>
    </row>
    <row r="635" spans="2:2" ht="15.75" customHeight="1" x14ac:dyDescent="0.25">
      <c r="B635" s="28"/>
    </row>
    <row r="636" spans="2:2" ht="15.75" customHeight="1" x14ac:dyDescent="0.25">
      <c r="B636" s="28"/>
    </row>
    <row r="637" spans="2:2" ht="15.75" customHeight="1" x14ac:dyDescent="0.25">
      <c r="B637" s="28"/>
    </row>
    <row r="638" spans="2:2" ht="15.75" customHeight="1" x14ac:dyDescent="0.25">
      <c r="B638" s="28"/>
    </row>
    <row r="639" spans="2:2" ht="15.75" customHeight="1" x14ac:dyDescent="0.25">
      <c r="B639" s="28"/>
    </row>
    <row r="640" spans="2:2" ht="15.75" customHeight="1" x14ac:dyDescent="0.25">
      <c r="B640" s="28"/>
    </row>
    <row r="641" spans="2:2" ht="15.75" customHeight="1" x14ac:dyDescent="0.25">
      <c r="B641" s="28"/>
    </row>
    <row r="642" spans="2:2" ht="15.75" customHeight="1" x14ac:dyDescent="0.25">
      <c r="B642" s="28"/>
    </row>
    <row r="643" spans="2:2" ht="15.75" customHeight="1" x14ac:dyDescent="0.25">
      <c r="B643" s="28"/>
    </row>
    <row r="644" spans="2:2" ht="15.75" customHeight="1" x14ac:dyDescent="0.25">
      <c r="B644" s="28"/>
    </row>
    <row r="645" spans="2:2" ht="15.75" customHeight="1" x14ac:dyDescent="0.25">
      <c r="B645" s="28"/>
    </row>
    <row r="646" spans="2:2" ht="15.75" customHeight="1" x14ac:dyDescent="0.25">
      <c r="B646" s="28"/>
    </row>
    <row r="647" spans="2:2" ht="15.75" customHeight="1" x14ac:dyDescent="0.25">
      <c r="B647" s="28"/>
    </row>
    <row r="648" spans="2:2" ht="15.75" customHeight="1" x14ac:dyDescent="0.25">
      <c r="B648" s="28"/>
    </row>
    <row r="649" spans="2:2" ht="15.75" customHeight="1" x14ac:dyDescent="0.25">
      <c r="B649" s="28"/>
    </row>
    <row r="650" spans="2:2" ht="15.75" customHeight="1" x14ac:dyDescent="0.25">
      <c r="B650" s="28"/>
    </row>
    <row r="651" spans="2:2" ht="15.75" customHeight="1" x14ac:dyDescent="0.25">
      <c r="B651" s="28"/>
    </row>
    <row r="652" spans="2:2" ht="15.75" customHeight="1" x14ac:dyDescent="0.25">
      <c r="B652" s="28"/>
    </row>
    <row r="653" spans="2:2" ht="15.75" customHeight="1" x14ac:dyDescent="0.25">
      <c r="B653" s="28"/>
    </row>
    <row r="654" spans="2:2" ht="15.75" customHeight="1" x14ac:dyDescent="0.25">
      <c r="B654" s="28"/>
    </row>
    <row r="655" spans="2:2" ht="15.75" customHeight="1" x14ac:dyDescent="0.25">
      <c r="B655" s="28"/>
    </row>
    <row r="656" spans="2:2" ht="15.75" customHeight="1" x14ac:dyDescent="0.25">
      <c r="B656" s="28"/>
    </row>
    <row r="657" spans="2:2" ht="15.75" customHeight="1" x14ac:dyDescent="0.25">
      <c r="B657" s="28"/>
    </row>
    <row r="658" spans="2:2" ht="15.75" customHeight="1" x14ac:dyDescent="0.25">
      <c r="B658" s="28"/>
    </row>
    <row r="659" spans="2:2" ht="15.75" customHeight="1" x14ac:dyDescent="0.25">
      <c r="B659" s="28"/>
    </row>
    <row r="660" spans="2:2" ht="15.75" customHeight="1" x14ac:dyDescent="0.25">
      <c r="B660" s="28"/>
    </row>
    <row r="661" spans="2:2" ht="15.75" customHeight="1" x14ac:dyDescent="0.25">
      <c r="B661" s="28"/>
    </row>
    <row r="662" spans="2:2" ht="15.75" customHeight="1" x14ac:dyDescent="0.25">
      <c r="B662" s="28"/>
    </row>
    <row r="663" spans="2:2" ht="15.75" customHeight="1" x14ac:dyDescent="0.25">
      <c r="B663" s="28"/>
    </row>
    <row r="664" spans="2:2" ht="15.75" customHeight="1" x14ac:dyDescent="0.25">
      <c r="B664" s="28"/>
    </row>
    <row r="665" spans="2:2" ht="15.75" customHeight="1" x14ac:dyDescent="0.25">
      <c r="B665" s="28"/>
    </row>
    <row r="666" spans="2:2" ht="15.75" customHeight="1" x14ac:dyDescent="0.25">
      <c r="B666" s="28"/>
    </row>
    <row r="667" spans="2:2" ht="15.75" customHeight="1" x14ac:dyDescent="0.25">
      <c r="B667" s="28"/>
    </row>
    <row r="668" spans="2:2" ht="15.75" customHeight="1" x14ac:dyDescent="0.25">
      <c r="B668" s="28"/>
    </row>
    <row r="669" spans="2:2" ht="15.75" customHeight="1" x14ac:dyDescent="0.25">
      <c r="B669" s="28"/>
    </row>
    <row r="670" spans="2:2" ht="15.75" customHeight="1" x14ac:dyDescent="0.25">
      <c r="B670" s="28"/>
    </row>
    <row r="671" spans="2:2" ht="15.75" customHeight="1" x14ac:dyDescent="0.25">
      <c r="B671" s="28"/>
    </row>
    <row r="672" spans="2:2" ht="15.75" customHeight="1" x14ac:dyDescent="0.25">
      <c r="B672" s="28"/>
    </row>
    <row r="673" spans="2:2" ht="15.75" customHeight="1" x14ac:dyDescent="0.25">
      <c r="B673" s="28"/>
    </row>
    <row r="674" spans="2:2" ht="15.75" customHeight="1" x14ac:dyDescent="0.25">
      <c r="B674" s="28"/>
    </row>
    <row r="675" spans="2:2" ht="15.75" customHeight="1" x14ac:dyDescent="0.25">
      <c r="B675" s="28"/>
    </row>
    <row r="676" spans="2:2" ht="15.75" customHeight="1" x14ac:dyDescent="0.25">
      <c r="B676" s="28"/>
    </row>
    <row r="677" spans="2:2" ht="15.75" customHeight="1" x14ac:dyDescent="0.25">
      <c r="B677" s="28"/>
    </row>
    <row r="678" spans="2:2" ht="15.75" customHeight="1" x14ac:dyDescent="0.25">
      <c r="B678" s="28"/>
    </row>
    <row r="679" spans="2:2" ht="15.75" customHeight="1" x14ac:dyDescent="0.25">
      <c r="B679" s="28"/>
    </row>
    <row r="680" spans="2:2" ht="15.75" customHeight="1" x14ac:dyDescent="0.25">
      <c r="B680" s="28"/>
    </row>
    <row r="681" spans="2:2" ht="15.75" customHeight="1" x14ac:dyDescent="0.25">
      <c r="B681" s="28"/>
    </row>
    <row r="682" spans="2:2" ht="15.75" customHeight="1" x14ac:dyDescent="0.25">
      <c r="B682" s="28"/>
    </row>
    <row r="683" spans="2:2" ht="15.75" customHeight="1" x14ac:dyDescent="0.25">
      <c r="B683" s="28"/>
    </row>
    <row r="684" spans="2:2" ht="15.75" customHeight="1" x14ac:dyDescent="0.25">
      <c r="B684" s="28"/>
    </row>
    <row r="685" spans="2:2" ht="15.75" customHeight="1" x14ac:dyDescent="0.25">
      <c r="B685" s="28"/>
    </row>
    <row r="686" spans="2:2" ht="15.75" customHeight="1" x14ac:dyDescent="0.25">
      <c r="B686" s="28"/>
    </row>
    <row r="687" spans="2:2" ht="15.75" customHeight="1" x14ac:dyDescent="0.25">
      <c r="B687" s="28"/>
    </row>
    <row r="688" spans="2:2" ht="15.75" customHeight="1" x14ac:dyDescent="0.25">
      <c r="B688" s="28"/>
    </row>
    <row r="689" spans="2:2" ht="15.75" customHeight="1" x14ac:dyDescent="0.25">
      <c r="B689" s="28"/>
    </row>
    <row r="690" spans="2:2" ht="15.75" customHeight="1" x14ac:dyDescent="0.25">
      <c r="B690" s="28"/>
    </row>
    <row r="691" spans="2:2" ht="15.75" customHeight="1" x14ac:dyDescent="0.25">
      <c r="B691" s="28"/>
    </row>
    <row r="692" spans="2:2" ht="15.75" customHeight="1" x14ac:dyDescent="0.25">
      <c r="B692" s="28"/>
    </row>
    <row r="693" spans="2:2" ht="15.75" customHeight="1" x14ac:dyDescent="0.25">
      <c r="B693" s="28"/>
    </row>
    <row r="694" spans="2:2" ht="15.75" customHeight="1" x14ac:dyDescent="0.25">
      <c r="B694" s="28"/>
    </row>
    <row r="695" spans="2:2" ht="15.75" customHeight="1" x14ac:dyDescent="0.25">
      <c r="B695" s="28"/>
    </row>
    <row r="696" spans="2:2" ht="15.75" customHeight="1" x14ac:dyDescent="0.25">
      <c r="B696" s="28"/>
    </row>
    <row r="697" spans="2:2" ht="15.75" customHeight="1" x14ac:dyDescent="0.25">
      <c r="B697" s="28"/>
    </row>
    <row r="698" spans="2:2" ht="15.75" customHeight="1" x14ac:dyDescent="0.25">
      <c r="B698" s="28"/>
    </row>
    <row r="699" spans="2:2" ht="15.75" customHeight="1" x14ac:dyDescent="0.25">
      <c r="B699" s="28"/>
    </row>
    <row r="700" spans="2:2" ht="15.75" customHeight="1" x14ac:dyDescent="0.25">
      <c r="B700" s="28"/>
    </row>
    <row r="701" spans="2:2" ht="15.75" customHeight="1" x14ac:dyDescent="0.25">
      <c r="B701" s="28"/>
    </row>
    <row r="702" spans="2:2" ht="15.75" customHeight="1" x14ac:dyDescent="0.25">
      <c r="B702" s="28"/>
    </row>
    <row r="703" spans="2:2" ht="15.75" customHeight="1" x14ac:dyDescent="0.25">
      <c r="B703" s="28"/>
    </row>
    <row r="704" spans="2:2" ht="15.75" customHeight="1" x14ac:dyDescent="0.25">
      <c r="B704" s="28"/>
    </row>
    <row r="705" spans="2:2" ht="15.75" customHeight="1" x14ac:dyDescent="0.25">
      <c r="B705" s="28"/>
    </row>
    <row r="706" spans="2:2" ht="15.75" customHeight="1" x14ac:dyDescent="0.25">
      <c r="B706" s="28"/>
    </row>
    <row r="707" spans="2:2" ht="15.75" customHeight="1" x14ac:dyDescent="0.25">
      <c r="B707" s="28"/>
    </row>
    <row r="708" spans="2:2" ht="15.75" customHeight="1" x14ac:dyDescent="0.25">
      <c r="B708" s="28"/>
    </row>
    <row r="709" spans="2:2" ht="15.75" customHeight="1" x14ac:dyDescent="0.25">
      <c r="B709" s="28"/>
    </row>
    <row r="710" spans="2:2" ht="15.75" customHeight="1" x14ac:dyDescent="0.25">
      <c r="B710" s="28"/>
    </row>
    <row r="711" spans="2:2" ht="15.75" customHeight="1" x14ac:dyDescent="0.25">
      <c r="B711" s="28"/>
    </row>
    <row r="712" spans="2:2" ht="15.75" customHeight="1" x14ac:dyDescent="0.25">
      <c r="B712" s="28"/>
    </row>
    <row r="713" spans="2:2" ht="15.75" customHeight="1" x14ac:dyDescent="0.25">
      <c r="B713" s="28"/>
    </row>
    <row r="714" spans="2:2" ht="15.75" customHeight="1" x14ac:dyDescent="0.25">
      <c r="B714" s="28"/>
    </row>
    <row r="715" spans="2:2" ht="15.75" customHeight="1" x14ac:dyDescent="0.25">
      <c r="B715" s="28"/>
    </row>
    <row r="716" spans="2:2" ht="15.75" customHeight="1" x14ac:dyDescent="0.25">
      <c r="B716" s="28"/>
    </row>
    <row r="717" spans="2:2" ht="15.75" customHeight="1" x14ac:dyDescent="0.25">
      <c r="B717" s="28"/>
    </row>
    <row r="718" spans="2:2" ht="15.75" customHeight="1" x14ac:dyDescent="0.25">
      <c r="B718" s="28"/>
    </row>
    <row r="719" spans="2:2" ht="15.75" customHeight="1" x14ac:dyDescent="0.25">
      <c r="B719" s="28"/>
    </row>
    <row r="720" spans="2:2" ht="15.75" customHeight="1" x14ac:dyDescent="0.25">
      <c r="B720" s="28"/>
    </row>
    <row r="721" spans="2:2" ht="15.75" customHeight="1" x14ac:dyDescent="0.25">
      <c r="B721" s="28"/>
    </row>
    <row r="722" spans="2:2" ht="15.75" customHeight="1" x14ac:dyDescent="0.25">
      <c r="B722" s="28"/>
    </row>
    <row r="723" spans="2:2" ht="15.75" customHeight="1" x14ac:dyDescent="0.25">
      <c r="B723" s="28"/>
    </row>
    <row r="724" spans="2:2" ht="15.75" customHeight="1" x14ac:dyDescent="0.25">
      <c r="B724" s="28"/>
    </row>
    <row r="725" spans="2:2" ht="15.75" customHeight="1" x14ac:dyDescent="0.25">
      <c r="B725" s="28"/>
    </row>
    <row r="726" spans="2:2" ht="15.75" customHeight="1" x14ac:dyDescent="0.25">
      <c r="B726" s="28"/>
    </row>
    <row r="727" spans="2:2" ht="15.75" customHeight="1" x14ac:dyDescent="0.25">
      <c r="B727" s="28"/>
    </row>
    <row r="728" spans="2:2" ht="15.75" customHeight="1" x14ac:dyDescent="0.25">
      <c r="B728" s="28"/>
    </row>
    <row r="729" spans="2:2" ht="15.75" customHeight="1" x14ac:dyDescent="0.25">
      <c r="B729" s="28"/>
    </row>
    <row r="730" spans="2:2" ht="15.75" customHeight="1" x14ac:dyDescent="0.25">
      <c r="B730" s="28"/>
    </row>
    <row r="731" spans="2:2" ht="15.75" customHeight="1" x14ac:dyDescent="0.25">
      <c r="B731" s="28"/>
    </row>
    <row r="732" spans="2:2" ht="15.75" customHeight="1" x14ac:dyDescent="0.25">
      <c r="B732" s="28"/>
    </row>
    <row r="733" spans="2:2" ht="15.75" customHeight="1" x14ac:dyDescent="0.25">
      <c r="B733" s="28"/>
    </row>
    <row r="734" spans="2:2" ht="15.75" customHeight="1" x14ac:dyDescent="0.25">
      <c r="B734" s="28"/>
    </row>
    <row r="735" spans="2:2" ht="15.75" customHeight="1" x14ac:dyDescent="0.25">
      <c r="B735" s="28"/>
    </row>
    <row r="736" spans="2:2" ht="15.75" customHeight="1" x14ac:dyDescent="0.25">
      <c r="B736" s="28"/>
    </row>
    <row r="737" spans="2:2" ht="15.75" customHeight="1" x14ac:dyDescent="0.25">
      <c r="B737" s="28"/>
    </row>
    <row r="738" spans="2:2" ht="15.75" customHeight="1" x14ac:dyDescent="0.25">
      <c r="B738" s="28"/>
    </row>
    <row r="739" spans="2:2" ht="15.75" customHeight="1" x14ac:dyDescent="0.25">
      <c r="B739" s="28"/>
    </row>
    <row r="740" spans="2:2" ht="15.75" customHeight="1" x14ac:dyDescent="0.25">
      <c r="B740" s="28"/>
    </row>
    <row r="741" spans="2:2" ht="15.75" customHeight="1" x14ac:dyDescent="0.25">
      <c r="B741" s="28"/>
    </row>
    <row r="742" spans="2:2" ht="15.75" customHeight="1" x14ac:dyDescent="0.25">
      <c r="B742" s="28"/>
    </row>
    <row r="743" spans="2:2" ht="15.75" customHeight="1" x14ac:dyDescent="0.25">
      <c r="B743" s="28"/>
    </row>
    <row r="744" spans="2:2" ht="15.75" customHeight="1" x14ac:dyDescent="0.25">
      <c r="B744" s="28"/>
    </row>
    <row r="745" spans="2:2" ht="15.75" customHeight="1" x14ac:dyDescent="0.25">
      <c r="B745" s="28"/>
    </row>
    <row r="746" spans="2:2" ht="15.75" customHeight="1" x14ac:dyDescent="0.25">
      <c r="B746" s="28"/>
    </row>
    <row r="747" spans="2:2" ht="15.75" customHeight="1" x14ac:dyDescent="0.25">
      <c r="B747" s="28"/>
    </row>
    <row r="748" spans="2:2" ht="15.75" customHeight="1" x14ac:dyDescent="0.25">
      <c r="B748" s="28"/>
    </row>
    <row r="749" spans="2:2" ht="15.75" customHeight="1" x14ac:dyDescent="0.25">
      <c r="B749" s="28"/>
    </row>
    <row r="750" spans="2:2" ht="15.75" customHeight="1" x14ac:dyDescent="0.25">
      <c r="B750" s="28"/>
    </row>
    <row r="751" spans="2:2" ht="15.75" customHeight="1" x14ac:dyDescent="0.25">
      <c r="B751" s="28"/>
    </row>
    <row r="752" spans="2:2" ht="15.75" customHeight="1" x14ac:dyDescent="0.25">
      <c r="B752" s="28"/>
    </row>
    <row r="753" spans="2:2" ht="15.75" customHeight="1" x14ac:dyDescent="0.25">
      <c r="B753" s="28"/>
    </row>
    <row r="754" spans="2:2" ht="15.75" customHeight="1" x14ac:dyDescent="0.25">
      <c r="B754" s="28"/>
    </row>
    <row r="755" spans="2:2" ht="15.75" customHeight="1" x14ac:dyDescent="0.25">
      <c r="B755" s="28"/>
    </row>
    <row r="756" spans="2:2" ht="15.75" customHeight="1" x14ac:dyDescent="0.25">
      <c r="B756" s="28"/>
    </row>
    <row r="757" spans="2:2" ht="15.75" customHeight="1" x14ac:dyDescent="0.25">
      <c r="B757" s="28"/>
    </row>
    <row r="758" spans="2:2" ht="15.75" customHeight="1" x14ac:dyDescent="0.25">
      <c r="B758" s="28"/>
    </row>
    <row r="759" spans="2:2" ht="15.75" customHeight="1" x14ac:dyDescent="0.25">
      <c r="B759" s="28"/>
    </row>
    <row r="760" spans="2:2" ht="15.75" customHeight="1" x14ac:dyDescent="0.25">
      <c r="B760" s="28"/>
    </row>
    <row r="761" spans="2:2" ht="15.75" customHeight="1" x14ac:dyDescent="0.25">
      <c r="B761" s="28"/>
    </row>
    <row r="762" spans="2:2" ht="15.75" customHeight="1" x14ac:dyDescent="0.25">
      <c r="B762" s="28"/>
    </row>
    <row r="763" spans="2:2" ht="15.75" customHeight="1" x14ac:dyDescent="0.25">
      <c r="B763" s="28"/>
    </row>
    <row r="764" spans="2:2" ht="15.75" customHeight="1" x14ac:dyDescent="0.25">
      <c r="B764" s="28"/>
    </row>
    <row r="765" spans="2:2" ht="15.75" customHeight="1" x14ac:dyDescent="0.25">
      <c r="B765" s="28"/>
    </row>
    <row r="766" spans="2:2" ht="15.75" customHeight="1" x14ac:dyDescent="0.25">
      <c r="B766" s="28"/>
    </row>
    <row r="767" spans="2:2" ht="15.75" customHeight="1" x14ac:dyDescent="0.25">
      <c r="B767" s="28"/>
    </row>
    <row r="768" spans="2:2" ht="15.75" customHeight="1" x14ac:dyDescent="0.25">
      <c r="B768" s="28"/>
    </row>
    <row r="769" spans="2:2" ht="15.75" customHeight="1" x14ac:dyDescent="0.25">
      <c r="B769" s="28"/>
    </row>
    <row r="770" spans="2:2" ht="15.75" customHeight="1" x14ac:dyDescent="0.25">
      <c r="B770" s="28"/>
    </row>
    <row r="771" spans="2:2" ht="15.75" customHeight="1" x14ac:dyDescent="0.25">
      <c r="B771" s="28"/>
    </row>
    <row r="772" spans="2:2" ht="15.75" customHeight="1" x14ac:dyDescent="0.25">
      <c r="B772" s="28"/>
    </row>
    <row r="773" spans="2:2" ht="15.75" customHeight="1" x14ac:dyDescent="0.25">
      <c r="B773" s="28"/>
    </row>
    <row r="774" spans="2:2" ht="15.75" customHeight="1" x14ac:dyDescent="0.25">
      <c r="B774" s="28"/>
    </row>
    <row r="775" spans="2:2" ht="15.75" customHeight="1" x14ac:dyDescent="0.25">
      <c r="B775" s="28"/>
    </row>
    <row r="776" spans="2:2" ht="15.75" customHeight="1" x14ac:dyDescent="0.25">
      <c r="B776" s="28"/>
    </row>
    <row r="777" spans="2:2" ht="15.75" customHeight="1" x14ac:dyDescent="0.25">
      <c r="B777" s="28"/>
    </row>
    <row r="778" spans="2:2" ht="15.75" customHeight="1" x14ac:dyDescent="0.25">
      <c r="B778" s="28"/>
    </row>
    <row r="779" spans="2:2" ht="15.75" customHeight="1" x14ac:dyDescent="0.25">
      <c r="B779" s="28"/>
    </row>
    <row r="780" spans="2:2" ht="15.75" customHeight="1" x14ac:dyDescent="0.25">
      <c r="B780" s="28"/>
    </row>
    <row r="781" spans="2:2" ht="15.75" customHeight="1" x14ac:dyDescent="0.25">
      <c r="B781" s="28"/>
    </row>
    <row r="782" spans="2:2" ht="15.75" customHeight="1" x14ac:dyDescent="0.25">
      <c r="B782" s="28"/>
    </row>
    <row r="783" spans="2:2" ht="15.75" customHeight="1" x14ac:dyDescent="0.25">
      <c r="B783" s="28"/>
    </row>
    <row r="784" spans="2:2" ht="15.75" customHeight="1" x14ac:dyDescent="0.25">
      <c r="B784" s="28"/>
    </row>
    <row r="785" spans="2:2" ht="15.75" customHeight="1" x14ac:dyDescent="0.25">
      <c r="B785" s="28"/>
    </row>
    <row r="786" spans="2:2" ht="15.75" customHeight="1" x14ac:dyDescent="0.25">
      <c r="B786" s="28"/>
    </row>
    <row r="787" spans="2:2" ht="15.75" customHeight="1" x14ac:dyDescent="0.25">
      <c r="B787" s="28"/>
    </row>
    <row r="788" spans="2:2" ht="15.75" customHeight="1" x14ac:dyDescent="0.25">
      <c r="B788" s="28"/>
    </row>
    <row r="789" spans="2:2" ht="15.75" customHeight="1" x14ac:dyDescent="0.25">
      <c r="B789" s="28"/>
    </row>
    <row r="790" spans="2:2" ht="15.75" customHeight="1" x14ac:dyDescent="0.25">
      <c r="B790" s="28"/>
    </row>
    <row r="791" spans="2:2" ht="15.75" customHeight="1" x14ac:dyDescent="0.25">
      <c r="B791" s="28"/>
    </row>
    <row r="792" spans="2:2" ht="15.75" customHeight="1" x14ac:dyDescent="0.25">
      <c r="B792" s="28"/>
    </row>
    <row r="793" spans="2:2" ht="15.75" customHeight="1" x14ac:dyDescent="0.25">
      <c r="B793" s="28"/>
    </row>
    <row r="794" spans="2:2" ht="15.75" customHeight="1" x14ac:dyDescent="0.25">
      <c r="B794" s="28"/>
    </row>
    <row r="795" spans="2:2" ht="15.75" customHeight="1" x14ac:dyDescent="0.25">
      <c r="B795" s="28"/>
    </row>
    <row r="796" spans="2:2" ht="15.75" customHeight="1" x14ac:dyDescent="0.25">
      <c r="B796" s="28"/>
    </row>
    <row r="797" spans="2:2" ht="15.75" customHeight="1" x14ac:dyDescent="0.25">
      <c r="B797" s="28"/>
    </row>
    <row r="798" spans="2:2" ht="15.75" customHeight="1" x14ac:dyDescent="0.25">
      <c r="B798" s="28"/>
    </row>
    <row r="799" spans="2:2" ht="15.75" customHeight="1" x14ac:dyDescent="0.25">
      <c r="B799" s="28"/>
    </row>
    <row r="800" spans="2:2" ht="15.75" customHeight="1" x14ac:dyDescent="0.25">
      <c r="B800" s="28"/>
    </row>
    <row r="801" spans="2:2" ht="15.75" customHeight="1" x14ac:dyDescent="0.25">
      <c r="B801" s="28"/>
    </row>
    <row r="802" spans="2:2" ht="15.75" customHeight="1" x14ac:dyDescent="0.25">
      <c r="B802" s="28"/>
    </row>
    <row r="803" spans="2:2" ht="15.75" customHeight="1" x14ac:dyDescent="0.25">
      <c r="B803" s="28"/>
    </row>
    <row r="804" spans="2:2" ht="15.75" customHeight="1" x14ac:dyDescent="0.25">
      <c r="B804" s="28"/>
    </row>
    <row r="805" spans="2:2" ht="15.75" customHeight="1" x14ac:dyDescent="0.25">
      <c r="B805" s="28"/>
    </row>
    <row r="806" spans="2:2" ht="15.75" customHeight="1" x14ac:dyDescent="0.25">
      <c r="B806" s="28"/>
    </row>
    <row r="807" spans="2:2" ht="15.75" customHeight="1" x14ac:dyDescent="0.25">
      <c r="B807" s="28"/>
    </row>
    <row r="808" spans="2:2" ht="15.75" customHeight="1" x14ac:dyDescent="0.25">
      <c r="B808" s="28"/>
    </row>
    <row r="809" spans="2:2" ht="15.75" customHeight="1" x14ac:dyDescent="0.25">
      <c r="B809" s="28"/>
    </row>
    <row r="810" spans="2:2" ht="15.75" customHeight="1" x14ac:dyDescent="0.25">
      <c r="B810" s="28"/>
    </row>
    <row r="811" spans="2:2" ht="15.75" customHeight="1" x14ac:dyDescent="0.25">
      <c r="B811" s="28"/>
    </row>
    <row r="812" spans="2:2" ht="15.75" customHeight="1" x14ac:dyDescent="0.25">
      <c r="B812" s="28"/>
    </row>
    <row r="813" spans="2:2" ht="15.75" customHeight="1" x14ac:dyDescent="0.25">
      <c r="B813" s="28"/>
    </row>
    <row r="814" spans="2:2" ht="15.75" customHeight="1" x14ac:dyDescent="0.25">
      <c r="B814" s="28"/>
    </row>
    <row r="815" spans="2:2" ht="15.75" customHeight="1" x14ac:dyDescent="0.25">
      <c r="B815" s="28"/>
    </row>
    <row r="816" spans="2:2" ht="15.75" customHeight="1" x14ac:dyDescent="0.25">
      <c r="B816" s="28"/>
    </row>
    <row r="817" spans="2:2" ht="15.75" customHeight="1" x14ac:dyDescent="0.25">
      <c r="B817" s="28"/>
    </row>
    <row r="818" spans="2:2" ht="15.75" customHeight="1" x14ac:dyDescent="0.25">
      <c r="B818" s="28"/>
    </row>
    <row r="819" spans="2:2" ht="15.75" customHeight="1" x14ac:dyDescent="0.25">
      <c r="B819" s="28"/>
    </row>
    <row r="820" spans="2:2" ht="15.75" customHeight="1" x14ac:dyDescent="0.25">
      <c r="B820" s="28"/>
    </row>
    <row r="821" spans="2:2" ht="15.75" customHeight="1" x14ac:dyDescent="0.25">
      <c r="B821" s="28"/>
    </row>
    <row r="822" spans="2:2" ht="15.75" customHeight="1" x14ac:dyDescent="0.25">
      <c r="B822" s="28"/>
    </row>
    <row r="823" spans="2:2" ht="15.75" customHeight="1" x14ac:dyDescent="0.25">
      <c r="B823" s="28"/>
    </row>
    <row r="824" spans="2:2" ht="15.75" customHeight="1" x14ac:dyDescent="0.25">
      <c r="B824" s="28"/>
    </row>
    <row r="825" spans="2:2" ht="15.75" customHeight="1" x14ac:dyDescent="0.25">
      <c r="B825" s="28"/>
    </row>
    <row r="826" spans="2:2" ht="15.75" customHeight="1" x14ac:dyDescent="0.25">
      <c r="B826" s="28"/>
    </row>
    <row r="827" spans="2:2" ht="15.75" customHeight="1" x14ac:dyDescent="0.25">
      <c r="B827" s="28"/>
    </row>
    <row r="828" spans="2:2" ht="15.75" customHeight="1" x14ac:dyDescent="0.25">
      <c r="B828" s="28"/>
    </row>
    <row r="829" spans="2:2" ht="15.75" customHeight="1" x14ac:dyDescent="0.25">
      <c r="B829" s="28"/>
    </row>
    <row r="830" spans="2:2" ht="15.75" customHeight="1" x14ac:dyDescent="0.25">
      <c r="B830" s="28"/>
    </row>
    <row r="831" spans="2:2" ht="15.75" customHeight="1" x14ac:dyDescent="0.25">
      <c r="B831" s="28"/>
    </row>
    <row r="832" spans="2:2" ht="15.75" customHeight="1" x14ac:dyDescent="0.25">
      <c r="B832" s="28"/>
    </row>
    <row r="833" spans="2:2" ht="15.75" customHeight="1" x14ac:dyDescent="0.25">
      <c r="B833" s="28"/>
    </row>
    <row r="834" spans="2:2" ht="15.75" customHeight="1" x14ac:dyDescent="0.25">
      <c r="B834" s="28"/>
    </row>
    <row r="835" spans="2:2" ht="15.75" customHeight="1" x14ac:dyDescent="0.25">
      <c r="B835" s="28"/>
    </row>
    <row r="836" spans="2:2" ht="15.75" customHeight="1" x14ac:dyDescent="0.25">
      <c r="B836" s="28"/>
    </row>
    <row r="837" spans="2:2" ht="15.75" customHeight="1" x14ac:dyDescent="0.25">
      <c r="B837" s="28"/>
    </row>
    <row r="838" spans="2:2" ht="15.75" customHeight="1" x14ac:dyDescent="0.25">
      <c r="B838" s="28"/>
    </row>
    <row r="839" spans="2:2" ht="15.75" customHeight="1" x14ac:dyDescent="0.25">
      <c r="B839" s="28"/>
    </row>
    <row r="840" spans="2:2" ht="15.75" customHeight="1" x14ac:dyDescent="0.25">
      <c r="B840" s="28"/>
    </row>
    <row r="841" spans="2:2" ht="15.75" customHeight="1" x14ac:dyDescent="0.25">
      <c r="B841" s="28"/>
    </row>
    <row r="842" spans="2:2" ht="15.75" customHeight="1" x14ac:dyDescent="0.25">
      <c r="B842" s="28"/>
    </row>
    <row r="843" spans="2:2" ht="15.75" customHeight="1" x14ac:dyDescent="0.25">
      <c r="B843" s="28"/>
    </row>
    <row r="844" spans="2:2" ht="15.75" customHeight="1" x14ac:dyDescent="0.25">
      <c r="B844" s="28"/>
    </row>
    <row r="845" spans="2:2" ht="15.75" customHeight="1" x14ac:dyDescent="0.25">
      <c r="B845" s="28"/>
    </row>
    <row r="846" spans="2:2" ht="15.75" customHeight="1" x14ac:dyDescent="0.25">
      <c r="B846" s="28"/>
    </row>
    <row r="847" spans="2:2" ht="15.75" customHeight="1" x14ac:dyDescent="0.25">
      <c r="B847" s="28"/>
    </row>
    <row r="848" spans="2:2" ht="15.75" customHeight="1" x14ac:dyDescent="0.25">
      <c r="B848" s="28"/>
    </row>
    <row r="849" spans="2:2" ht="15.75" customHeight="1" x14ac:dyDescent="0.25">
      <c r="B849" s="28"/>
    </row>
    <row r="850" spans="2:2" ht="15.75" customHeight="1" x14ac:dyDescent="0.25">
      <c r="B850" s="28"/>
    </row>
    <row r="851" spans="2:2" ht="15.75" customHeight="1" x14ac:dyDescent="0.25">
      <c r="B851" s="28"/>
    </row>
    <row r="852" spans="2:2" ht="15.75" customHeight="1" x14ac:dyDescent="0.25">
      <c r="B852" s="28"/>
    </row>
    <row r="853" spans="2:2" ht="15.75" customHeight="1" x14ac:dyDescent="0.25">
      <c r="B853" s="28"/>
    </row>
    <row r="854" spans="2:2" ht="15.75" customHeight="1" x14ac:dyDescent="0.25">
      <c r="B854" s="28"/>
    </row>
    <row r="855" spans="2:2" ht="15.75" customHeight="1" x14ac:dyDescent="0.25">
      <c r="B855" s="28"/>
    </row>
    <row r="856" spans="2:2" ht="15.75" customHeight="1" x14ac:dyDescent="0.25">
      <c r="B856" s="28"/>
    </row>
    <row r="857" spans="2:2" ht="15.75" customHeight="1" x14ac:dyDescent="0.25">
      <c r="B857" s="28"/>
    </row>
    <row r="858" spans="2:2" ht="15.75" customHeight="1" x14ac:dyDescent="0.25">
      <c r="B858" s="28"/>
    </row>
    <row r="859" spans="2:2" ht="15.75" customHeight="1" x14ac:dyDescent="0.25">
      <c r="B859" s="28"/>
    </row>
    <row r="860" spans="2:2" ht="15.75" customHeight="1" x14ac:dyDescent="0.25">
      <c r="B860" s="28"/>
    </row>
    <row r="861" spans="2:2" ht="15.75" customHeight="1" x14ac:dyDescent="0.25">
      <c r="B861" s="28"/>
    </row>
    <row r="862" spans="2:2" ht="15.75" customHeight="1" x14ac:dyDescent="0.25">
      <c r="B862" s="28"/>
    </row>
    <row r="863" spans="2:2" ht="15.75" customHeight="1" x14ac:dyDescent="0.25">
      <c r="B863" s="28"/>
    </row>
    <row r="864" spans="2:2" ht="15.75" customHeight="1" x14ac:dyDescent="0.25">
      <c r="B864" s="28"/>
    </row>
    <row r="865" spans="2:2" ht="15.75" customHeight="1" x14ac:dyDescent="0.25">
      <c r="B865" s="28"/>
    </row>
    <row r="866" spans="2:2" ht="15.75" customHeight="1" x14ac:dyDescent="0.25">
      <c r="B866" s="28"/>
    </row>
    <row r="867" spans="2:2" ht="15.75" customHeight="1" x14ac:dyDescent="0.25">
      <c r="B867" s="28"/>
    </row>
    <row r="868" spans="2:2" ht="15.75" customHeight="1" x14ac:dyDescent="0.25">
      <c r="B868" s="28"/>
    </row>
    <row r="869" spans="2:2" ht="15.75" customHeight="1" x14ac:dyDescent="0.25">
      <c r="B869" s="28"/>
    </row>
    <row r="870" spans="2:2" ht="15.75" customHeight="1" x14ac:dyDescent="0.25">
      <c r="B870" s="28"/>
    </row>
    <row r="871" spans="2:2" ht="15.75" customHeight="1" x14ac:dyDescent="0.25">
      <c r="B871" s="28"/>
    </row>
    <row r="872" spans="2:2" ht="15.75" customHeight="1" x14ac:dyDescent="0.25">
      <c r="B872" s="28"/>
    </row>
    <row r="873" spans="2:2" ht="15.75" customHeight="1" x14ac:dyDescent="0.25">
      <c r="B873" s="28"/>
    </row>
    <row r="874" spans="2:2" ht="15.75" customHeight="1" x14ac:dyDescent="0.25">
      <c r="B874" s="28"/>
    </row>
    <row r="875" spans="2:2" ht="15.75" customHeight="1" x14ac:dyDescent="0.25">
      <c r="B875" s="28"/>
    </row>
    <row r="876" spans="2:2" ht="15.75" customHeight="1" x14ac:dyDescent="0.25">
      <c r="B876" s="28"/>
    </row>
    <row r="877" spans="2:2" ht="15.75" customHeight="1" x14ac:dyDescent="0.25">
      <c r="B877" s="28"/>
    </row>
    <row r="878" spans="2:2" ht="15.75" customHeight="1" x14ac:dyDescent="0.25">
      <c r="B878" s="28"/>
    </row>
    <row r="879" spans="2:2" ht="15.75" customHeight="1" x14ac:dyDescent="0.25">
      <c r="B879" s="28"/>
    </row>
    <row r="880" spans="2:2" ht="15.75" customHeight="1" x14ac:dyDescent="0.25">
      <c r="B880" s="28"/>
    </row>
    <row r="881" spans="2:2" ht="15.75" customHeight="1" x14ac:dyDescent="0.25">
      <c r="B881" s="28"/>
    </row>
    <row r="882" spans="2:2" ht="15.75" customHeight="1" x14ac:dyDescent="0.25">
      <c r="B882" s="28"/>
    </row>
    <row r="883" spans="2:2" ht="15.75" customHeight="1" x14ac:dyDescent="0.25">
      <c r="B883" s="28"/>
    </row>
    <row r="884" spans="2:2" ht="15.75" customHeight="1" x14ac:dyDescent="0.25">
      <c r="B884" s="28"/>
    </row>
    <row r="885" spans="2:2" ht="15.75" customHeight="1" x14ac:dyDescent="0.25">
      <c r="B885" s="28"/>
    </row>
    <row r="886" spans="2:2" ht="15.75" customHeight="1" x14ac:dyDescent="0.25">
      <c r="B886" s="28"/>
    </row>
    <row r="887" spans="2:2" ht="15.75" customHeight="1" x14ac:dyDescent="0.25">
      <c r="B887" s="28"/>
    </row>
    <row r="888" spans="2:2" ht="15.75" customHeight="1" x14ac:dyDescent="0.25">
      <c r="B888" s="28"/>
    </row>
    <row r="889" spans="2:2" ht="15.75" customHeight="1" x14ac:dyDescent="0.25">
      <c r="B889" s="28"/>
    </row>
    <row r="890" spans="2:2" ht="15.75" customHeight="1" x14ac:dyDescent="0.25">
      <c r="B890" s="28"/>
    </row>
    <row r="891" spans="2:2" ht="15.75" customHeight="1" x14ac:dyDescent="0.25">
      <c r="B891" s="28"/>
    </row>
    <row r="892" spans="2:2" ht="15.75" customHeight="1" x14ac:dyDescent="0.25">
      <c r="B892" s="28"/>
    </row>
    <row r="893" spans="2:2" ht="15.75" customHeight="1" x14ac:dyDescent="0.25">
      <c r="B893" s="28"/>
    </row>
    <row r="894" spans="2:2" ht="15.75" customHeight="1" x14ac:dyDescent="0.25">
      <c r="B894" s="28"/>
    </row>
    <row r="895" spans="2:2" ht="15.75" customHeight="1" x14ac:dyDescent="0.25">
      <c r="B895" s="28"/>
    </row>
    <row r="896" spans="2:2" ht="15.75" customHeight="1" x14ac:dyDescent="0.25">
      <c r="B896" s="28"/>
    </row>
    <row r="897" spans="2:2" ht="15.75" customHeight="1" x14ac:dyDescent="0.25">
      <c r="B897" s="28"/>
    </row>
    <row r="898" spans="2:2" ht="15.75" customHeight="1" x14ac:dyDescent="0.25">
      <c r="B898" s="28"/>
    </row>
    <row r="899" spans="2:2" ht="15.75" customHeight="1" x14ac:dyDescent="0.25">
      <c r="B899" s="28"/>
    </row>
    <row r="900" spans="2:2" ht="15.75" customHeight="1" x14ac:dyDescent="0.25">
      <c r="B900" s="28"/>
    </row>
    <row r="901" spans="2:2" ht="15.75" customHeight="1" x14ac:dyDescent="0.25">
      <c r="B901" s="28"/>
    </row>
    <row r="902" spans="2:2" ht="15.75" customHeight="1" x14ac:dyDescent="0.25">
      <c r="B902" s="28"/>
    </row>
    <row r="903" spans="2:2" ht="15.75" customHeight="1" x14ac:dyDescent="0.25">
      <c r="B903" s="28"/>
    </row>
    <row r="904" spans="2:2" ht="15.75" customHeight="1" x14ac:dyDescent="0.25">
      <c r="B904" s="28"/>
    </row>
    <row r="905" spans="2:2" ht="15.75" customHeight="1" x14ac:dyDescent="0.25">
      <c r="B905" s="28"/>
    </row>
    <row r="906" spans="2:2" ht="15.75" customHeight="1" x14ac:dyDescent="0.25">
      <c r="B906" s="28"/>
    </row>
    <row r="907" spans="2:2" ht="15.75" customHeight="1" x14ac:dyDescent="0.25">
      <c r="B907" s="28"/>
    </row>
    <row r="908" spans="2:2" ht="15.75" customHeight="1" x14ac:dyDescent="0.25">
      <c r="B908" s="28"/>
    </row>
    <row r="909" spans="2:2" ht="15.75" customHeight="1" x14ac:dyDescent="0.25">
      <c r="B909" s="28"/>
    </row>
    <row r="910" spans="2:2" ht="15.75" customHeight="1" x14ac:dyDescent="0.25">
      <c r="B910" s="28"/>
    </row>
    <row r="911" spans="2:2" ht="15.75" customHeight="1" x14ac:dyDescent="0.25">
      <c r="B911" s="28"/>
    </row>
    <row r="912" spans="2:2" ht="15.75" customHeight="1" x14ac:dyDescent="0.25">
      <c r="B912" s="28"/>
    </row>
    <row r="913" spans="2:2" ht="15.75" customHeight="1" x14ac:dyDescent="0.25">
      <c r="B913" s="28"/>
    </row>
    <row r="914" spans="2:2" ht="15.75" customHeight="1" x14ac:dyDescent="0.25">
      <c r="B914" s="28"/>
    </row>
    <row r="915" spans="2:2" ht="15.75" customHeight="1" x14ac:dyDescent="0.25">
      <c r="B915" s="28"/>
    </row>
    <row r="916" spans="2:2" ht="15.75" customHeight="1" x14ac:dyDescent="0.25">
      <c r="B916" s="28"/>
    </row>
    <row r="917" spans="2:2" ht="15.75" customHeight="1" x14ac:dyDescent="0.25">
      <c r="B917" s="28"/>
    </row>
    <row r="918" spans="2:2" ht="15.75" customHeight="1" x14ac:dyDescent="0.25">
      <c r="B918" s="28"/>
    </row>
    <row r="919" spans="2:2" ht="15.75" customHeight="1" x14ac:dyDescent="0.25">
      <c r="B919" s="28"/>
    </row>
    <row r="920" spans="2:2" ht="15.75" customHeight="1" x14ac:dyDescent="0.25">
      <c r="B920" s="28"/>
    </row>
    <row r="921" spans="2:2" ht="15.75" customHeight="1" x14ac:dyDescent="0.25">
      <c r="B921" s="28"/>
    </row>
    <row r="922" spans="2:2" ht="15.75" customHeight="1" x14ac:dyDescent="0.25">
      <c r="B922" s="28"/>
    </row>
    <row r="923" spans="2:2" ht="15.75" customHeight="1" x14ac:dyDescent="0.25">
      <c r="B923" s="28"/>
    </row>
    <row r="924" spans="2:2" ht="15.75" customHeight="1" x14ac:dyDescent="0.25">
      <c r="B924" s="28"/>
    </row>
    <row r="925" spans="2:2" ht="15.75" customHeight="1" x14ac:dyDescent="0.25">
      <c r="B925" s="28"/>
    </row>
    <row r="926" spans="2:2" ht="15.75" customHeight="1" x14ac:dyDescent="0.25">
      <c r="B926" s="28"/>
    </row>
    <row r="927" spans="2:2" ht="15.75" customHeight="1" x14ac:dyDescent="0.25">
      <c r="B927" s="28"/>
    </row>
    <row r="928" spans="2:2" ht="15.75" customHeight="1" x14ac:dyDescent="0.25">
      <c r="B928" s="28"/>
    </row>
    <row r="929" spans="2:2" ht="15.75" customHeight="1" x14ac:dyDescent="0.25">
      <c r="B929" s="28"/>
    </row>
    <row r="930" spans="2:2" ht="15.75" customHeight="1" x14ac:dyDescent="0.25">
      <c r="B930" s="28"/>
    </row>
    <row r="931" spans="2:2" ht="15.75" customHeight="1" x14ac:dyDescent="0.25">
      <c r="B931" s="28"/>
    </row>
    <row r="932" spans="2:2" ht="15.75" customHeight="1" x14ac:dyDescent="0.25">
      <c r="B932" s="28"/>
    </row>
    <row r="933" spans="2:2" ht="15.75" customHeight="1" x14ac:dyDescent="0.25">
      <c r="B933" s="28"/>
    </row>
    <row r="934" spans="2:2" ht="15.75" customHeight="1" x14ac:dyDescent="0.25">
      <c r="B934" s="28"/>
    </row>
    <row r="935" spans="2:2" ht="15.75" customHeight="1" x14ac:dyDescent="0.25">
      <c r="B935" s="28"/>
    </row>
    <row r="936" spans="2:2" ht="15.75" customHeight="1" x14ac:dyDescent="0.25">
      <c r="B936" s="28"/>
    </row>
    <row r="937" spans="2:2" ht="15.75" customHeight="1" x14ac:dyDescent="0.25">
      <c r="B937" s="28"/>
    </row>
    <row r="938" spans="2:2" ht="15.75" customHeight="1" x14ac:dyDescent="0.25">
      <c r="B938" s="28"/>
    </row>
    <row r="939" spans="2:2" ht="15.75" customHeight="1" x14ac:dyDescent="0.25">
      <c r="B939" s="28"/>
    </row>
    <row r="940" spans="2:2" ht="15.75" customHeight="1" x14ac:dyDescent="0.25">
      <c r="B940" s="28"/>
    </row>
    <row r="941" spans="2:2" ht="15.75" customHeight="1" x14ac:dyDescent="0.25">
      <c r="B941" s="28"/>
    </row>
    <row r="942" spans="2:2" ht="15.75" customHeight="1" x14ac:dyDescent="0.25">
      <c r="B942" s="28"/>
    </row>
    <row r="943" spans="2:2" ht="15.75" customHeight="1" x14ac:dyDescent="0.25">
      <c r="B943" s="28"/>
    </row>
    <row r="944" spans="2:2" ht="15.75" customHeight="1" x14ac:dyDescent="0.25">
      <c r="B944" s="28"/>
    </row>
    <row r="945" spans="2:2" ht="15.75" customHeight="1" x14ac:dyDescent="0.25">
      <c r="B945" s="28"/>
    </row>
    <row r="946" spans="2:2" ht="15.75" customHeight="1" x14ac:dyDescent="0.25">
      <c r="B946" s="28"/>
    </row>
    <row r="947" spans="2:2" ht="15.75" customHeight="1" x14ac:dyDescent="0.25">
      <c r="B947" s="28"/>
    </row>
    <row r="948" spans="2:2" ht="15.75" customHeight="1" x14ac:dyDescent="0.25">
      <c r="B948" s="28"/>
    </row>
    <row r="949" spans="2:2" ht="15.75" customHeight="1" x14ac:dyDescent="0.25">
      <c r="B949" s="28"/>
    </row>
    <row r="950" spans="2:2" ht="15.75" customHeight="1" x14ac:dyDescent="0.25">
      <c r="B950" s="28"/>
    </row>
    <row r="951" spans="2:2" ht="15.75" customHeight="1" x14ac:dyDescent="0.25">
      <c r="B951" s="28"/>
    </row>
    <row r="952" spans="2:2" ht="15.75" customHeight="1" x14ac:dyDescent="0.25">
      <c r="B952" s="28"/>
    </row>
    <row r="953" spans="2:2" ht="15.75" customHeight="1" x14ac:dyDescent="0.25">
      <c r="B953" s="28"/>
    </row>
    <row r="954" spans="2:2" ht="15.75" customHeight="1" x14ac:dyDescent="0.25">
      <c r="B954" s="28"/>
    </row>
    <row r="955" spans="2:2" ht="15.75" customHeight="1" x14ac:dyDescent="0.25">
      <c r="B955" s="28"/>
    </row>
    <row r="956" spans="2:2" ht="15.75" customHeight="1" x14ac:dyDescent="0.25">
      <c r="B956" s="28"/>
    </row>
    <row r="957" spans="2:2" ht="15.75" customHeight="1" x14ac:dyDescent="0.25">
      <c r="B957" s="28"/>
    </row>
    <row r="958" spans="2:2" ht="15.75" customHeight="1" x14ac:dyDescent="0.25">
      <c r="B958" s="28"/>
    </row>
    <row r="959" spans="2:2" ht="15.75" customHeight="1" x14ac:dyDescent="0.25">
      <c r="B959" s="28"/>
    </row>
    <row r="960" spans="2:2" ht="15.75" customHeight="1" x14ac:dyDescent="0.25">
      <c r="B960" s="28"/>
    </row>
    <row r="961" spans="2:2" ht="15.75" customHeight="1" x14ac:dyDescent="0.25">
      <c r="B961" s="28"/>
    </row>
    <row r="962" spans="2:2" ht="15.75" customHeight="1" x14ac:dyDescent="0.25">
      <c r="B962" s="28"/>
    </row>
    <row r="963" spans="2:2" ht="15.75" customHeight="1" x14ac:dyDescent="0.25">
      <c r="B963" s="28"/>
    </row>
    <row r="964" spans="2:2" ht="15.75" customHeight="1" x14ac:dyDescent="0.25">
      <c r="B964" s="28"/>
    </row>
    <row r="965" spans="2:2" ht="15.75" customHeight="1" x14ac:dyDescent="0.25">
      <c r="B965" s="28"/>
    </row>
    <row r="966" spans="2:2" ht="15.75" customHeight="1" x14ac:dyDescent="0.25">
      <c r="B966" s="28"/>
    </row>
    <row r="967" spans="2:2" ht="15.75" customHeight="1" x14ac:dyDescent="0.25">
      <c r="B967" s="28"/>
    </row>
    <row r="968" spans="2:2" ht="15.75" customHeight="1" x14ac:dyDescent="0.25">
      <c r="B968" s="28"/>
    </row>
    <row r="969" spans="2:2" ht="15.75" customHeight="1" x14ac:dyDescent="0.25">
      <c r="B969" s="28"/>
    </row>
    <row r="970" spans="2:2" ht="15.75" customHeight="1" x14ac:dyDescent="0.25">
      <c r="B970" s="28"/>
    </row>
    <row r="971" spans="2:2" ht="15.75" customHeight="1" x14ac:dyDescent="0.25">
      <c r="B971" s="28"/>
    </row>
    <row r="972" spans="2:2" ht="15.75" customHeight="1" x14ac:dyDescent="0.25">
      <c r="B972" s="28"/>
    </row>
    <row r="973" spans="2:2" ht="15.75" customHeight="1" x14ac:dyDescent="0.25">
      <c r="B973" s="28"/>
    </row>
    <row r="974" spans="2:2" ht="15.75" customHeight="1" x14ac:dyDescent="0.25">
      <c r="B974" s="28"/>
    </row>
    <row r="975" spans="2:2" ht="15.75" customHeight="1" x14ac:dyDescent="0.25">
      <c r="B975" s="28"/>
    </row>
    <row r="976" spans="2:2" ht="15.75" customHeight="1" x14ac:dyDescent="0.25">
      <c r="B976" s="28"/>
    </row>
    <row r="977" spans="2:2" ht="15.75" customHeight="1" x14ac:dyDescent="0.25">
      <c r="B977" s="28"/>
    </row>
    <row r="978" spans="2:2" ht="15.75" customHeight="1" x14ac:dyDescent="0.25">
      <c r="B978" s="28"/>
    </row>
    <row r="979" spans="2:2" ht="15.75" customHeight="1" x14ac:dyDescent="0.25">
      <c r="B979" s="28"/>
    </row>
    <row r="980" spans="2:2" ht="15.75" customHeight="1" x14ac:dyDescent="0.25">
      <c r="B980" s="28"/>
    </row>
    <row r="981" spans="2:2" ht="15.75" customHeight="1" x14ac:dyDescent="0.25">
      <c r="B981" s="28"/>
    </row>
    <row r="982" spans="2:2" ht="15.75" customHeight="1" x14ac:dyDescent="0.25">
      <c r="B982" s="28"/>
    </row>
    <row r="983" spans="2:2" ht="15.75" customHeight="1" x14ac:dyDescent="0.25">
      <c r="B983" s="28"/>
    </row>
    <row r="984" spans="2:2" ht="15.75" customHeight="1" x14ac:dyDescent="0.25">
      <c r="B984" s="28"/>
    </row>
    <row r="985" spans="2:2" ht="15.75" customHeight="1" x14ac:dyDescent="0.25">
      <c r="B985" s="28"/>
    </row>
    <row r="986" spans="2:2" ht="15.75" customHeight="1" x14ac:dyDescent="0.25">
      <c r="B986" s="28"/>
    </row>
    <row r="987" spans="2:2" ht="15.75" customHeight="1" x14ac:dyDescent="0.25">
      <c r="B987" s="28"/>
    </row>
    <row r="988" spans="2:2" ht="15.75" customHeight="1" x14ac:dyDescent="0.25">
      <c r="B988" s="28"/>
    </row>
    <row r="989" spans="2:2" ht="15.75" customHeight="1" x14ac:dyDescent="0.25">
      <c r="B989" s="28"/>
    </row>
    <row r="990" spans="2:2" ht="15.75" customHeight="1" x14ac:dyDescent="0.25">
      <c r="B990" s="28"/>
    </row>
    <row r="991" spans="2:2" ht="15.75" customHeight="1" x14ac:dyDescent="0.25">
      <c r="B991" s="28"/>
    </row>
    <row r="992" spans="2:2" ht="15.75" customHeight="1" x14ac:dyDescent="0.25">
      <c r="B992" s="28"/>
    </row>
    <row r="993" spans="2:2" ht="15.75" customHeight="1" x14ac:dyDescent="0.25">
      <c r="B993" s="28"/>
    </row>
    <row r="994" spans="2:2" ht="15.75" customHeight="1" x14ac:dyDescent="0.25">
      <c r="B994" s="28"/>
    </row>
    <row r="995" spans="2:2" ht="15.75" customHeight="1" x14ac:dyDescent="0.25">
      <c r="B995" s="28"/>
    </row>
    <row r="996" spans="2:2" ht="15.75" customHeight="1" x14ac:dyDescent="0.25">
      <c r="B996" s="28"/>
    </row>
    <row r="997" spans="2:2" ht="15.75" customHeight="1" x14ac:dyDescent="0.25">
      <c r="B997" s="28"/>
    </row>
    <row r="998" spans="2:2" ht="15.75" customHeight="1" x14ac:dyDescent="0.25">
      <c r="B998" s="28"/>
    </row>
    <row r="999" spans="2:2" ht="15.75" customHeight="1" x14ac:dyDescent="0.25">
      <c r="B999" s="28"/>
    </row>
    <row r="1000" spans="2:2" ht="15.75" customHeight="1" x14ac:dyDescent="0.25">
      <c r="B1000" s="28"/>
    </row>
    <row r="1001" spans="2:2" ht="15.75" customHeight="1" x14ac:dyDescent="0.25">
      <c r="B1001" s="28"/>
    </row>
    <row r="1002" spans="2:2" ht="15.75" customHeight="1" x14ac:dyDescent="0.25">
      <c r="B1002" s="28"/>
    </row>
    <row r="1003" spans="2:2" ht="15.75" customHeight="1" x14ac:dyDescent="0.25">
      <c r="B1003" s="28"/>
    </row>
    <row r="1004" spans="2:2" ht="15.75" customHeight="1" x14ac:dyDescent="0.25">
      <c r="B1004" s="28"/>
    </row>
    <row r="1005" spans="2:2" ht="15.75" customHeight="1" x14ac:dyDescent="0.25">
      <c r="B1005" s="28"/>
    </row>
    <row r="1006" spans="2:2" ht="15.75" customHeight="1" x14ac:dyDescent="0.25">
      <c r="B1006" s="28"/>
    </row>
    <row r="1007" spans="2:2" ht="15.75" customHeight="1" x14ac:dyDescent="0.25">
      <c r="B1007" s="28"/>
    </row>
    <row r="1008" spans="2:2" ht="15.75" customHeight="1" x14ac:dyDescent="0.25">
      <c r="B1008" s="28"/>
    </row>
    <row r="1009" spans="2:2" ht="15.75" customHeight="1" x14ac:dyDescent="0.25">
      <c r="B1009" s="28"/>
    </row>
    <row r="1010" spans="2:2" ht="15.75" customHeight="1" x14ac:dyDescent="0.25">
      <c r="B1010" s="28"/>
    </row>
    <row r="1011" spans="2:2" ht="15.75" customHeight="1" x14ac:dyDescent="0.25">
      <c r="B1011" s="28"/>
    </row>
    <row r="1012" spans="2:2" ht="15.75" customHeight="1" x14ac:dyDescent="0.25">
      <c r="B1012" s="28"/>
    </row>
    <row r="1013" spans="2:2" ht="15.75" customHeight="1" x14ac:dyDescent="0.25">
      <c r="B1013" s="28"/>
    </row>
    <row r="1014" spans="2:2" ht="15.75" customHeight="1" x14ac:dyDescent="0.25">
      <c r="B1014" s="28"/>
    </row>
    <row r="1015" spans="2:2" ht="15.75" customHeight="1" x14ac:dyDescent="0.25">
      <c r="B1015" s="28"/>
    </row>
    <row r="1016" spans="2:2" ht="15.75" customHeight="1" x14ac:dyDescent="0.25">
      <c r="B1016" s="28"/>
    </row>
    <row r="1017" spans="2:2" ht="15.75" customHeight="1" x14ac:dyDescent="0.25">
      <c r="B1017" s="28"/>
    </row>
    <row r="1018" spans="2:2" ht="15.75" customHeight="1" x14ac:dyDescent="0.25">
      <c r="B1018" s="28"/>
    </row>
    <row r="1019" spans="2:2" ht="15.75" customHeight="1" x14ac:dyDescent="0.25">
      <c r="B1019" s="28"/>
    </row>
    <row r="1020" spans="2:2" ht="15.75" customHeight="1" x14ac:dyDescent="0.25">
      <c r="B1020" s="28"/>
    </row>
    <row r="1021" spans="2:2" ht="15.75" customHeight="1" x14ac:dyDescent="0.25">
      <c r="B1021" s="28"/>
    </row>
    <row r="1022" spans="2:2" ht="15.75" customHeight="1" x14ac:dyDescent="0.25">
      <c r="B1022" s="28"/>
    </row>
    <row r="1023" spans="2:2" ht="15.75" customHeight="1" x14ac:dyDescent="0.25">
      <c r="B1023" s="28"/>
    </row>
    <row r="1024" spans="2:2" ht="15.75" customHeight="1" x14ac:dyDescent="0.25">
      <c r="B1024" s="28"/>
    </row>
    <row r="1025" spans="2:2" ht="15.75" customHeight="1" x14ac:dyDescent="0.25">
      <c r="B1025" s="28"/>
    </row>
    <row r="1026" spans="2:2" ht="15.75" customHeight="1" x14ac:dyDescent="0.25">
      <c r="B1026" s="28"/>
    </row>
    <row r="1027" spans="2:2" ht="15.75" customHeight="1" x14ac:dyDescent="0.25">
      <c r="B1027" s="28"/>
    </row>
    <row r="1028" spans="2:2" ht="15.75" customHeight="1" x14ac:dyDescent="0.25">
      <c r="B1028" s="28"/>
    </row>
    <row r="1029" spans="2:2" ht="15.75" customHeight="1" x14ac:dyDescent="0.25">
      <c r="B1029" s="28"/>
    </row>
    <row r="1030" spans="2:2" ht="15.75" customHeight="1" x14ac:dyDescent="0.25">
      <c r="B1030" s="28"/>
    </row>
    <row r="1031" spans="2:2" ht="15.75" customHeight="1" x14ac:dyDescent="0.25">
      <c r="B1031" s="28"/>
    </row>
    <row r="1032" spans="2:2" ht="15.75" customHeight="1" x14ac:dyDescent="0.25">
      <c r="B1032" s="28"/>
    </row>
    <row r="1033" spans="2:2" ht="15.75" customHeight="1" x14ac:dyDescent="0.25">
      <c r="B1033" s="28"/>
    </row>
    <row r="1034" spans="2:2" ht="15.75" customHeight="1" x14ac:dyDescent="0.25">
      <c r="B1034" s="28"/>
    </row>
    <row r="1035" spans="2:2" ht="15.75" customHeight="1" x14ac:dyDescent="0.25">
      <c r="B1035" s="28"/>
    </row>
    <row r="1036" spans="2:2" ht="15.75" customHeight="1" x14ac:dyDescent="0.25">
      <c r="B1036" s="28"/>
    </row>
    <row r="1037" spans="2:2" ht="15.75" customHeight="1" x14ac:dyDescent="0.25">
      <c r="B1037" s="28"/>
    </row>
    <row r="1038" spans="2:2" ht="15.75" customHeight="1" x14ac:dyDescent="0.25">
      <c r="B1038" s="28"/>
    </row>
    <row r="1039" spans="2:2" ht="15.75" customHeight="1" x14ac:dyDescent="0.25">
      <c r="B1039" s="28"/>
    </row>
    <row r="1040" spans="2:2" ht="15.75" customHeight="1" x14ac:dyDescent="0.25">
      <c r="B1040" s="28"/>
    </row>
    <row r="1041" spans="2:2" ht="15.75" customHeight="1" x14ac:dyDescent="0.25">
      <c r="B1041" s="28"/>
    </row>
    <row r="1042" spans="2:2" ht="15.75" customHeight="1" x14ac:dyDescent="0.25">
      <c r="B1042" s="28"/>
    </row>
    <row r="1043" spans="2:2" ht="15.75" customHeight="1" x14ac:dyDescent="0.25">
      <c r="B1043" s="28"/>
    </row>
    <row r="1044" spans="2:2" ht="15.75" customHeight="1" x14ac:dyDescent="0.25">
      <c r="B1044" s="28"/>
    </row>
    <row r="1045" spans="2:2" ht="15.75" customHeight="1" x14ac:dyDescent="0.25">
      <c r="B1045" s="28"/>
    </row>
    <row r="1046" spans="2:2" ht="15.75" customHeight="1" x14ac:dyDescent="0.25">
      <c r="B1046" s="28"/>
    </row>
    <row r="1047" spans="2:2" ht="15.75" customHeight="1" x14ac:dyDescent="0.25">
      <c r="B1047" s="28"/>
    </row>
    <row r="1048" spans="2:2" ht="15.75" customHeight="1" x14ac:dyDescent="0.25">
      <c r="B1048" s="28"/>
    </row>
    <row r="1049" spans="2:2" ht="15.75" customHeight="1" x14ac:dyDescent="0.25">
      <c r="B1049" s="28"/>
    </row>
    <row r="1050" spans="2:2" ht="15.75" customHeight="1" x14ac:dyDescent="0.25">
      <c r="B1050" s="28"/>
    </row>
    <row r="1051" spans="2:2" ht="15.75" customHeight="1" x14ac:dyDescent="0.25">
      <c r="B1051" s="28"/>
    </row>
    <row r="1052" spans="2:2" ht="15.75" customHeight="1" x14ac:dyDescent="0.25">
      <c r="B1052" s="28"/>
    </row>
    <row r="1053" spans="2:2" ht="15.75" customHeight="1" x14ac:dyDescent="0.25">
      <c r="B1053" s="28"/>
    </row>
    <row r="1054" spans="2:2" ht="15.75" customHeight="1" x14ac:dyDescent="0.25">
      <c r="B1054" s="28"/>
    </row>
    <row r="1055" spans="2:2" ht="15.75" customHeight="1" x14ac:dyDescent="0.25">
      <c r="B1055" s="28"/>
    </row>
    <row r="1056" spans="2:2" ht="15.75" customHeight="1" x14ac:dyDescent="0.25">
      <c r="B1056" s="28"/>
    </row>
    <row r="1057" spans="2:2" ht="15.75" customHeight="1" x14ac:dyDescent="0.25">
      <c r="B1057" s="28"/>
    </row>
    <row r="1058" spans="2:2" ht="15.75" customHeight="1" x14ac:dyDescent="0.25">
      <c r="B1058" s="28"/>
    </row>
    <row r="1059" spans="2:2" ht="15.75" customHeight="1" x14ac:dyDescent="0.25">
      <c r="B1059" s="28"/>
    </row>
    <row r="1060" spans="2:2" ht="15.75" customHeight="1" x14ac:dyDescent="0.25">
      <c r="B1060" s="28"/>
    </row>
    <row r="1061" spans="2:2" ht="15.75" customHeight="1" x14ac:dyDescent="0.25">
      <c r="B1061" s="28"/>
    </row>
    <row r="1062" spans="2:2" ht="15.75" customHeight="1" x14ac:dyDescent="0.25">
      <c r="B1062" s="28"/>
    </row>
    <row r="1063" spans="2:2" ht="15.75" customHeight="1" x14ac:dyDescent="0.25">
      <c r="B1063" s="28"/>
    </row>
    <row r="1064" spans="2:2" ht="15.75" customHeight="1" x14ac:dyDescent="0.25">
      <c r="B1064" s="28"/>
    </row>
    <row r="1065" spans="2:2" ht="15.75" customHeight="1" x14ac:dyDescent="0.25">
      <c r="B1065" s="28"/>
    </row>
    <row r="1066" spans="2:2" ht="15.75" customHeight="1" x14ac:dyDescent="0.25">
      <c r="B1066" s="28"/>
    </row>
    <row r="1067" spans="2:2" ht="15.75" customHeight="1" x14ac:dyDescent="0.25">
      <c r="B1067" s="28"/>
    </row>
    <row r="1068" spans="2:2" ht="15.75" customHeight="1" x14ac:dyDescent="0.25">
      <c r="B1068" s="28"/>
    </row>
    <row r="1069" spans="2:2" ht="15.75" customHeight="1" x14ac:dyDescent="0.25">
      <c r="B1069" s="28"/>
    </row>
    <row r="1070" spans="2:2" ht="15.75" customHeight="1" x14ac:dyDescent="0.25">
      <c r="B1070" s="28"/>
    </row>
    <row r="1071" spans="2:2" ht="15.75" customHeight="1" x14ac:dyDescent="0.25">
      <c r="B1071" s="28"/>
    </row>
    <row r="1072" spans="2:2" ht="15.75" customHeight="1" x14ac:dyDescent="0.25">
      <c r="B1072" s="28"/>
    </row>
    <row r="1073" spans="2:2" ht="15.75" customHeight="1" x14ac:dyDescent="0.25">
      <c r="B1073" s="28"/>
    </row>
    <row r="1074" spans="2:2" ht="15.75" customHeight="1" x14ac:dyDescent="0.25">
      <c r="B1074" s="28"/>
    </row>
    <row r="1075" spans="2:2" ht="15.75" customHeight="1" x14ac:dyDescent="0.25">
      <c r="B1075" s="28"/>
    </row>
    <row r="1076" spans="2:2" ht="15.75" customHeight="1" x14ac:dyDescent="0.25">
      <c r="B1076" s="28"/>
    </row>
    <row r="1077" spans="2:2" ht="15.75" customHeight="1" x14ac:dyDescent="0.25">
      <c r="B1077" s="28"/>
    </row>
    <row r="1078" spans="2:2" ht="15.75" customHeight="1" x14ac:dyDescent="0.25">
      <c r="B1078" s="28"/>
    </row>
    <row r="1079" spans="2:2" ht="15.75" customHeight="1" x14ac:dyDescent="0.25">
      <c r="B1079" s="28"/>
    </row>
    <row r="1080" spans="2:2" ht="15.75" customHeight="1" x14ac:dyDescent="0.25">
      <c r="B1080" s="28"/>
    </row>
    <row r="1081" spans="2:2" ht="15.75" customHeight="1" x14ac:dyDescent="0.25">
      <c r="B1081" s="28"/>
    </row>
    <row r="1082" spans="2:2" ht="15.75" customHeight="1" x14ac:dyDescent="0.25">
      <c r="B1082" s="28"/>
    </row>
    <row r="1083" spans="2:2" ht="15.75" customHeight="1" x14ac:dyDescent="0.25">
      <c r="B1083" s="28"/>
    </row>
    <row r="1084" spans="2:2" ht="15.75" customHeight="1" x14ac:dyDescent="0.25">
      <c r="B1084" s="28"/>
    </row>
    <row r="1085" spans="2:2" ht="15.75" customHeight="1" x14ac:dyDescent="0.25">
      <c r="B1085" s="28"/>
    </row>
    <row r="1086" spans="2:2" ht="15.75" customHeight="1" x14ac:dyDescent="0.25">
      <c r="B1086" s="28"/>
    </row>
    <row r="1087" spans="2:2" ht="15.75" customHeight="1" x14ac:dyDescent="0.25">
      <c r="B1087" s="28"/>
    </row>
    <row r="1088" spans="2:2" ht="15.75" customHeight="1" x14ac:dyDescent="0.25">
      <c r="B1088" s="28"/>
    </row>
    <row r="1089" spans="2:2" ht="15.75" customHeight="1" x14ac:dyDescent="0.25">
      <c r="B1089" s="28"/>
    </row>
    <row r="1090" spans="2:2" ht="15.75" customHeight="1" x14ac:dyDescent="0.25">
      <c r="B1090" s="28"/>
    </row>
    <row r="1091" spans="2:2" ht="15.75" customHeight="1" x14ac:dyDescent="0.25">
      <c r="B1091" s="28"/>
    </row>
    <row r="1092" spans="2:2" ht="15.75" customHeight="1" x14ac:dyDescent="0.25">
      <c r="B1092" s="28"/>
    </row>
    <row r="1093" spans="2:2" ht="15.75" customHeight="1" x14ac:dyDescent="0.25">
      <c r="B1093" s="28"/>
    </row>
    <row r="1094" spans="2:2" ht="15.75" customHeight="1" x14ac:dyDescent="0.25">
      <c r="B1094" s="28"/>
    </row>
    <row r="1095" spans="2:2" ht="15.75" customHeight="1" x14ac:dyDescent="0.25">
      <c r="B1095" s="28"/>
    </row>
    <row r="1096" spans="2:2" ht="15.75" customHeight="1" x14ac:dyDescent="0.25">
      <c r="B1096" s="28"/>
    </row>
    <row r="1097" spans="2:2" ht="15.75" customHeight="1" x14ac:dyDescent="0.25">
      <c r="B1097" s="28"/>
    </row>
    <row r="1098" spans="2:2" ht="15.75" customHeight="1" x14ac:dyDescent="0.25">
      <c r="B1098" s="28"/>
    </row>
    <row r="1099" spans="2:2" ht="15.75" customHeight="1" x14ac:dyDescent="0.25">
      <c r="B1099" s="28"/>
    </row>
    <row r="1100" spans="2:2" ht="15.75" customHeight="1" x14ac:dyDescent="0.25">
      <c r="B1100" s="28"/>
    </row>
    <row r="1101" spans="2:2" ht="15.75" customHeight="1" x14ac:dyDescent="0.25">
      <c r="B1101" s="28"/>
    </row>
    <row r="1102" spans="2:2" ht="15.75" customHeight="1" x14ac:dyDescent="0.25">
      <c r="B1102" s="28"/>
    </row>
    <row r="1103" spans="2:2" ht="15.75" customHeight="1" x14ac:dyDescent="0.25">
      <c r="B1103" s="28"/>
    </row>
    <row r="1104" spans="2:2" ht="15.75" customHeight="1" x14ac:dyDescent="0.25">
      <c r="B1104" s="28"/>
    </row>
    <row r="1105" spans="2:2" ht="15.75" customHeight="1" x14ac:dyDescent="0.25">
      <c r="B1105" s="28"/>
    </row>
    <row r="1106" spans="2:2" ht="15.75" customHeight="1" x14ac:dyDescent="0.25">
      <c r="B1106" s="28"/>
    </row>
    <row r="1107" spans="2:2" ht="15.75" customHeight="1" x14ac:dyDescent="0.25">
      <c r="B1107" s="28"/>
    </row>
    <row r="1108" spans="2:2" ht="15.75" customHeight="1" x14ac:dyDescent="0.25">
      <c r="B1108" s="28"/>
    </row>
    <row r="1109" spans="2:2" ht="15.75" customHeight="1" x14ac:dyDescent="0.25">
      <c r="B1109" s="28"/>
    </row>
    <row r="1110" spans="2:2" ht="15.75" customHeight="1" x14ac:dyDescent="0.25">
      <c r="B1110" s="28"/>
    </row>
    <row r="1111" spans="2:2" ht="15.75" customHeight="1" x14ac:dyDescent="0.25">
      <c r="B1111" s="28"/>
    </row>
    <row r="1112" spans="2:2" ht="15.75" customHeight="1" x14ac:dyDescent="0.25">
      <c r="B1112" s="28"/>
    </row>
    <row r="1113" spans="2:2" ht="15.75" customHeight="1" x14ac:dyDescent="0.25">
      <c r="B1113" s="28"/>
    </row>
    <row r="1114" spans="2:2" ht="15.75" customHeight="1" x14ac:dyDescent="0.25">
      <c r="B1114" s="28"/>
    </row>
    <row r="1115" spans="2:2" ht="15.75" customHeight="1" x14ac:dyDescent="0.25">
      <c r="B1115" s="28"/>
    </row>
    <row r="1116" spans="2:2" ht="15.75" customHeight="1" x14ac:dyDescent="0.25">
      <c r="B1116" s="28"/>
    </row>
    <row r="1117" spans="2:2" ht="15.75" customHeight="1" x14ac:dyDescent="0.25">
      <c r="B1117" s="28"/>
    </row>
    <row r="1118" spans="2:2" ht="15.75" customHeight="1" x14ac:dyDescent="0.25">
      <c r="B1118" s="28"/>
    </row>
    <row r="1119" spans="2:2" ht="15.75" customHeight="1" x14ac:dyDescent="0.25">
      <c r="B1119" s="28"/>
    </row>
    <row r="1120" spans="2:2" ht="15.75" customHeight="1" x14ac:dyDescent="0.25">
      <c r="B1120" s="28"/>
    </row>
    <row r="1121" spans="2:2" ht="15.75" customHeight="1" x14ac:dyDescent="0.25">
      <c r="B1121" s="28"/>
    </row>
    <row r="1122" spans="2:2" ht="15.75" customHeight="1" x14ac:dyDescent="0.25">
      <c r="B1122" s="28"/>
    </row>
    <row r="1123" spans="2:2" ht="15.75" customHeight="1" x14ac:dyDescent="0.25">
      <c r="B1123" s="28"/>
    </row>
    <row r="1124" spans="2:2" ht="15.75" customHeight="1" x14ac:dyDescent="0.25">
      <c r="B1124" s="28"/>
    </row>
    <row r="1125" spans="2:2" ht="15.75" customHeight="1" x14ac:dyDescent="0.25">
      <c r="B1125" s="28"/>
    </row>
    <row r="1126" spans="2:2" ht="15.75" customHeight="1" x14ac:dyDescent="0.25">
      <c r="B1126" s="28"/>
    </row>
    <row r="1127" spans="2:2" ht="15.75" customHeight="1" x14ac:dyDescent="0.25">
      <c r="B1127" s="28"/>
    </row>
    <row r="1128" spans="2:2" ht="15.75" customHeight="1" x14ac:dyDescent="0.25">
      <c r="B1128" s="28"/>
    </row>
    <row r="1129" spans="2:2" ht="15.75" customHeight="1" x14ac:dyDescent="0.25">
      <c r="B1129" s="28"/>
    </row>
    <row r="1130" spans="2:2" ht="15.75" customHeight="1" x14ac:dyDescent="0.25">
      <c r="B1130" s="28"/>
    </row>
    <row r="1131" spans="2:2" ht="15.75" customHeight="1" x14ac:dyDescent="0.25">
      <c r="B1131" s="28"/>
    </row>
    <row r="1132" spans="2:2" ht="15.75" customHeight="1" x14ac:dyDescent="0.25">
      <c r="B1132" s="28"/>
    </row>
    <row r="1133" spans="2:2" ht="15.75" customHeight="1" x14ac:dyDescent="0.25">
      <c r="B1133" s="28"/>
    </row>
    <row r="1134" spans="2:2" ht="15.75" customHeight="1" x14ac:dyDescent="0.25">
      <c r="B1134" s="28"/>
    </row>
    <row r="1135" spans="2:2" ht="15.75" customHeight="1" x14ac:dyDescent="0.25">
      <c r="B1135" s="28"/>
    </row>
    <row r="1136" spans="2:2" ht="15.75" customHeight="1" x14ac:dyDescent="0.25">
      <c r="B1136" s="28"/>
    </row>
    <row r="1137" spans="2:2" ht="15.75" customHeight="1" x14ac:dyDescent="0.25">
      <c r="B1137" s="28"/>
    </row>
    <row r="1138" spans="2:2" ht="15.75" customHeight="1" x14ac:dyDescent="0.25">
      <c r="B1138" s="28"/>
    </row>
    <row r="1139" spans="2:2" ht="15.75" customHeight="1" x14ac:dyDescent="0.25">
      <c r="B1139" s="28"/>
    </row>
    <row r="1140" spans="2:2" ht="15.75" customHeight="1" x14ac:dyDescent="0.25">
      <c r="B1140" s="28"/>
    </row>
    <row r="1141" spans="2:2" ht="15.75" customHeight="1" x14ac:dyDescent="0.25">
      <c r="B1141" s="28"/>
    </row>
    <row r="1142" spans="2:2" ht="15.75" customHeight="1" x14ac:dyDescent="0.25">
      <c r="B1142" s="28"/>
    </row>
    <row r="1143" spans="2:2" ht="15.75" customHeight="1" x14ac:dyDescent="0.25">
      <c r="B1143" s="28"/>
    </row>
    <row r="1144" spans="2:2" ht="15.75" customHeight="1" x14ac:dyDescent="0.25">
      <c r="B1144" s="28"/>
    </row>
    <row r="1145" spans="2:2" ht="15.75" customHeight="1" x14ac:dyDescent="0.25">
      <c r="B1145" s="28"/>
    </row>
    <row r="1146" spans="2:2" ht="15.75" customHeight="1" x14ac:dyDescent="0.25">
      <c r="B1146" s="28"/>
    </row>
    <row r="1147" spans="2:2" ht="15.75" customHeight="1" x14ac:dyDescent="0.25">
      <c r="B1147" s="28"/>
    </row>
    <row r="1148" spans="2:2" ht="15.75" customHeight="1" x14ac:dyDescent="0.25">
      <c r="B1148" s="28"/>
    </row>
    <row r="1149" spans="2:2" ht="15.75" customHeight="1" x14ac:dyDescent="0.25">
      <c r="B1149" s="28"/>
    </row>
    <row r="1150" spans="2:2" ht="15.75" customHeight="1" x14ac:dyDescent="0.25">
      <c r="B1150" s="28"/>
    </row>
    <row r="1151" spans="2:2" ht="15.75" customHeight="1" x14ac:dyDescent="0.25">
      <c r="B1151" s="28"/>
    </row>
    <row r="1152" spans="2:2" ht="15.75" customHeight="1" x14ac:dyDescent="0.25">
      <c r="B1152" s="28"/>
    </row>
    <row r="1153" spans="2:2" ht="15.75" customHeight="1" x14ac:dyDescent="0.25">
      <c r="B1153" s="28"/>
    </row>
    <row r="1154" spans="2:2" ht="15.75" customHeight="1" x14ac:dyDescent="0.25">
      <c r="B1154" s="28"/>
    </row>
    <row r="1155" spans="2:2" ht="15.75" customHeight="1" x14ac:dyDescent="0.25">
      <c r="B1155" s="28"/>
    </row>
    <row r="1156" spans="2:2" ht="15.75" customHeight="1" x14ac:dyDescent="0.25">
      <c r="B1156" s="28"/>
    </row>
    <row r="1157" spans="2:2" ht="15.75" customHeight="1" x14ac:dyDescent="0.25">
      <c r="B1157" s="28"/>
    </row>
    <row r="1158" spans="2:2" ht="15.75" customHeight="1" x14ac:dyDescent="0.25">
      <c r="B1158" s="28"/>
    </row>
    <row r="1159" spans="2:2" ht="15.75" customHeight="1" x14ac:dyDescent="0.25">
      <c r="B1159" s="28"/>
    </row>
    <row r="1160" spans="2:2" ht="15.75" customHeight="1" x14ac:dyDescent="0.25">
      <c r="B1160" s="28"/>
    </row>
    <row r="1161" spans="2:2" ht="15.75" customHeight="1" x14ac:dyDescent="0.25">
      <c r="B1161" s="28"/>
    </row>
    <row r="1162" spans="2:2" ht="15.75" customHeight="1" x14ac:dyDescent="0.25">
      <c r="B1162" s="28"/>
    </row>
    <row r="1163" spans="2:2" ht="15.75" customHeight="1" x14ac:dyDescent="0.25">
      <c r="B1163" s="28"/>
    </row>
    <row r="1164" spans="2:2" ht="15.75" customHeight="1" x14ac:dyDescent="0.25">
      <c r="B1164" s="28"/>
    </row>
    <row r="1165" spans="2:2" ht="15.75" customHeight="1" x14ac:dyDescent="0.25">
      <c r="B1165" s="28"/>
    </row>
  </sheetData>
  <mergeCells count="76">
    <mergeCell ref="A305:B305"/>
    <mergeCell ref="A298:A304"/>
    <mergeCell ref="A306:A312"/>
    <mergeCell ref="A243:A246"/>
    <mergeCell ref="X1:Z1"/>
    <mergeCell ref="A247:B247"/>
    <mergeCell ref="A250:B250"/>
    <mergeCell ref="C1:E1"/>
    <mergeCell ref="F1:H1"/>
    <mergeCell ref="A228:B228"/>
    <mergeCell ref="A230:B230"/>
    <mergeCell ref="A232:B232"/>
    <mergeCell ref="A237:B237"/>
    <mergeCell ref="A233:A236"/>
    <mergeCell ref="A274:A276"/>
    <mergeCell ref="A277:B277"/>
    <mergeCell ref="A297:B297"/>
    <mergeCell ref="A278:A280"/>
    <mergeCell ref="A273:B273"/>
    <mergeCell ref="A260:B260"/>
    <mergeCell ref="A262:B262"/>
    <mergeCell ref="A264:B264"/>
    <mergeCell ref="A269:B269"/>
    <mergeCell ref="A271:A272"/>
    <mergeCell ref="A266:A268"/>
    <mergeCell ref="A281:B281"/>
    <mergeCell ref="A283:B283"/>
    <mergeCell ref="A285:A292"/>
    <mergeCell ref="A293:B293"/>
    <mergeCell ref="A294:A296"/>
    <mergeCell ref="A254:B254"/>
    <mergeCell ref="A238:A241"/>
    <mergeCell ref="A226:B226"/>
    <mergeCell ref="A143:A180"/>
    <mergeCell ref="A183:A185"/>
    <mergeCell ref="A187:A225"/>
    <mergeCell ref="AP1:AR1"/>
    <mergeCell ref="A91:B91"/>
    <mergeCell ref="AA1:AC1"/>
    <mergeCell ref="AG1:AI1"/>
    <mergeCell ref="I1:K1"/>
    <mergeCell ref="R1:T1"/>
    <mergeCell ref="L1:N1"/>
    <mergeCell ref="O1:Q1"/>
    <mergeCell ref="A1:A2"/>
    <mergeCell ref="B1:B2"/>
    <mergeCell ref="A5:B5"/>
    <mergeCell ref="AJ1:AL1"/>
    <mergeCell ref="A69:A70"/>
    <mergeCell ref="A84:B84"/>
    <mergeCell ref="A85:A90"/>
    <mergeCell ref="A71:B71"/>
    <mergeCell ref="AM1:AO1"/>
    <mergeCell ref="A68:B68"/>
    <mergeCell ref="A22:B22"/>
    <mergeCell ref="A62:B62"/>
    <mergeCell ref="A65:B65"/>
    <mergeCell ref="A63:A64"/>
    <mergeCell ref="A66:A67"/>
    <mergeCell ref="A23:A60"/>
    <mergeCell ref="A316:A320"/>
    <mergeCell ref="A6:A21"/>
    <mergeCell ref="A101:A140"/>
    <mergeCell ref="U1:W1"/>
    <mergeCell ref="AD1:AF1"/>
    <mergeCell ref="A256:B256"/>
    <mergeCell ref="A258:B258"/>
    <mergeCell ref="A242:B242"/>
    <mergeCell ref="A186:B186"/>
    <mergeCell ref="A92:A94"/>
    <mergeCell ref="A181:B181"/>
    <mergeCell ref="A252:A253"/>
    <mergeCell ref="A95:B95"/>
    <mergeCell ref="A96:A98"/>
    <mergeCell ref="A99:B99"/>
    <mergeCell ref="A141:B141"/>
  </mergeCells>
  <hyperlinks>
    <hyperlink ref="A294" r:id="rId1" display="Swachh Bharat Mission Rural"/>
  </hyperlinks>
  <pageMargins left="0.7" right="0.7" top="0.75" bottom="0.75" header="0" footer="0"/>
  <pageSetup orientation="portrait" r:id="rId2"/>
  <ignoredErrors>
    <ignoredError sqref="AF6:AF15 AF55:AF60 AF17:AF20 AF45:AF54 AO4 AF101:AF118 AF127:AF132 AF138:AF140 AF274:AF276 AF96:AF98 AF306:AF312 AF183:AF185 AF266:AF268 AC85:AC90 AF143:AF151 AF153:AF170 AF172:AF179 AF252:AF253 AF328:AF330 AF285:AF289 AF227 AC187:AC225 AF291 AO187:AO189 AO190:AO225" formulaRange="1"/>
    <ignoredError sqref="AF16 AF119 AF120:AF125 AF134:AF137 AF331 AF282 AF290 AF92:AF94 AF231 AF229 AF278:AF280" formula="1" formulaRange="1"/>
    <ignoredError sqref="AF126 AF133 AF44 AF152 W91 W99 AL229 AO229 AC76 Z76 AL76 W65 AF171 AC322 AF76 AO76 AR76 AO274:AO276 AL231 AO231 AO186 AF186 Z65:Z68 AC65:AC68 AF65:AF68 AL65:AO68 AR65:AR68 AF91 AF95 Z242 AF228 AF230 AF232:AF237 AF242 AF259 AF257 AF261 AF255 AF254 AF256 AF262:AF263 AF258 AF260 AC259 AC257 AC256 AC258 AC260:AC262 Z259 Z257 Z256 Z258 Z260:Z262 AR186 W5 W16 W44 W68 W71 AF5 W76 W95 W283 AC237 AC242 Z263:AC263 Y315:AC315 Z321:AC321 W242 W237 W277 W254:W263 W281 Z237 AO237:AO242 AL261 AL259 AL257 AL256:AO256 AL258:AO258 AM257:AO257 AL260:AO260 AM259:AO259 AL262:AO262 AM261:AO261 AR262:AR263 AR237:AR242 AL237:AL242 AF277 AF281 AF313:AF315 AR315 AO315 AL315 AL321 AF327 AL263:AO263 W137 W119:W136 W138:W142 W152:W171 W226 W290 AF297 W313:W315 W297 W321 W327 W331 W273 AF273 W180 Z297 AL297 AC297 AO297 AR297 AF305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2"/>
  <sheetViews>
    <sheetView zoomScale="130" zoomScaleNormal="130" workbookViewId="0">
      <pane xSplit="1" ySplit="4" topLeftCell="B29" activePane="bottomRight" state="frozen"/>
      <selection pane="topRight" activeCell="B1" sqref="B1"/>
      <selection pane="bottomLeft" activeCell="A5" sqref="A5"/>
      <selection pane="bottomRight" activeCell="C58" sqref="C58"/>
    </sheetView>
  </sheetViews>
  <sheetFormatPr defaultColWidth="14.42578125" defaultRowHeight="15" customHeight="1" x14ac:dyDescent="0.25"/>
  <cols>
    <col min="1" max="1" width="63.7109375" customWidth="1"/>
    <col min="2" max="3" width="10.5703125" bestFit="1" customWidth="1"/>
    <col min="4" max="4" width="10.5703125" style="85" bestFit="1" customWidth="1"/>
    <col min="5" max="5" width="10.5703125" bestFit="1" customWidth="1"/>
    <col min="6" max="6" width="10.42578125" bestFit="1" customWidth="1"/>
    <col min="7" max="7" width="10.5703125" style="85" bestFit="1" customWidth="1"/>
    <col min="8" max="8" width="10.5703125" bestFit="1" customWidth="1"/>
    <col min="9" max="9" width="10.42578125" bestFit="1" customWidth="1"/>
    <col min="10" max="10" width="10.5703125" style="85" bestFit="1" customWidth="1"/>
    <col min="11" max="11" width="9.7109375" customWidth="1"/>
    <col min="12" max="12" width="10.5703125" bestFit="1" customWidth="1"/>
    <col min="13" max="13" width="10.5703125" style="85" bestFit="1" customWidth="1"/>
    <col min="14" max="15" width="10.5703125" hidden="1" customWidth="1"/>
    <col min="16" max="16" width="9.5703125" hidden="1" customWidth="1"/>
    <col min="17" max="18" width="10.5703125" bestFit="1" customWidth="1"/>
    <col min="19" max="19" width="10.5703125" style="85" bestFit="1" customWidth="1"/>
    <col min="20" max="20" width="10.5703125" bestFit="1" customWidth="1"/>
    <col min="21" max="21" width="9.5703125" bestFit="1" customWidth="1"/>
    <col min="22" max="22" width="10.5703125" style="85" bestFit="1" customWidth="1"/>
    <col min="23" max="23" width="10.5703125" bestFit="1" customWidth="1"/>
    <col min="24" max="24" width="9.5703125" bestFit="1" customWidth="1"/>
    <col min="25" max="25" width="10.5703125" style="85" bestFit="1" customWidth="1"/>
  </cols>
  <sheetData>
    <row r="1" spans="1:25" ht="36.75" customHeight="1" x14ac:dyDescent="0.25">
      <c r="A1" s="198" t="s">
        <v>350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3"/>
      <c r="X1" s="33"/>
      <c r="Y1" s="174"/>
    </row>
    <row r="2" spans="1:25" ht="15" customHeight="1" x14ac:dyDescent="0.25">
      <c r="A2" s="249" t="s">
        <v>0</v>
      </c>
      <c r="B2" s="206" t="s">
        <v>47</v>
      </c>
      <c r="C2" s="207"/>
      <c r="D2" s="208"/>
      <c r="E2" s="206" t="s">
        <v>46</v>
      </c>
      <c r="F2" s="207"/>
      <c r="G2" s="208"/>
      <c r="H2" s="206" t="s">
        <v>48</v>
      </c>
      <c r="I2" s="207"/>
      <c r="J2" s="208"/>
      <c r="K2" s="206" t="s">
        <v>57</v>
      </c>
      <c r="L2" s="207"/>
      <c r="M2" s="208"/>
      <c r="N2" s="206" t="s">
        <v>49</v>
      </c>
      <c r="O2" s="207"/>
      <c r="P2" s="208"/>
      <c r="Q2" s="206" t="s">
        <v>50</v>
      </c>
      <c r="R2" s="207"/>
      <c r="S2" s="208"/>
      <c r="T2" s="206" t="s">
        <v>58</v>
      </c>
      <c r="U2" s="207"/>
      <c r="V2" s="208"/>
      <c r="W2" s="206" t="s">
        <v>59</v>
      </c>
      <c r="X2" s="207"/>
      <c r="Y2" s="208"/>
    </row>
    <row r="3" spans="1:25" ht="15" customHeight="1" x14ac:dyDescent="0.25">
      <c r="A3" s="250"/>
      <c r="B3" s="18" t="s">
        <v>5</v>
      </c>
      <c r="C3" s="18" t="s">
        <v>6</v>
      </c>
      <c r="D3" s="18" t="s">
        <v>7</v>
      </c>
      <c r="E3" s="18" t="s">
        <v>5</v>
      </c>
      <c r="F3" s="18" t="s">
        <v>6</v>
      </c>
      <c r="G3" s="18" t="s">
        <v>7</v>
      </c>
      <c r="H3" s="18" t="s">
        <v>5</v>
      </c>
      <c r="I3" s="18" t="s">
        <v>6</v>
      </c>
      <c r="J3" s="18" t="s">
        <v>7</v>
      </c>
      <c r="K3" s="18" t="s">
        <v>5</v>
      </c>
      <c r="L3" s="18" t="s">
        <v>6</v>
      </c>
      <c r="M3" s="18" t="s">
        <v>7</v>
      </c>
      <c r="N3" s="18" t="s">
        <v>5</v>
      </c>
      <c r="O3" s="18" t="s">
        <v>6</v>
      </c>
      <c r="P3" s="18" t="s">
        <v>7</v>
      </c>
      <c r="Q3" s="18" t="s">
        <v>5</v>
      </c>
      <c r="R3" s="18" t="s">
        <v>6</v>
      </c>
      <c r="S3" s="18" t="s">
        <v>7</v>
      </c>
      <c r="T3" s="18" t="s">
        <v>5</v>
      </c>
      <c r="U3" s="18" t="s">
        <v>6</v>
      </c>
      <c r="V3" s="18" t="s">
        <v>7</v>
      </c>
      <c r="W3" s="18" t="s">
        <v>5</v>
      </c>
      <c r="X3" s="18" t="s">
        <v>6</v>
      </c>
      <c r="Y3" s="18" t="s">
        <v>7</v>
      </c>
    </row>
    <row r="4" spans="1:25" ht="15" customHeight="1" x14ac:dyDescent="0.25">
      <c r="A4" s="1" t="s">
        <v>0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34"/>
      <c r="O4" s="34"/>
      <c r="P4" s="187"/>
      <c r="Q4" s="34"/>
      <c r="R4" s="34"/>
      <c r="S4" s="34"/>
      <c r="T4" s="34"/>
      <c r="U4" s="34"/>
      <c r="V4" s="34"/>
      <c r="W4" s="35"/>
      <c r="X4" s="35"/>
      <c r="Y4" s="175"/>
    </row>
    <row r="5" spans="1:25" x14ac:dyDescent="0.25">
      <c r="A5" s="183" t="s">
        <v>8</v>
      </c>
      <c r="B5" s="191">
        <v>10215.99</v>
      </c>
      <c r="C5" s="191">
        <v>0</v>
      </c>
      <c r="D5" s="192">
        <v>10215.99</v>
      </c>
      <c r="E5" s="191">
        <v>9000</v>
      </c>
      <c r="F5" s="191">
        <v>0.01</v>
      </c>
      <c r="G5" s="192">
        <v>9000.01</v>
      </c>
      <c r="H5" s="191">
        <v>14864</v>
      </c>
      <c r="I5" s="191">
        <v>0</v>
      </c>
      <c r="J5" s="192">
        <v>14864</v>
      </c>
      <c r="K5" s="191">
        <v>11844</v>
      </c>
      <c r="L5" s="191">
        <v>0</v>
      </c>
      <c r="M5" s="192">
        <v>11844</v>
      </c>
      <c r="N5" s="191">
        <v>0</v>
      </c>
      <c r="O5" s="191">
        <v>0</v>
      </c>
      <c r="P5" s="191">
        <v>0</v>
      </c>
      <c r="Q5" s="191">
        <v>11800</v>
      </c>
      <c r="R5" s="191">
        <v>0.01</v>
      </c>
      <c r="S5" s="192">
        <v>11844</v>
      </c>
      <c r="T5" s="191">
        <v>12035.8</v>
      </c>
      <c r="U5" s="191">
        <v>0</v>
      </c>
      <c r="V5" s="192">
        <v>12035.8</v>
      </c>
      <c r="W5" s="191">
        <v>12980</v>
      </c>
      <c r="X5" s="191">
        <v>0.01</v>
      </c>
      <c r="Y5" s="192">
        <v>12980.01</v>
      </c>
    </row>
    <row r="6" spans="1:25" x14ac:dyDescent="0.25">
      <c r="A6" s="184" t="s">
        <v>347</v>
      </c>
      <c r="B6" s="191">
        <v>42254.09</v>
      </c>
      <c r="C6" s="191">
        <v>59702.720000000001</v>
      </c>
      <c r="D6" s="192">
        <v>101956.81000000001</v>
      </c>
      <c r="E6" s="191">
        <v>57820</v>
      </c>
      <c r="F6" s="191">
        <v>76148.510000000009</v>
      </c>
      <c r="G6" s="192">
        <v>133968.51</v>
      </c>
      <c r="H6" s="191">
        <v>68278</v>
      </c>
      <c r="I6" s="191">
        <v>106641.67</v>
      </c>
      <c r="J6" s="192">
        <v>174919.66999999998</v>
      </c>
      <c r="K6" s="191">
        <v>49211.03</v>
      </c>
      <c r="L6" s="191">
        <v>66690.11</v>
      </c>
      <c r="M6" s="192">
        <v>115901.14</v>
      </c>
      <c r="N6" s="191">
        <v>0</v>
      </c>
      <c r="O6" s="191">
        <v>0</v>
      </c>
      <c r="P6" s="191">
        <v>0</v>
      </c>
      <c r="Q6" s="191">
        <v>66030.12</v>
      </c>
      <c r="R6" s="191">
        <v>82158.240000000005</v>
      </c>
      <c r="S6" s="192">
        <v>148188.36000000002</v>
      </c>
      <c r="T6" s="191">
        <v>63500.06</v>
      </c>
      <c r="U6" s="191">
        <v>77217.709999999992</v>
      </c>
      <c r="V6" s="192">
        <v>140717.77000000002</v>
      </c>
      <c r="W6" s="191">
        <v>59108</v>
      </c>
      <c r="X6" s="191">
        <v>73368.61</v>
      </c>
      <c r="Y6" s="192">
        <v>132476.60999999999</v>
      </c>
    </row>
    <row r="7" spans="1:25" x14ac:dyDescent="0.25">
      <c r="A7" s="185" t="s">
        <v>9</v>
      </c>
      <c r="B7" s="191">
        <v>804965.75</v>
      </c>
      <c r="C7" s="191">
        <v>232611.53000000003</v>
      </c>
      <c r="D7" s="192">
        <v>1037577.28</v>
      </c>
      <c r="E7" s="191">
        <v>1085867.58</v>
      </c>
      <c r="F7" s="191">
        <v>547380.2300000001</v>
      </c>
      <c r="G7" s="192">
        <v>1633247.8100000003</v>
      </c>
      <c r="H7" s="191">
        <v>1077696.9300000002</v>
      </c>
      <c r="I7" s="191">
        <v>533706.30000000005</v>
      </c>
      <c r="J7" s="192">
        <v>1611403.23</v>
      </c>
      <c r="K7" s="191">
        <v>876275.60999999987</v>
      </c>
      <c r="L7" s="191">
        <v>307003.59000000003</v>
      </c>
      <c r="M7" s="192">
        <v>1183279.2000000002</v>
      </c>
      <c r="N7" s="191">
        <v>0</v>
      </c>
      <c r="O7" s="191">
        <v>0</v>
      </c>
      <c r="P7" s="191">
        <v>0</v>
      </c>
      <c r="Q7" s="191">
        <v>1207991.8199999998</v>
      </c>
      <c r="R7" s="191">
        <v>572614.09000000008</v>
      </c>
      <c r="S7" s="192">
        <v>1780605.9100000001</v>
      </c>
      <c r="T7" s="191">
        <v>1141005.7</v>
      </c>
      <c r="U7" s="191">
        <v>572663.29999999993</v>
      </c>
      <c r="V7" s="192">
        <v>1713669.0000000002</v>
      </c>
      <c r="W7" s="191">
        <v>1196809.82</v>
      </c>
      <c r="X7" s="191">
        <v>610786.01</v>
      </c>
      <c r="Y7" s="192">
        <v>1807595.83</v>
      </c>
    </row>
    <row r="8" spans="1:25" x14ac:dyDescent="0.25">
      <c r="A8" s="180" t="s">
        <v>41</v>
      </c>
      <c r="B8" s="191">
        <v>3005.21</v>
      </c>
      <c r="C8" s="191">
        <v>0</v>
      </c>
      <c r="D8" s="192">
        <v>3005.21</v>
      </c>
      <c r="E8" s="191">
        <v>7150</v>
      </c>
      <c r="F8" s="191">
        <v>7000</v>
      </c>
      <c r="G8" s="192">
        <v>14150</v>
      </c>
      <c r="H8" s="191">
        <v>7358.66</v>
      </c>
      <c r="I8" s="191">
        <v>2605.4299999999998</v>
      </c>
      <c r="J8" s="192">
        <v>9964.09</v>
      </c>
      <c r="K8" s="191">
        <v>6515.77</v>
      </c>
      <c r="L8" s="191">
        <v>0</v>
      </c>
      <c r="M8" s="192">
        <v>6515.77</v>
      </c>
      <c r="N8" s="191">
        <v>0</v>
      </c>
      <c r="O8" s="191">
        <v>0</v>
      </c>
      <c r="P8" s="191">
        <v>0</v>
      </c>
      <c r="Q8" s="191">
        <v>4610</v>
      </c>
      <c r="R8" s="191">
        <v>3150</v>
      </c>
      <c r="S8" s="192">
        <v>7760</v>
      </c>
      <c r="T8" s="191">
        <v>4481.08</v>
      </c>
      <c r="U8" s="191">
        <v>0.01</v>
      </c>
      <c r="V8" s="192">
        <v>4481.09</v>
      </c>
      <c r="W8" s="191">
        <v>4229.1900000000005</v>
      </c>
      <c r="X8" s="191">
        <v>0.01</v>
      </c>
      <c r="Y8" s="192">
        <v>4229.2000000000007</v>
      </c>
    </row>
    <row r="9" spans="1:25" x14ac:dyDescent="0.25">
      <c r="A9" s="180" t="s">
        <v>42</v>
      </c>
      <c r="B9" s="191">
        <v>2654.3900000000003</v>
      </c>
      <c r="C9" s="191">
        <v>903.42</v>
      </c>
      <c r="D9" s="192">
        <v>3557.8100000000004</v>
      </c>
      <c r="E9" s="191">
        <v>4500</v>
      </c>
      <c r="F9" s="191">
        <v>6000</v>
      </c>
      <c r="G9" s="192">
        <v>10500</v>
      </c>
      <c r="H9" s="191">
        <v>4250</v>
      </c>
      <c r="I9" s="191">
        <v>5581</v>
      </c>
      <c r="J9" s="192">
        <v>9831</v>
      </c>
      <c r="K9" s="191">
        <v>2836.62</v>
      </c>
      <c r="L9" s="191">
        <v>3530.8</v>
      </c>
      <c r="M9" s="192">
        <v>6367.42</v>
      </c>
      <c r="N9" s="191">
        <v>0</v>
      </c>
      <c r="O9" s="191">
        <v>0</v>
      </c>
      <c r="P9" s="191">
        <v>0</v>
      </c>
      <c r="Q9" s="191">
        <v>3315</v>
      </c>
      <c r="R9" s="191">
        <v>2025</v>
      </c>
      <c r="S9" s="192">
        <v>5340</v>
      </c>
      <c r="T9" s="191">
        <v>3071.56</v>
      </c>
      <c r="U9" s="191">
        <v>2044.69</v>
      </c>
      <c r="V9" s="192">
        <v>5116.25</v>
      </c>
      <c r="W9" s="191">
        <v>3311.22</v>
      </c>
      <c r="X9" s="191">
        <v>3962.99</v>
      </c>
      <c r="Y9" s="192">
        <v>7274.2099999999991</v>
      </c>
    </row>
    <row r="10" spans="1:25" x14ac:dyDescent="0.25">
      <c r="A10" s="180" t="s">
        <v>43</v>
      </c>
      <c r="B10" s="191">
        <v>0</v>
      </c>
      <c r="C10" s="191">
        <v>0</v>
      </c>
      <c r="D10" s="192">
        <v>0</v>
      </c>
      <c r="E10" s="191">
        <v>1600.01</v>
      </c>
      <c r="F10" s="191">
        <v>2480</v>
      </c>
      <c r="G10" s="192">
        <v>4080.01</v>
      </c>
      <c r="H10" s="191">
        <v>4291.3</v>
      </c>
      <c r="I10" s="191">
        <v>6436.56</v>
      </c>
      <c r="J10" s="192">
        <v>10727.86</v>
      </c>
      <c r="K10" s="191">
        <v>2235.33</v>
      </c>
      <c r="L10" s="191">
        <v>3352.39</v>
      </c>
      <c r="M10" s="192">
        <v>5587.7199999999993</v>
      </c>
      <c r="N10" s="191">
        <v>0</v>
      </c>
      <c r="O10" s="191">
        <v>0</v>
      </c>
      <c r="P10" s="191">
        <v>0</v>
      </c>
      <c r="Q10" s="191">
        <v>2261.1800000000003</v>
      </c>
      <c r="R10" s="191">
        <v>3392.57</v>
      </c>
      <c r="S10" s="192">
        <v>5653.75</v>
      </c>
      <c r="T10" s="191">
        <v>1596.33</v>
      </c>
      <c r="U10" s="191">
        <v>2394.5</v>
      </c>
      <c r="V10" s="192">
        <v>3990.83</v>
      </c>
      <c r="W10" s="191">
        <v>3192.5800000000004</v>
      </c>
      <c r="X10" s="191">
        <v>4788.8599999999997</v>
      </c>
      <c r="Y10" s="192">
        <v>7981.4400000000005</v>
      </c>
    </row>
    <row r="11" spans="1:25" x14ac:dyDescent="0.25">
      <c r="A11" s="1" t="s">
        <v>10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9"/>
      <c r="Q11" s="188"/>
      <c r="R11" s="188"/>
      <c r="S11" s="188"/>
      <c r="T11" s="188"/>
      <c r="U11" s="188"/>
      <c r="V11" s="190"/>
      <c r="W11" s="190"/>
      <c r="X11" s="190"/>
      <c r="Y11" s="190"/>
    </row>
    <row r="12" spans="1:25" x14ac:dyDescent="0.25">
      <c r="A12" s="4" t="s">
        <v>11</v>
      </c>
      <c r="B12" s="5">
        <v>176869.55</v>
      </c>
      <c r="C12" s="5">
        <v>31628.19</v>
      </c>
      <c r="D12" s="170">
        <v>208497.74</v>
      </c>
      <c r="E12" s="5">
        <v>137738</v>
      </c>
      <c r="F12" s="5">
        <v>157336</v>
      </c>
      <c r="G12" s="170">
        <v>295074</v>
      </c>
      <c r="H12" s="5">
        <v>171758.82</v>
      </c>
      <c r="I12" s="5">
        <v>165896.48000000001</v>
      </c>
      <c r="J12" s="170">
        <v>337655.30000000005</v>
      </c>
      <c r="K12" s="5">
        <v>160434.60000000003</v>
      </c>
      <c r="L12" s="5">
        <v>185094.51</v>
      </c>
      <c r="M12" s="170">
        <v>345529.1100000001</v>
      </c>
      <c r="N12" s="5">
        <v>0</v>
      </c>
      <c r="O12" s="5">
        <v>0</v>
      </c>
      <c r="P12" s="5">
        <v>0</v>
      </c>
      <c r="Q12" s="5">
        <v>146735.4</v>
      </c>
      <c r="R12" s="5">
        <v>170152.6</v>
      </c>
      <c r="S12" s="170">
        <v>316888</v>
      </c>
      <c r="T12" s="5">
        <v>208206.37000000002</v>
      </c>
      <c r="U12" s="5">
        <v>232367.59</v>
      </c>
      <c r="V12" s="170">
        <v>440573.96</v>
      </c>
      <c r="W12" s="5">
        <v>234179.93</v>
      </c>
      <c r="X12" s="5">
        <v>227246.26</v>
      </c>
      <c r="Y12" s="170">
        <v>461426.19</v>
      </c>
    </row>
    <row r="13" spans="1:25" s="43" customFormat="1" x14ac:dyDescent="0.25">
      <c r="A13" s="7" t="s">
        <v>12</v>
      </c>
      <c r="B13" s="8">
        <v>0</v>
      </c>
      <c r="C13" s="9">
        <v>0</v>
      </c>
      <c r="D13" s="168">
        <v>0</v>
      </c>
      <c r="E13" s="9">
        <v>2742</v>
      </c>
      <c r="F13" s="9">
        <v>4112</v>
      </c>
      <c r="G13" s="168">
        <v>6854</v>
      </c>
      <c r="H13" s="9">
        <v>2000</v>
      </c>
      <c r="I13" s="9">
        <v>0</v>
      </c>
      <c r="J13" s="168">
        <v>2000</v>
      </c>
      <c r="K13" s="9">
        <v>0</v>
      </c>
      <c r="L13" s="9">
        <v>0</v>
      </c>
      <c r="M13" s="168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168">
        <v>0</v>
      </c>
      <c r="T13" s="9">
        <v>0</v>
      </c>
      <c r="U13" s="9">
        <v>0</v>
      </c>
      <c r="V13" s="168">
        <v>0</v>
      </c>
      <c r="W13" s="9">
        <v>0</v>
      </c>
      <c r="X13" s="9">
        <v>0</v>
      </c>
      <c r="Y13" s="168">
        <v>0</v>
      </c>
    </row>
    <row r="14" spans="1:25" x14ac:dyDescent="0.25">
      <c r="A14" s="7" t="s">
        <v>13</v>
      </c>
      <c r="B14" s="8">
        <v>1640</v>
      </c>
      <c r="C14" s="8">
        <v>0</v>
      </c>
      <c r="D14" s="171">
        <v>1640</v>
      </c>
      <c r="E14" s="8">
        <v>4000</v>
      </c>
      <c r="F14" s="8">
        <v>0</v>
      </c>
      <c r="G14" s="171">
        <v>4000</v>
      </c>
      <c r="H14" s="8">
        <v>2000</v>
      </c>
      <c r="I14" s="8">
        <v>0</v>
      </c>
      <c r="J14" s="171">
        <v>2000</v>
      </c>
      <c r="K14" s="8">
        <v>0</v>
      </c>
      <c r="L14" s="8">
        <v>0</v>
      </c>
      <c r="M14" s="171">
        <v>0</v>
      </c>
      <c r="N14" s="8">
        <v>0</v>
      </c>
      <c r="O14" s="8">
        <v>0</v>
      </c>
      <c r="P14" s="8">
        <v>0</v>
      </c>
      <c r="Q14" s="8">
        <v>3530</v>
      </c>
      <c r="R14" s="8">
        <v>0</v>
      </c>
      <c r="S14" s="171">
        <v>3530</v>
      </c>
      <c r="T14" s="8">
        <v>3400</v>
      </c>
      <c r="U14" s="8">
        <v>0</v>
      </c>
      <c r="V14" s="171">
        <v>3400</v>
      </c>
      <c r="W14" s="8">
        <v>6394.5499999999993</v>
      </c>
      <c r="X14" s="8">
        <v>0</v>
      </c>
      <c r="Y14" s="171">
        <v>6394.5499999999993</v>
      </c>
    </row>
    <row r="15" spans="1:25" x14ac:dyDescent="0.25">
      <c r="A15" s="7" t="s">
        <v>14</v>
      </c>
      <c r="B15" s="8">
        <v>185000</v>
      </c>
      <c r="C15" s="8">
        <v>0</v>
      </c>
      <c r="D15" s="171">
        <v>185000</v>
      </c>
      <c r="E15" s="8">
        <v>210000</v>
      </c>
      <c r="F15" s="8">
        <v>0</v>
      </c>
      <c r="G15" s="171">
        <v>210000</v>
      </c>
      <c r="H15" s="8">
        <v>230000</v>
      </c>
      <c r="I15" s="8">
        <v>0</v>
      </c>
      <c r="J15" s="171">
        <v>230000</v>
      </c>
      <c r="K15" s="8">
        <v>196048</v>
      </c>
      <c r="L15" s="8">
        <v>0</v>
      </c>
      <c r="M15" s="171">
        <v>196048</v>
      </c>
      <c r="N15" s="8">
        <v>0</v>
      </c>
      <c r="O15" s="8">
        <v>0</v>
      </c>
      <c r="P15" s="8">
        <v>0</v>
      </c>
      <c r="Q15" s="8">
        <v>58500</v>
      </c>
      <c r="R15" s="8">
        <v>0</v>
      </c>
      <c r="S15" s="171">
        <v>58500</v>
      </c>
      <c r="T15" s="8">
        <v>108500</v>
      </c>
      <c r="U15" s="8">
        <v>0</v>
      </c>
      <c r="V15" s="171">
        <v>108500</v>
      </c>
      <c r="W15" s="8">
        <v>0</v>
      </c>
      <c r="X15" s="8">
        <v>0</v>
      </c>
      <c r="Y15" s="171">
        <v>0</v>
      </c>
    </row>
    <row r="16" spans="1:25" x14ac:dyDescent="0.25">
      <c r="A16" s="1" t="s">
        <v>15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3"/>
      <c r="Q16" s="2"/>
      <c r="R16" s="2"/>
      <c r="S16" s="2"/>
      <c r="T16" s="2"/>
      <c r="U16" s="2"/>
      <c r="V16" s="36"/>
      <c r="W16" s="36"/>
      <c r="X16" s="36"/>
      <c r="Y16" s="36"/>
    </row>
    <row r="17" spans="1:25" x14ac:dyDescent="0.25">
      <c r="A17" s="4" t="s">
        <v>16</v>
      </c>
      <c r="B17" s="6">
        <v>237.57999999999998</v>
      </c>
      <c r="C17" s="6">
        <v>98.2</v>
      </c>
      <c r="D17" s="167">
        <v>335.78000000000003</v>
      </c>
      <c r="E17" s="6">
        <v>47000.239999999991</v>
      </c>
      <c r="F17" s="6">
        <v>85400.239999999991</v>
      </c>
      <c r="G17" s="167">
        <v>132400.47999999998</v>
      </c>
      <c r="H17" s="6">
        <v>27934</v>
      </c>
      <c r="I17" s="6">
        <v>42094</v>
      </c>
      <c r="J17" s="167">
        <v>70028</v>
      </c>
      <c r="K17" s="6">
        <v>4802.63</v>
      </c>
      <c r="L17" s="6">
        <v>7520.86</v>
      </c>
      <c r="M17" s="167">
        <v>12323.49</v>
      </c>
      <c r="N17" s="6">
        <v>0</v>
      </c>
      <c r="O17" s="6">
        <v>0</v>
      </c>
      <c r="P17" s="6">
        <v>0</v>
      </c>
      <c r="Q17" s="6">
        <v>42498.02</v>
      </c>
      <c r="R17" s="6">
        <v>64101.03</v>
      </c>
      <c r="S17" s="167">
        <v>106599.05</v>
      </c>
      <c r="T17" s="6">
        <v>10573.2</v>
      </c>
      <c r="U17" s="6">
        <v>21545.43</v>
      </c>
      <c r="V17" s="167">
        <v>32118.629999999997</v>
      </c>
      <c r="W17" s="6">
        <v>52998</v>
      </c>
      <c r="X17" s="6">
        <v>64101.000000000007</v>
      </c>
      <c r="Y17" s="167">
        <v>117099</v>
      </c>
    </row>
    <row r="18" spans="1:25" s="43" customFormat="1" x14ac:dyDescent="0.25">
      <c r="A18" s="10" t="s">
        <v>17</v>
      </c>
      <c r="B18" s="11">
        <v>0</v>
      </c>
      <c r="C18" s="11">
        <v>51783.72</v>
      </c>
      <c r="D18" s="169">
        <v>51783.72</v>
      </c>
      <c r="E18" s="11">
        <v>0</v>
      </c>
      <c r="F18" s="11">
        <v>32043.06</v>
      </c>
      <c r="G18" s="169">
        <v>32043.06</v>
      </c>
      <c r="H18" s="11">
        <v>186.18</v>
      </c>
      <c r="I18" s="11">
        <v>52277.18</v>
      </c>
      <c r="J18" s="169">
        <v>52463.360000000001</v>
      </c>
      <c r="K18" s="11">
        <v>5975.4299999999994</v>
      </c>
      <c r="L18" s="11">
        <v>39815.17</v>
      </c>
      <c r="M18" s="169">
        <v>45790.600000000006</v>
      </c>
      <c r="N18" s="11">
        <v>0</v>
      </c>
      <c r="O18" s="11">
        <v>0</v>
      </c>
      <c r="P18" s="11">
        <v>0</v>
      </c>
      <c r="Q18" s="11">
        <v>0.18000000000000002</v>
      </c>
      <c r="R18" s="11">
        <v>90000.209999999992</v>
      </c>
      <c r="S18" s="169">
        <v>90000.39</v>
      </c>
      <c r="T18" s="11">
        <v>106.17</v>
      </c>
      <c r="U18" s="11">
        <v>90318.489999999976</v>
      </c>
      <c r="V18" s="169">
        <v>90424.659999999989</v>
      </c>
      <c r="W18" s="11">
        <v>0.13999999999999999</v>
      </c>
      <c r="X18" s="11">
        <v>20000.299999999996</v>
      </c>
      <c r="Y18" s="169">
        <v>20000.439999999999</v>
      </c>
    </row>
    <row r="19" spans="1:25" x14ac:dyDescent="0.25">
      <c r="A19" s="1" t="s">
        <v>18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3"/>
      <c r="Q19" s="2"/>
      <c r="R19" s="2"/>
      <c r="S19" s="2"/>
      <c r="T19" s="2"/>
      <c r="U19" s="2"/>
      <c r="V19" s="36"/>
      <c r="W19" s="253"/>
      <c r="X19" s="254"/>
      <c r="Y19" s="254"/>
    </row>
    <row r="20" spans="1:25" ht="15.75" customHeight="1" x14ac:dyDescent="0.25">
      <c r="A20" s="4" t="s">
        <v>19</v>
      </c>
      <c r="B20" s="5">
        <v>74790.209999999992</v>
      </c>
      <c r="C20" s="5">
        <v>0</v>
      </c>
      <c r="D20" s="170">
        <v>50750.880000000005</v>
      </c>
      <c r="E20" s="5">
        <v>75450</v>
      </c>
      <c r="F20" s="5">
        <v>0</v>
      </c>
      <c r="G20" s="170">
        <v>75450</v>
      </c>
      <c r="H20" s="5">
        <v>96000</v>
      </c>
      <c r="I20" s="5">
        <v>0</v>
      </c>
      <c r="J20" s="170">
        <v>96000</v>
      </c>
      <c r="K20" s="5">
        <v>94945.95</v>
      </c>
      <c r="L20" s="5">
        <v>0</v>
      </c>
      <c r="M20" s="170">
        <v>94945.95</v>
      </c>
      <c r="N20" s="5">
        <v>0</v>
      </c>
      <c r="O20" s="5">
        <v>0</v>
      </c>
      <c r="P20" s="5">
        <v>0</v>
      </c>
      <c r="Q20" s="5">
        <v>111000</v>
      </c>
      <c r="R20" s="5">
        <v>0</v>
      </c>
      <c r="S20" s="170">
        <v>111000</v>
      </c>
      <c r="T20" s="5">
        <v>111000</v>
      </c>
      <c r="U20" s="5">
        <v>0</v>
      </c>
      <c r="V20" s="170">
        <v>111000</v>
      </c>
      <c r="W20" s="5">
        <v>120000</v>
      </c>
      <c r="X20" s="5">
        <v>0</v>
      </c>
      <c r="Y20" s="170">
        <v>120000</v>
      </c>
    </row>
    <row r="21" spans="1:25" s="43" customFormat="1" ht="15.75" customHeight="1" x14ac:dyDescent="0.25">
      <c r="A21" s="7" t="s">
        <v>20</v>
      </c>
      <c r="B21" s="8">
        <v>33664.42</v>
      </c>
      <c r="C21" s="8">
        <v>0</v>
      </c>
      <c r="D21" s="171">
        <v>33664.42</v>
      </c>
      <c r="E21" s="8">
        <v>31337.68999999997</v>
      </c>
      <c r="F21" s="8">
        <v>0</v>
      </c>
      <c r="G21" s="171">
        <v>31337.68999999997</v>
      </c>
      <c r="H21" s="8">
        <v>28709.799999999996</v>
      </c>
      <c r="I21" s="8">
        <v>0</v>
      </c>
      <c r="J21" s="171">
        <v>28709.799999999996</v>
      </c>
      <c r="K21" s="8">
        <v>23680.030000000006</v>
      </c>
      <c r="L21" s="8">
        <v>0</v>
      </c>
      <c r="M21" s="171">
        <v>23680.030000000006</v>
      </c>
      <c r="N21" s="8">
        <v>0</v>
      </c>
      <c r="O21" s="8">
        <v>0</v>
      </c>
      <c r="P21" s="8">
        <v>0</v>
      </c>
      <c r="Q21" s="8">
        <v>37160.620000000003</v>
      </c>
      <c r="R21" s="8">
        <v>0</v>
      </c>
      <c r="S21" s="171">
        <v>37160.620000000003</v>
      </c>
      <c r="T21" s="8">
        <v>31399.649999999998</v>
      </c>
      <c r="U21" s="8">
        <v>0</v>
      </c>
      <c r="V21" s="171">
        <v>31399.649999999998</v>
      </c>
      <c r="W21" s="8">
        <v>32384.179999999975</v>
      </c>
      <c r="X21" s="8">
        <v>0</v>
      </c>
      <c r="Y21" s="171">
        <v>32384.179999999975</v>
      </c>
    </row>
    <row r="22" spans="1:25" s="43" customFormat="1" ht="15.75" customHeight="1" x14ac:dyDescent="0.25">
      <c r="A22" s="7" t="s">
        <v>21</v>
      </c>
      <c r="B22" s="8">
        <v>19793.580000000002</v>
      </c>
      <c r="C22" s="8">
        <v>1817.94</v>
      </c>
      <c r="D22" s="171">
        <v>21611.52</v>
      </c>
      <c r="E22" s="8">
        <v>20000</v>
      </c>
      <c r="F22" s="8">
        <v>0.02</v>
      </c>
      <c r="G22" s="171">
        <v>20000.02</v>
      </c>
      <c r="H22" s="8">
        <v>20000</v>
      </c>
      <c r="I22" s="8">
        <v>0</v>
      </c>
      <c r="J22" s="171">
        <v>20000</v>
      </c>
      <c r="K22" s="8">
        <v>9302.5499999999993</v>
      </c>
      <c r="L22" s="8">
        <v>0</v>
      </c>
      <c r="M22" s="171">
        <v>9302.5499999999993</v>
      </c>
      <c r="N22" s="8">
        <v>0</v>
      </c>
      <c r="O22" s="8">
        <v>0</v>
      </c>
      <c r="P22" s="8">
        <v>0</v>
      </c>
      <c r="Q22" s="8">
        <v>20000</v>
      </c>
      <c r="R22" s="8">
        <v>270.01</v>
      </c>
      <c r="S22" s="171">
        <v>20270.009999999998</v>
      </c>
      <c r="T22" s="8">
        <v>27500</v>
      </c>
      <c r="U22" s="8">
        <v>1037</v>
      </c>
      <c r="V22" s="171">
        <v>28537</v>
      </c>
      <c r="W22" s="8">
        <v>20000</v>
      </c>
      <c r="X22" s="8">
        <v>270.01</v>
      </c>
      <c r="Y22" s="171">
        <v>20270.009999999998</v>
      </c>
    </row>
    <row r="23" spans="1:25" s="43" customFormat="1" ht="15.75" customHeight="1" x14ac:dyDescent="0.25">
      <c r="A23" s="7" t="s">
        <v>22</v>
      </c>
      <c r="B23" s="8">
        <v>7623.81</v>
      </c>
      <c r="C23" s="8">
        <v>17732.669999999998</v>
      </c>
      <c r="D23" s="171">
        <v>25356.48</v>
      </c>
      <c r="E23" s="8">
        <v>7625</v>
      </c>
      <c r="F23" s="8">
        <v>22875</v>
      </c>
      <c r="G23" s="171">
        <v>30500</v>
      </c>
      <c r="H23" s="8">
        <v>6200</v>
      </c>
      <c r="I23" s="8">
        <v>18600</v>
      </c>
      <c r="J23" s="171">
        <v>24800</v>
      </c>
      <c r="K23" s="8">
        <v>1564.84</v>
      </c>
      <c r="L23" s="8">
        <v>4694.5200000000004</v>
      </c>
      <c r="M23" s="171">
        <v>6259.3600000000006</v>
      </c>
      <c r="N23" s="8">
        <v>0</v>
      </c>
      <c r="O23" s="8">
        <v>0</v>
      </c>
      <c r="P23" s="8">
        <v>0</v>
      </c>
      <c r="Q23" s="8">
        <v>7625</v>
      </c>
      <c r="R23" s="8">
        <v>22875</v>
      </c>
      <c r="S23" s="171">
        <v>30500</v>
      </c>
      <c r="T23" s="8">
        <v>10000</v>
      </c>
      <c r="U23" s="8">
        <v>30000</v>
      </c>
      <c r="V23" s="171">
        <v>40000</v>
      </c>
      <c r="W23" s="8">
        <v>7625</v>
      </c>
      <c r="X23" s="8">
        <v>22875</v>
      </c>
      <c r="Y23" s="171">
        <v>30500</v>
      </c>
    </row>
    <row r="24" spans="1:25" s="43" customFormat="1" ht="15.75" customHeight="1" x14ac:dyDescent="0.25">
      <c r="A24" s="7" t="s">
        <v>23</v>
      </c>
      <c r="B24" s="8">
        <v>2013.31</v>
      </c>
      <c r="C24" s="8">
        <v>8968.49</v>
      </c>
      <c r="D24" s="171">
        <v>10981.8</v>
      </c>
      <c r="E24" s="8">
        <v>2176.64</v>
      </c>
      <c r="F24" s="8">
        <v>6600</v>
      </c>
      <c r="G24" s="171">
        <v>8776.64</v>
      </c>
      <c r="H24" s="8">
        <v>3200</v>
      </c>
      <c r="I24" s="8">
        <v>4800</v>
      </c>
      <c r="J24" s="171">
        <v>8000</v>
      </c>
      <c r="K24" s="8">
        <v>106.12</v>
      </c>
      <c r="L24" s="8">
        <v>2757.95</v>
      </c>
      <c r="M24" s="171">
        <v>2864.0699999999997</v>
      </c>
      <c r="N24" s="8">
        <v>0</v>
      </c>
      <c r="O24" s="8">
        <v>0</v>
      </c>
      <c r="P24" s="8">
        <v>0</v>
      </c>
      <c r="Q24" s="8">
        <v>3200</v>
      </c>
      <c r="R24" s="8">
        <v>4800</v>
      </c>
      <c r="S24" s="171">
        <v>8000</v>
      </c>
      <c r="T24" s="8">
        <v>3200</v>
      </c>
      <c r="U24" s="8">
        <v>4800</v>
      </c>
      <c r="V24" s="171">
        <v>8000</v>
      </c>
      <c r="W24" s="8">
        <v>3200</v>
      </c>
      <c r="X24" s="8">
        <v>4800</v>
      </c>
      <c r="Y24" s="171">
        <v>8000</v>
      </c>
    </row>
    <row r="25" spans="1:25" s="43" customFormat="1" ht="15.75" customHeight="1" x14ac:dyDescent="0.25">
      <c r="A25" s="7" t="s">
        <v>24</v>
      </c>
      <c r="B25" s="8">
        <v>547954.80000000005</v>
      </c>
      <c r="C25" s="8">
        <v>20336.28</v>
      </c>
      <c r="D25" s="171">
        <v>568291.08000000019</v>
      </c>
      <c r="E25" s="8">
        <v>544400</v>
      </c>
      <c r="F25" s="8">
        <v>25647</v>
      </c>
      <c r="G25" s="171">
        <v>570047</v>
      </c>
      <c r="H25" s="8">
        <v>607490</v>
      </c>
      <c r="I25" s="8">
        <v>63628.53</v>
      </c>
      <c r="J25" s="171">
        <v>671118.52999999991</v>
      </c>
      <c r="K25" s="8">
        <v>599059.38</v>
      </c>
      <c r="L25" s="8">
        <v>24220.07</v>
      </c>
      <c r="M25" s="171">
        <v>623279.44999999995</v>
      </c>
      <c r="N25" s="8">
        <v>0</v>
      </c>
      <c r="O25" s="8">
        <v>0</v>
      </c>
      <c r="P25" s="8">
        <v>0</v>
      </c>
      <c r="Q25" s="8">
        <v>862500</v>
      </c>
      <c r="R25" s="8">
        <v>38545</v>
      </c>
      <c r="S25" s="171">
        <v>901045</v>
      </c>
      <c r="T25" s="8">
        <v>802100</v>
      </c>
      <c r="U25" s="8">
        <v>63297</v>
      </c>
      <c r="V25" s="171">
        <v>865397</v>
      </c>
      <c r="W25" s="8">
        <v>1041100</v>
      </c>
      <c r="X25" s="8">
        <v>25647</v>
      </c>
      <c r="Y25" s="171">
        <v>1066747</v>
      </c>
    </row>
    <row r="26" spans="1:25" s="43" customFormat="1" ht="15.75" customHeight="1" x14ac:dyDescent="0.25">
      <c r="A26" s="7" t="s">
        <v>25</v>
      </c>
      <c r="B26" s="8">
        <v>219376.83</v>
      </c>
      <c r="C26" s="8">
        <v>13180.61</v>
      </c>
      <c r="D26" s="171">
        <v>232557.43999999997</v>
      </c>
      <c r="E26" s="8">
        <v>241400</v>
      </c>
      <c r="F26" s="8">
        <v>15347</v>
      </c>
      <c r="G26" s="171">
        <v>256747</v>
      </c>
      <c r="H26" s="8">
        <v>254300</v>
      </c>
      <c r="I26" s="8">
        <v>13953.419999999998</v>
      </c>
      <c r="J26" s="171">
        <v>268253.42</v>
      </c>
      <c r="K26" s="8">
        <v>228115.96</v>
      </c>
      <c r="L26" s="8">
        <v>14987.17</v>
      </c>
      <c r="M26" s="171">
        <v>243103.12999999998</v>
      </c>
      <c r="N26" s="8">
        <v>0</v>
      </c>
      <c r="O26" s="8">
        <v>0</v>
      </c>
      <c r="P26" s="8">
        <v>0</v>
      </c>
      <c r="Q26" s="8">
        <v>345000</v>
      </c>
      <c r="R26" s="8">
        <v>21188</v>
      </c>
      <c r="S26" s="171">
        <v>366188</v>
      </c>
      <c r="T26" s="8">
        <v>323710</v>
      </c>
      <c r="U26" s="8">
        <v>33323</v>
      </c>
      <c r="V26" s="171">
        <v>357033</v>
      </c>
      <c r="W26" s="8">
        <v>418400</v>
      </c>
      <c r="X26" s="8">
        <v>15347</v>
      </c>
      <c r="Y26" s="171">
        <v>433747</v>
      </c>
    </row>
    <row r="27" spans="1:25" s="43" customFormat="1" ht="15.75" customHeight="1" x14ac:dyDescent="0.25">
      <c r="A27" s="10" t="s">
        <v>26</v>
      </c>
      <c r="B27" s="11">
        <v>59804.39</v>
      </c>
      <c r="C27" s="11">
        <v>844.56000000000006</v>
      </c>
      <c r="D27" s="169">
        <v>60648.95</v>
      </c>
      <c r="E27" s="11">
        <v>65300</v>
      </c>
      <c r="F27" s="11">
        <v>896</v>
      </c>
      <c r="G27" s="169">
        <v>66196</v>
      </c>
      <c r="H27" s="11">
        <v>72000</v>
      </c>
      <c r="I27" s="11">
        <v>2300.59</v>
      </c>
      <c r="J27" s="169">
        <v>74300.59</v>
      </c>
      <c r="K27" s="11">
        <v>67550.429999999993</v>
      </c>
      <c r="L27" s="11">
        <v>772.53000000000009</v>
      </c>
      <c r="M27" s="169">
        <v>68322.959999999992</v>
      </c>
      <c r="N27" s="11">
        <v>0</v>
      </c>
      <c r="O27" s="11">
        <v>0</v>
      </c>
      <c r="P27" s="11">
        <v>0</v>
      </c>
      <c r="Q27" s="11">
        <v>101900</v>
      </c>
      <c r="R27" s="11">
        <v>1331</v>
      </c>
      <c r="S27" s="169">
        <v>103231</v>
      </c>
      <c r="T27" s="11">
        <v>92030</v>
      </c>
      <c r="U27" s="11">
        <v>2136</v>
      </c>
      <c r="V27" s="169">
        <v>94166</v>
      </c>
      <c r="W27" s="11">
        <v>118740</v>
      </c>
      <c r="X27" s="11">
        <v>896</v>
      </c>
      <c r="Y27" s="169">
        <v>119636</v>
      </c>
    </row>
    <row r="28" spans="1:25" ht="15.75" customHeight="1" x14ac:dyDescent="0.25">
      <c r="A28" s="1" t="s">
        <v>27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3"/>
      <c r="Q28" s="2"/>
      <c r="R28" s="2"/>
      <c r="S28" s="2"/>
      <c r="T28" s="2"/>
      <c r="U28" s="2"/>
      <c r="V28" s="36"/>
      <c r="W28" s="36"/>
      <c r="X28" s="36"/>
      <c r="Y28" s="36"/>
    </row>
    <row r="29" spans="1:25" ht="15.75" customHeight="1" x14ac:dyDescent="0.25">
      <c r="A29" s="12" t="s">
        <v>201</v>
      </c>
      <c r="B29" s="13">
        <v>3216.46</v>
      </c>
      <c r="C29" s="13">
        <v>5113.68</v>
      </c>
      <c r="D29" s="172">
        <v>8330.14</v>
      </c>
      <c r="E29" s="13">
        <v>3000</v>
      </c>
      <c r="F29" s="13">
        <v>4500</v>
      </c>
      <c r="G29" s="172">
        <v>7500</v>
      </c>
      <c r="H29" s="13">
        <v>3640</v>
      </c>
      <c r="I29" s="13">
        <v>5460</v>
      </c>
      <c r="J29" s="172">
        <v>9100</v>
      </c>
      <c r="K29" s="13">
        <v>3216.46</v>
      </c>
      <c r="L29" s="13">
        <v>5113.68</v>
      </c>
      <c r="M29" s="172">
        <v>8330.14</v>
      </c>
      <c r="N29" s="13">
        <v>0</v>
      </c>
      <c r="O29" s="13">
        <v>0</v>
      </c>
      <c r="P29" s="13">
        <v>0</v>
      </c>
      <c r="Q29" s="13">
        <v>3000</v>
      </c>
      <c r="R29" s="13">
        <v>4500</v>
      </c>
      <c r="S29" s="172">
        <v>7500</v>
      </c>
      <c r="T29" s="13">
        <v>3480</v>
      </c>
      <c r="U29" s="13">
        <v>5100</v>
      </c>
      <c r="V29" s="172">
        <v>8580</v>
      </c>
      <c r="W29" s="13">
        <v>3480</v>
      </c>
      <c r="X29" s="13">
        <v>5100</v>
      </c>
      <c r="Y29" s="172">
        <v>8580</v>
      </c>
    </row>
    <row r="30" spans="1:25" ht="15.75" customHeight="1" x14ac:dyDescent="0.25">
      <c r="A30" s="1" t="s">
        <v>28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"/>
      <c r="Q30" s="2"/>
      <c r="R30" s="2"/>
      <c r="S30" s="2"/>
      <c r="T30" s="2"/>
      <c r="U30" s="2"/>
      <c r="V30" s="251"/>
      <c r="W30" s="252"/>
      <c r="X30" s="252"/>
      <c r="Y30" s="252"/>
    </row>
    <row r="31" spans="1:25" s="43" customFormat="1" ht="15.75" customHeight="1" x14ac:dyDescent="0.25">
      <c r="A31" s="7" t="s">
        <v>190</v>
      </c>
      <c r="B31" s="8">
        <v>2154</v>
      </c>
      <c r="C31" s="8">
        <v>7859.11</v>
      </c>
      <c r="D31" s="171">
        <v>10013.11</v>
      </c>
      <c r="E31" s="8">
        <v>3361.14</v>
      </c>
      <c r="F31" s="8">
        <v>5043.99</v>
      </c>
      <c r="G31" s="171">
        <v>8405.1299999999992</v>
      </c>
      <c r="H31" s="8">
        <v>5249.3200000000006</v>
      </c>
      <c r="I31" s="8">
        <v>4431.79</v>
      </c>
      <c r="J31" s="171">
        <v>9681.11</v>
      </c>
      <c r="K31" s="8">
        <v>3246.81</v>
      </c>
      <c r="L31" s="8">
        <v>0</v>
      </c>
      <c r="M31" s="171">
        <v>3246.81</v>
      </c>
      <c r="N31" s="8">
        <v>0</v>
      </c>
      <c r="O31" s="8">
        <v>0</v>
      </c>
      <c r="P31" s="8">
        <v>0</v>
      </c>
      <c r="Q31" s="8">
        <v>3501.97</v>
      </c>
      <c r="R31" s="8">
        <v>5009.24</v>
      </c>
      <c r="S31" s="171">
        <v>8511.2099999999991</v>
      </c>
      <c r="T31" s="8">
        <v>1750</v>
      </c>
      <c r="U31" s="8">
        <v>2500</v>
      </c>
      <c r="V31" s="171">
        <v>4250</v>
      </c>
      <c r="W31" s="8">
        <v>3500.02</v>
      </c>
      <c r="X31" s="8">
        <v>5009.24</v>
      </c>
      <c r="Y31" s="171">
        <v>8509.26</v>
      </c>
    </row>
    <row r="32" spans="1:25" s="43" customFormat="1" ht="15.75" customHeight="1" x14ac:dyDescent="0.25">
      <c r="A32" s="7" t="s">
        <v>29</v>
      </c>
      <c r="B32" s="8">
        <v>209.56</v>
      </c>
      <c r="C32" s="8">
        <v>0</v>
      </c>
      <c r="D32" s="171">
        <v>209.56</v>
      </c>
      <c r="E32" s="8">
        <v>1000</v>
      </c>
      <c r="F32" s="8">
        <v>0</v>
      </c>
      <c r="G32" s="171">
        <v>1000</v>
      </c>
      <c r="H32" s="8">
        <v>1000</v>
      </c>
      <c r="I32" s="8">
        <v>0</v>
      </c>
      <c r="J32" s="171">
        <v>1000</v>
      </c>
      <c r="K32" s="8">
        <v>603.39</v>
      </c>
      <c r="L32" s="8">
        <v>0</v>
      </c>
      <c r="M32" s="171">
        <v>603.39</v>
      </c>
      <c r="N32" s="8">
        <v>0</v>
      </c>
      <c r="O32" s="8">
        <v>0</v>
      </c>
      <c r="P32" s="8">
        <v>0</v>
      </c>
      <c r="Q32" s="8">
        <v>1000</v>
      </c>
      <c r="R32" s="8">
        <v>0</v>
      </c>
      <c r="S32" s="171">
        <v>1000</v>
      </c>
      <c r="T32" s="8">
        <v>1200</v>
      </c>
      <c r="U32" s="8">
        <v>0</v>
      </c>
      <c r="V32" s="171">
        <v>1200</v>
      </c>
      <c r="W32" s="8">
        <v>1000</v>
      </c>
      <c r="X32" s="8">
        <v>0</v>
      </c>
      <c r="Y32" s="171">
        <v>1000</v>
      </c>
    </row>
    <row r="33" spans="1:25" s="43" customFormat="1" ht="15.75" customHeight="1" x14ac:dyDescent="0.25">
      <c r="A33" s="7" t="s">
        <v>192</v>
      </c>
      <c r="B33" s="8">
        <v>642.42999999999995</v>
      </c>
      <c r="C33" s="8">
        <v>0</v>
      </c>
      <c r="D33" s="171">
        <v>642.42999999999995</v>
      </c>
      <c r="E33" s="8">
        <v>1000</v>
      </c>
      <c r="F33" s="8">
        <v>0</v>
      </c>
      <c r="G33" s="171">
        <v>1000</v>
      </c>
      <c r="H33" s="8">
        <v>644.5</v>
      </c>
      <c r="I33" s="8">
        <v>0</v>
      </c>
      <c r="J33" s="171">
        <v>644.5</v>
      </c>
      <c r="K33" s="8">
        <v>557.58000000000004</v>
      </c>
      <c r="L33" s="8">
        <v>0</v>
      </c>
      <c r="M33" s="171">
        <v>557.58000000000004</v>
      </c>
      <c r="N33" s="8">
        <v>0</v>
      </c>
      <c r="O33" s="8">
        <v>0</v>
      </c>
      <c r="P33" s="8">
        <v>0</v>
      </c>
      <c r="Q33" s="8">
        <v>931.72</v>
      </c>
      <c r="R33" s="8">
        <v>0</v>
      </c>
      <c r="S33" s="171">
        <v>931.72</v>
      </c>
      <c r="T33" s="8">
        <v>708.06</v>
      </c>
      <c r="U33" s="8">
        <v>0</v>
      </c>
      <c r="V33" s="171">
        <v>708.06</v>
      </c>
      <c r="W33" s="8">
        <v>937.93</v>
      </c>
      <c r="X33" s="8">
        <v>0</v>
      </c>
      <c r="Y33" s="171">
        <v>937.93</v>
      </c>
    </row>
    <row r="34" spans="1:25" s="43" customFormat="1" ht="15.75" customHeight="1" x14ac:dyDescent="0.25">
      <c r="A34" s="7" t="s">
        <v>193</v>
      </c>
      <c r="B34" s="8">
        <v>289.37</v>
      </c>
      <c r="C34" s="8">
        <v>0</v>
      </c>
      <c r="D34" s="171">
        <v>289.37</v>
      </c>
      <c r="E34" s="8">
        <v>472.61</v>
      </c>
      <c r="F34" s="8">
        <v>0</v>
      </c>
      <c r="G34" s="171">
        <v>472.61</v>
      </c>
      <c r="H34" s="8">
        <v>408.13</v>
      </c>
      <c r="I34" s="8">
        <v>0</v>
      </c>
      <c r="J34" s="171">
        <v>408.13</v>
      </c>
      <c r="K34" s="8">
        <v>331.87</v>
      </c>
      <c r="L34" s="8">
        <v>0</v>
      </c>
      <c r="M34" s="171">
        <v>331.87</v>
      </c>
      <c r="N34" s="8">
        <v>0</v>
      </c>
      <c r="O34" s="8">
        <v>0</v>
      </c>
      <c r="P34" s="8">
        <v>0</v>
      </c>
      <c r="Q34" s="8">
        <v>748.51</v>
      </c>
      <c r="R34" s="8">
        <v>0</v>
      </c>
      <c r="S34" s="171">
        <v>748.51</v>
      </c>
      <c r="T34" s="8">
        <v>465.81</v>
      </c>
      <c r="U34" s="8">
        <v>0</v>
      </c>
      <c r="V34" s="171">
        <v>465.81</v>
      </c>
      <c r="W34" s="8">
        <v>647.41999999999996</v>
      </c>
      <c r="X34" s="8">
        <v>0</v>
      </c>
      <c r="Y34" s="171">
        <v>647.41999999999996</v>
      </c>
    </row>
    <row r="35" spans="1:25" s="43" customFormat="1" ht="15.75" customHeight="1" x14ac:dyDescent="0.25">
      <c r="A35" s="7" t="s">
        <v>291</v>
      </c>
      <c r="B35" s="8">
        <v>0</v>
      </c>
      <c r="C35" s="8">
        <v>0</v>
      </c>
      <c r="D35" s="171">
        <v>0</v>
      </c>
      <c r="E35" s="8">
        <v>300</v>
      </c>
      <c r="F35" s="8">
        <v>0</v>
      </c>
      <c r="G35" s="171">
        <v>300</v>
      </c>
      <c r="H35" s="8">
        <v>100</v>
      </c>
      <c r="I35" s="8">
        <v>0</v>
      </c>
      <c r="J35" s="171">
        <v>100</v>
      </c>
      <c r="K35" s="8">
        <v>100</v>
      </c>
      <c r="L35" s="8">
        <v>0</v>
      </c>
      <c r="M35" s="171">
        <v>100</v>
      </c>
      <c r="N35" s="8">
        <v>0</v>
      </c>
      <c r="O35" s="8">
        <v>0</v>
      </c>
      <c r="P35" s="8">
        <v>0</v>
      </c>
      <c r="Q35" s="8">
        <v>300</v>
      </c>
      <c r="R35" s="8">
        <v>0</v>
      </c>
      <c r="S35" s="171">
        <v>300</v>
      </c>
      <c r="T35" s="8">
        <v>100</v>
      </c>
      <c r="U35" s="8">
        <v>0</v>
      </c>
      <c r="V35" s="171">
        <v>100</v>
      </c>
      <c r="W35" s="8">
        <v>300</v>
      </c>
      <c r="X35" s="8">
        <v>0</v>
      </c>
      <c r="Y35" s="171">
        <v>300</v>
      </c>
    </row>
    <row r="36" spans="1:25" ht="15.75" customHeight="1" x14ac:dyDescent="0.25">
      <c r="A36" s="7" t="s">
        <v>301</v>
      </c>
      <c r="B36" s="8">
        <v>935</v>
      </c>
      <c r="C36" s="8">
        <v>0</v>
      </c>
      <c r="D36" s="171">
        <v>935</v>
      </c>
      <c r="E36" s="8">
        <v>930</v>
      </c>
      <c r="F36" s="8">
        <v>0</v>
      </c>
      <c r="G36" s="171">
        <v>930</v>
      </c>
      <c r="H36" s="8">
        <v>1738.66</v>
      </c>
      <c r="I36" s="8">
        <v>0</v>
      </c>
      <c r="J36" s="171">
        <v>1738.66</v>
      </c>
      <c r="K36" s="8">
        <v>0</v>
      </c>
      <c r="L36" s="8">
        <v>0</v>
      </c>
      <c r="M36" s="171">
        <v>0</v>
      </c>
      <c r="N36" s="8">
        <v>0</v>
      </c>
      <c r="O36" s="8">
        <v>0</v>
      </c>
      <c r="P36" s="8">
        <v>0</v>
      </c>
      <c r="Q36" s="8">
        <v>1260.55</v>
      </c>
      <c r="R36" s="8">
        <v>0</v>
      </c>
      <c r="S36" s="171">
        <v>1260.55</v>
      </c>
      <c r="T36" s="8">
        <v>1922.59</v>
      </c>
      <c r="U36" s="8">
        <v>0</v>
      </c>
      <c r="V36" s="171">
        <v>1922.59</v>
      </c>
      <c r="W36" s="8">
        <v>2772</v>
      </c>
      <c r="X36" s="8">
        <v>0</v>
      </c>
      <c r="Y36" s="171">
        <v>2772</v>
      </c>
    </row>
    <row r="37" spans="1:25" ht="15.75" customHeight="1" x14ac:dyDescent="0.25">
      <c r="A37" s="14" t="s">
        <v>30</v>
      </c>
      <c r="B37" s="15"/>
      <c r="C37" s="15"/>
      <c r="D37" s="15"/>
      <c r="E37" s="15"/>
      <c r="F37" s="15"/>
      <c r="G37" s="15"/>
      <c r="H37" s="15"/>
      <c r="I37" s="15"/>
      <c r="J37" s="15"/>
      <c r="K37" s="29"/>
      <c r="L37" s="29"/>
      <c r="M37" s="29"/>
      <c r="N37" s="15"/>
      <c r="O37" s="15"/>
      <c r="P37" s="3"/>
      <c r="Q37" s="29"/>
      <c r="R37" s="29"/>
      <c r="S37" s="29"/>
      <c r="T37" s="29"/>
      <c r="U37" s="29"/>
      <c r="V37" s="36"/>
      <c r="W37" s="36"/>
      <c r="X37" s="36"/>
      <c r="Y37" s="36"/>
    </row>
    <row r="38" spans="1:25" s="43" customFormat="1" ht="15.75" customHeight="1" x14ac:dyDescent="0.25">
      <c r="A38" s="10" t="s">
        <v>31</v>
      </c>
      <c r="B38" s="11">
        <v>31914.269999999997</v>
      </c>
      <c r="C38" s="11">
        <v>0</v>
      </c>
      <c r="D38" s="169">
        <v>31914.269999999997</v>
      </c>
      <c r="E38" s="11">
        <v>32000</v>
      </c>
      <c r="F38" s="11">
        <v>0</v>
      </c>
      <c r="G38" s="169">
        <v>32000</v>
      </c>
      <c r="H38" s="11">
        <v>22000</v>
      </c>
      <c r="I38" s="11">
        <v>0</v>
      </c>
      <c r="J38" s="169">
        <v>22000</v>
      </c>
      <c r="K38" s="11">
        <v>20834.439999999999</v>
      </c>
      <c r="L38" s="11">
        <v>0</v>
      </c>
      <c r="M38" s="169">
        <v>20834.439999999999</v>
      </c>
      <c r="N38" s="11">
        <v>0</v>
      </c>
      <c r="O38" s="11">
        <v>0</v>
      </c>
      <c r="P38" s="11">
        <v>0</v>
      </c>
      <c r="Q38" s="11">
        <v>32000</v>
      </c>
      <c r="R38" s="11">
        <v>0</v>
      </c>
      <c r="S38" s="169">
        <v>32000</v>
      </c>
      <c r="T38" s="11">
        <v>10700</v>
      </c>
      <c r="U38" s="11">
        <v>0</v>
      </c>
      <c r="V38" s="169">
        <v>10700</v>
      </c>
      <c r="W38" s="11">
        <v>0.03</v>
      </c>
      <c r="X38" s="11">
        <v>0</v>
      </c>
      <c r="Y38" s="169">
        <v>0.03</v>
      </c>
    </row>
    <row r="39" spans="1:25" ht="15.75" customHeight="1" x14ac:dyDescent="0.25">
      <c r="A39" s="1" t="s">
        <v>32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2"/>
      <c r="R39" s="2"/>
      <c r="S39" s="2"/>
      <c r="T39" s="2"/>
      <c r="U39" s="2"/>
      <c r="V39" s="36"/>
      <c r="W39" s="36"/>
      <c r="X39" s="36"/>
      <c r="Y39" s="36"/>
    </row>
    <row r="40" spans="1:25" ht="15.75" customHeight="1" x14ac:dyDescent="0.25">
      <c r="A40" s="4" t="s">
        <v>33</v>
      </c>
      <c r="B40" s="5">
        <v>172965.19</v>
      </c>
      <c r="C40" s="5">
        <v>97187.97</v>
      </c>
      <c r="D40" s="170">
        <v>270153.16000000003</v>
      </c>
      <c r="E40" s="5">
        <v>197353.56</v>
      </c>
      <c r="F40" s="5">
        <v>109007.12999999999</v>
      </c>
      <c r="G40" s="170">
        <v>306360.69</v>
      </c>
      <c r="H40" s="5">
        <v>207520.86000000002</v>
      </c>
      <c r="I40" s="5">
        <v>108089.89</v>
      </c>
      <c r="J40" s="170">
        <v>315610.75</v>
      </c>
      <c r="K40" s="5">
        <v>163705.29</v>
      </c>
      <c r="L40" s="5">
        <v>93064.48</v>
      </c>
      <c r="M40" s="170">
        <v>256769.77</v>
      </c>
      <c r="N40" s="5">
        <v>0</v>
      </c>
      <c r="O40" s="5">
        <v>0</v>
      </c>
      <c r="P40" s="5">
        <v>0</v>
      </c>
      <c r="Q40" s="5">
        <v>235793.7</v>
      </c>
      <c r="R40" s="5">
        <v>132685.45000000001</v>
      </c>
      <c r="S40" s="170">
        <v>368479.15</v>
      </c>
      <c r="T40" s="5">
        <v>228712.00999999998</v>
      </c>
      <c r="U40" s="5">
        <v>132632.45000000001</v>
      </c>
      <c r="V40" s="170">
        <v>361344.46</v>
      </c>
      <c r="W40" s="5">
        <v>229752.31</v>
      </c>
      <c r="X40" s="5">
        <v>142666.75</v>
      </c>
      <c r="Y40" s="170">
        <v>372419.06</v>
      </c>
    </row>
    <row r="41" spans="1:25" s="43" customFormat="1" ht="15.75" customHeight="1" x14ac:dyDescent="0.25">
      <c r="A41" s="7" t="s">
        <v>113</v>
      </c>
      <c r="B41" s="8">
        <v>5069.5600000000004</v>
      </c>
      <c r="C41" s="8">
        <v>534.48</v>
      </c>
      <c r="D41" s="171">
        <v>5604.0400000000009</v>
      </c>
      <c r="E41" s="8">
        <v>16587.45</v>
      </c>
      <c r="F41" s="8">
        <v>2380.6799999999998</v>
      </c>
      <c r="G41" s="171">
        <v>18968.13</v>
      </c>
      <c r="H41" s="8">
        <v>23017.279999999999</v>
      </c>
      <c r="I41" s="8">
        <v>1387.97</v>
      </c>
      <c r="J41" s="171">
        <v>24405.25</v>
      </c>
      <c r="K41" s="8">
        <v>9215.07</v>
      </c>
      <c r="L41" s="8">
        <v>367.82</v>
      </c>
      <c r="M41" s="171">
        <v>9582.89</v>
      </c>
      <c r="N41" s="8">
        <v>0</v>
      </c>
      <c r="O41" s="8">
        <v>0</v>
      </c>
      <c r="P41" s="8">
        <v>0</v>
      </c>
      <c r="Q41" s="8">
        <v>22079.360000000001</v>
      </c>
      <c r="R41" s="8">
        <v>18600.149999999998</v>
      </c>
      <c r="S41" s="171">
        <v>40679.509999999995</v>
      </c>
      <c r="T41" s="8">
        <v>22079.22</v>
      </c>
      <c r="U41" s="8">
        <v>18600.010000000002</v>
      </c>
      <c r="V41" s="171">
        <v>40679.229999999996</v>
      </c>
      <c r="W41" s="8">
        <v>16440.149999999998</v>
      </c>
      <c r="X41" s="8">
        <v>15660.149999999998</v>
      </c>
      <c r="Y41" s="171">
        <v>32100.299999999996</v>
      </c>
    </row>
    <row r="42" spans="1:25" s="43" customFormat="1" ht="15.75" customHeight="1" x14ac:dyDescent="0.25">
      <c r="A42" s="7" t="s">
        <v>34</v>
      </c>
      <c r="B42" s="8">
        <v>916.91000000000008</v>
      </c>
      <c r="C42" s="8">
        <v>0</v>
      </c>
      <c r="D42" s="171">
        <v>916.91000000000008</v>
      </c>
      <c r="E42" s="8">
        <v>11500</v>
      </c>
      <c r="F42" s="8">
        <v>0</v>
      </c>
      <c r="G42" s="171">
        <v>11500</v>
      </c>
      <c r="H42" s="8">
        <v>8000</v>
      </c>
      <c r="I42" s="8">
        <v>0</v>
      </c>
      <c r="J42" s="171">
        <v>8000</v>
      </c>
      <c r="K42" s="8">
        <v>4962.21</v>
      </c>
      <c r="L42" s="8">
        <v>0</v>
      </c>
      <c r="M42" s="171">
        <v>4962.21</v>
      </c>
      <c r="N42" s="8">
        <v>0</v>
      </c>
      <c r="O42" s="8">
        <v>0</v>
      </c>
      <c r="P42" s="8">
        <v>0</v>
      </c>
      <c r="Q42" s="8">
        <v>15000.02</v>
      </c>
      <c r="R42" s="8">
        <v>0</v>
      </c>
      <c r="S42" s="171">
        <v>15000.02</v>
      </c>
      <c r="T42" s="8">
        <v>14877.41</v>
      </c>
      <c r="U42" s="8">
        <v>0</v>
      </c>
      <c r="V42" s="171">
        <v>14877.41</v>
      </c>
      <c r="W42" s="8">
        <v>15009</v>
      </c>
      <c r="X42" s="8">
        <v>0</v>
      </c>
      <c r="Y42" s="171">
        <v>15009</v>
      </c>
    </row>
    <row r="43" spans="1:25" s="43" customFormat="1" ht="15.75" customHeight="1" x14ac:dyDescent="0.25">
      <c r="A43" s="7" t="s">
        <v>348</v>
      </c>
      <c r="B43" s="11">
        <v>143</v>
      </c>
      <c r="C43" s="11">
        <v>170</v>
      </c>
      <c r="D43" s="169">
        <v>313</v>
      </c>
      <c r="E43" s="11">
        <v>1266</v>
      </c>
      <c r="F43" s="11">
        <v>1274</v>
      </c>
      <c r="G43" s="169">
        <v>2540</v>
      </c>
      <c r="H43" s="11">
        <v>839</v>
      </c>
      <c r="I43" s="11">
        <v>847</v>
      </c>
      <c r="J43" s="169">
        <v>1686</v>
      </c>
      <c r="K43" s="11">
        <v>0</v>
      </c>
      <c r="L43" s="11">
        <v>0</v>
      </c>
      <c r="M43" s="169">
        <v>0</v>
      </c>
      <c r="N43" s="11">
        <v>0</v>
      </c>
      <c r="O43" s="11">
        <v>0</v>
      </c>
      <c r="P43" s="11">
        <v>0</v>
      </c>
      <c r="Q43" s="11">
        <v>662</v>
      </c>
      <c r="R43" s="11">
        <v>672</v>
      </c>
      <c r="S43" s="169">
        <v>1334</v>
      </c>
      <c r="T43" s="11">
        <v>642</v>
      </c>
      <c r="U43" s="11">
        <v>642</v>
      </c>
      <c r="V43" s="169">
        <v>1284</v>
      </c>
      <c r="W43" s="11">
        <v>561.01</v>
      </c>
      <c r="X43" s="11">
        <v>561.01</v>
      </c>
      <c r="Y43" s="169">
        <v>1122.02</v>
      </c>
    </row>
    <row r="44" spans="1:25" ht="15.75" customHeight="1" x14ac:dyDescent="0.25">
      <c r="A44" s="1" t="s">
        <v>35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2"/>
      <c r="R44" s="2"/>
      <c r="S44" s="2"/>
      <c r="T44" s="2"/>
      <c r="U44" s="2"/>
      <c r="V44" s="36"/>
      <c r="W44" s="36"/>
      <c r="X44" s="36"/>
      <c r="Y44" s="36"/>
    </row>
    <row r="45" spans="1:25" ht="15.75" customHeight="1" x14ac:dyDescent="0.25">
      <c r="A45" s="4" t="s">
        <v>246</v>
      </c>
      <c r="B45" s="5">
        <v>77528.11</v>
      </c>
      <c r="C45" s="5">
        <v>299682.18</v>
      </c>
      <c r="D45" s="170">
        <v>377210.29</v>
      </c>
      <c r="E45" s="5">
        <v>149146.81</v>
      </c>
      <c r="F45" s="5">
        <v>324000.03000000003</v>
      </c>
      <c r="G45" s="170">
        <v>473146.84</v>
      </c>
      <c r="H45" s="5">
        <v>153146.91</v>
      </c>
      <c r="I45" s="5">
        <v>326672.90000000002</v>
      </c>
      <c r="J45" s="170">
        <v>479819.81000000006</v>
      </c>
      <c r="K45" s="5">
        <v>93502.720000000001</v>
      </c>
      <c r="L45" s="5">
        <v>138835.26999999999</v>
      </c>
      <c r="M45" s="170">
        <v>232337.99000000002</v>
      </c>
      <c r="N45" s="5">
        <v>0</v>
      </c>
      <c r="O45" s="5">
        <v>0</v>
      </c>
      <c r="P45" s="5">
        <v>0</v>
      </c>
      <c r="Q45" s="5">
        <v>161646.28999999998</v>
      </c>
      <c r="R45" s="5">
        <v>343456.41</v>
      </c>
      <c r="S45" s="170">
        <v>505102.7</v>
      </c>
      <c r="T45" s="5">
        <v>133503.24</v>
      </c>
      <c r="U45" s="5">
        <v>342700</v>
      </c>
      <c r="V45" s="170">
        <v>476203.24</v>
      </c>
      <c r="W45" s="5">
        <v>157502.94</v>
      </c>
      <c r="X45" s="5">
        <v>373400</v>
      </c>
      <c r="Y45" s="170">
        <v>530902.93999999994</v>
      </c>
    </row>
    <row r="46" spans="1:25" s="42" customFormat="1" ht="15.75" customHeight="1" x14ac:dyDescent="0.25">
      <c r="A46" s="176" t="s">
        <v>334</v>
      </c>
      <c r="B46" s="177">
        <v>19252.29</v>
      </c>
      <c r="C46" s="177">
        <v>28878.43</v>
      </c>
      <c r="D46" s="178">
        <v>48130.720000000001</v>
      </c>
      <c r="E46" s="177">
        <v>45826</v>
      </c>
      <c r="F46" s="177">
        <v>68739</v>
      </c>
      <c r="G46" s="178">
        <v>114564.99999999999</v>
      </c>
      <c r="H46" s="177">
        <v>12000</v>
      </c>
      <c r="I46" s="177">
        <v>18000</v>
      </c>
      <c r="J46" s="178">
        <v>30000</v>
      </c>
      <c r="K46" s="177">
        <v>4687.3599999999997</v>
      </c>
      <c r="L46" s="177">
        <v>7031.04</v>
      </c>
      <c r="M46" s="178">
        <v>11718.4</v>
      </c>
      <c r="N46" s="177">
        <v>0</v>
      </c>
      <c r="O46" s="177">
        <v>0</v>
      </c>
      <c r="P46" s="177">
        <v>0</v>
      </c>
      <c r="Q46" s="177">
        <v>40000</v>
      </c>
      <c r="R46" s="177">
        <v>60000</v>
      </c>
      <c r="S46" s="178">
        <v>100000</v>
      </c>
      <c r="T46" s="177">
        <v>15400</v>
      </c>
      <c r="U46" s="177">
        <v>23100</v>
      </c>
      <c r="V46" s="178">
        <v>38500</v>
      </c>
      <c r="W46" s="177">
        <v>15400</v>
      </c>
      <c r="X46" s="177">
        <v>23100</v>
      </c>
      <c r="Y46" s="178">
        <v>38500</v>
      </c>
    </row>
    <row r="47" spans="1:25" s="42" customFormat="1" ht="15.75" customHeight="1" x14ac:dyDescent="0.25">
      <c r="A47" s="264" t="s">
        <v>354</v>
      </c>
      <c r="B47" s="265">
        <v>107875.83</v>
      </c>
      <c r="C47" s="265">
        <v>161813.75</v>
      </c>
      <c r="D47" s="266">
        <v>269689.58</v>
      </c>
      <c r="E47" s="265">
        <v>40000</v>
      </c>
      <c r="F47" s="265">
        <v>60000</v>
      </c>
      <c r="G47" s="266">
        <v>100000</v>
      </c>
      <c r="H47" s="265">
        <v>38835.840000000004</v>
      </c>
      <c r="I47" s="265">
        <v>58253.760000000002</v>
      </c>
      <c r="J47" s="266">
        <v>97089.600000000006</v>
      </c>
      <c r="K47" s="265">
        <v>36677.83</v>
      </c>
      <c r="L47" s="265">
        <v>55016.75</v>
      </c>
      <c r="M47" s="266">
        <v>91694.58</v>
      </c>
      <c r="N47" s="265">
        <v>0</v>
      </c>
      <c r="O47" s="265">
        <v>0</v>
      </c>
      <c r="P47" s="265">
        <v>0</v>
      </c>
      <c r="Q47" s="265">
        <v>513.36</v>
      </c>
      <c r="R47" s="265">
        <v>770.03</v>
      </c>
      <c r="S47" s="266">
        <v>1283.3899999999999</v>
      </c>
      <c r="T47" s="265">
        <v>18541.36</v>
      </c>
      <c r="U47" s="265">
        <v>54467.610000000008</v>
      </c>
      <c r="V47" s="266">
        <v>73008.97</v>
      </c>
      <c r="W47" s="265">
        <v>92851.99</v>
      </c>
      <c r="X47" s="265">
        <v>132622.41</v>
      </c>
      <c r="Y47" s="266">
        <v>225474.4</v>
      </c>
    </row>
    <row r="48" spans="1:25" s="49" customFormat="1" ht="15.75" customHeight="1" x14ac:dyDescent="0.25">
      <c r="A48" s="47" t="s">
        <v>56</v>
      </c>
      <c r="B48" s="48"/>
      <c r="C48" s="48"/>
      <c r="D48" s="173"/>
      <c r="E48" s="48"/>
      <c r="F48" s="48"/>
      <c r="G48" s="173"/>
      <c r="H48" s="48"/>
      <c r="I48" s="48"/>
      <c r="J48" s="173"/>
      <c r="K48" s="48"/>
      <c r="L48" s="48"/>
      <c r="M48" s="173"/>
      <c r="N48" s="48"/>
      <c r="O48" s="48"/>
      <c r="P48" s="48"/>
      <c r="Q48" s="48"/>
      <c r="R48" s="48"/>
      <c r="S48" s="173"/>
      <c r="T48" s="48"/>
      <c r="U48" s="48"/>
      <c r="V48" s="173"/>
      <c r="W48" s="48"/>
      <c r="X48" s="48"/>
      <c r="Y48" s="173"/>
    </row>
    <row r="49" spans="1:25" ht="30" x14ac:dyDescent="0.25">
      <c r="A49" s="179" t="s">
        <v>333</v>
      </c>
      <c r="B49" s="8">
        <v>0</v>
      </c>
      <c r="C49" s="8">
        <v>0</v>
      </c>
      <c r="D49" s="171">
        <v>0</v>
      </c>
      <c r="E49" s="8">
        <v>65000</v>
      </c>
      <c r="F49" s="8">
        <v>0</v>
      </c>
      <c r="G49" s="171">
        <v>65000</v>
      </c>
      <c r="H49" s="8">
        <v>50000</v>
      </c>
      <c r="I49" s="8">
        <v>0</v>
      </c>
      <c r="J49" s="171">
        <v>50000</v>
      </c>
      <c r="K49" s="8">
        <v>30000</v>
      </c>
      <c r="L49" s="8">
        <v>0</v>
      </c>
      <c r="M49" s="171">
        <v>30000</v>
      </c>
      <c r="N49" s="8">
        <v>0</v>
      </c>
      <c r="O49" s="8">
        <v>0</v>
      </c>
      <c r="P49" s="8">
        <v>0</v>
      </c>
      <c r="Q49" s="8">
        <v>30000</v>
      </c>
      <c r="R49" s="8">
        <v>0</v>
      </c>
      <c r="S49" s="171">
        <v>30000</v>
      </c>
      <c r="T49" s="8">
        <v>20000</v>
      </c>
      <c r="U49" s="8">
        <v>0</v>
      </c>
      <c r="V49" s="171">
        <v>20000</v>
      </c>
      <c r="W49" s="8">
        <v>20000</v>
      </c>
      <c r="X49" s="8">
        <v>0</v>
      </c>
      <c r="Y49" s="171">
        <v>20000</v>
      </c>
    </row>
    <row r="50" spans="1:25" ht="15.75" customHeight="1" x14ac:dyDescent="0.25">
      <c r="A50" s="46" t="s">
        <v>54</v>
      </c>
      <c r="B50" s="8">
        <v>4.45</v>
      </c>
      <c r="C50" s="8">
        <v>0</v>
      </c>
      <c r="D50" s="171">
        <v>4.45</v>
      </c>
      <c r="E50" s="8">
        <v>5</v>
      </c>
      <c r="F50" s="8">
        <v>0</v>
      </c>
      <c r="G50" s="171">
        <v>5</v>
      </c>
      <c r="H50" s="8">
        <v>5</v>
      </c>
      <c r="I50" s="8">
        <v>0</v>
      </c>
      <c r="J50" s="171">
        <v>5</v>
      </c>
      <c r="K50" s="8">
        <v>3.2</v>
      </c>
      <c r="L50" s="8">
        <v>0</v>
      </c>
      <c r="M50" s="171">
        <v>3.2</v>
      </c>
      <c r="N50" s="8">
        <v>0</v>
      </c>
      <c r="O50" s="8">
        <v>0</v>
      </c>
      <c r="P50" s="8">
        <v>0</v>
      </c>
      <c r="Q50" s="8">
        <v>5</v>
      </c>
      <c r="R50" s="8">
        <v>0</v>
      </c>
      <c r="S50" s="171">
        <v>5</v>
      </c>
      <c r="T50" s="8">
        <v>11</v>
      </c>
      <c r="U50" s="8">
        <v>0</v>
      </c>
      <c r="V50" s="171">
        <v>11</v>
      </c>
      <c r="W50" s="8">
        <v>5</v>
      </c>
      <c r="X50" s="8">
        <v>0</v>
      </c>
      <c r="Y50" s="171">
        <v>5</v>
      </c>
    </row>
    <row r="51" spans="1:25" ht="15.75" customHeight="1" x14ac:dyDescent="0.25">
      <c r="A51" s="46" t="s">
        <v>55</v>
      </c>
      <c r="B51" s="8">
        <v>0</v>
      </c>
      <c r="C51" s="8">
        <v>0</v>
      </c>
      <c r="D51" s="171">
        <v>0</v>
      </c>
      <c r="E51" s="8">
        <v>2.5</v>
      </c>
      <c r="F51" s="8">
        <v>7.5</v>
      </c>
      <c r="G51" s="171">
        <v>10</v>
      </c>
      <c r="H51" s="8">
        <v>0</v>
      </c>
      <c r="I51" s="8">
        <v>0</v>
      </c>
      <c r="J51" s="171">
        <v>0</v>
      </c>
      <c r="K51" s="8">
        <v>0</v>
      </c>
      <c r="L51" s="8">
        <v>0</v>
      </c>
      <c r="M51" s="171">
        <v>0</v>
      </c>
      <c r="N51" s="8">
        <v>0</v>
      </c>
      <c r="O51" s="8">
        <v>0</v>
      </c>
      <c r="P51" s="8">
        <v>0</v>
      </c>
      <c r="Q51" s="8">
        <v>504.01</v>
      </c>
      <c r="R51" s="8">
        <v>6</v>
      </c>
      <c r="S51" s="171">
        <v>510.01</v>
      </c>
      <c r="T51" s="8">
        <v>1150</v>
      </c>
      <c r="U51" s="8">
        <v>0</v>
      </c>
      <c r="V51" s="171">
        <v>1150</v>
      </c>
      <c r="W51" s="8">
        <v>3654.01</v>
      </c>
      <c r="X51" s="8">
        <v>6</v>
      </c>
      <c r="Y51" s="171">
        <v>3660.01</v>
      </c>
    </row>
    <row r="52" spans="1:25" ht="15.75" customHeight="1" x14ac:dyDescent="0.25">
      <c r="A52" s="46" t="s">
        <v>53</v>
      </c>
      <c r="B52" s="8">
        <v>51.66</v>
      </c>
      <c r="C52" s="8">
        <v>0</v>
      </c>
      <c r="D52" s="171">
        <v>51.66</v>
      </c>
      <c r="E52" s="8">
        <v>115</v>
      </c>
      <c r="F52" s="8">
        <v>0</v>
      </c>
      <c r="G52" s="171">
        <v>115</v>
      </c>
      <c r="H52" s="8">
        <v>73</v>
      </c>
      <c r="I52" s="8">
        <v>0</v>
      </c>
      <c r="J52" s="171">
        <v>73</v>
      </c>
      <c r="K52" s="8">
        <v>0</v>
      </c>
      <c r="L52" s="8">
        <v>0</v>
      </c>
      <c r="M52" s="171">
        <v>0</v>
      </c>
      <c r="N52" s="8">
        <v>0</v>
      </c>
      <c r="O52" s="8">
        <v>0</v>
      </c>
      <c r="P52" s="8">
        <v>0</v>
      </c>
      <c r="Q52" s="8">
        <v>0.02</v>
      </c>
      <c r="R52" s="8">
        <v>0</v>
      </c>
      <c r="S52" s="171">
        <v>0.02</v>
      </c>
      <c r="T52" s="8">
        <v>0</v>
      </c>
      <c r="U52" s="8">
        <v>0</v>
      </c>
      <c r="V52" s="171">
        <v>0</v>
      </c>
      <c r="W52" s="8">
        <v>0</v>
      </c>
      <c r="X52" s="8">
        <v>0</v>
      </c>
      <c r="Y52" s="171">
        <v>0</v>
      </c>
    </row>
    <row r="53" spans="1:25" ht="15.75" customHeight="1" x14ac:dyDescent="0.25">
      <c r="A53" s="46" t="s">
        <v>51</v>
      </c>
      <c r="B53" s="8">
        <v>0</v>
      </c>
      <c r="C53" s="8">
        <v>0</v>
      </c>
      <c r="D53" s="171">
        <v>0</v>
      </c>
      <c r="E53" s="8">
        <v>0</v>
      </c>
      <c r="F53" s="8">
        <v>0</v>
      </c>
      <c r="G53" s="171">
        <v>0</v>
      </c>
      <c r="H53" s="8">
        <v>0</v>
      </c>
      <c r="I53" s="8">
        <v>0</v>
      </c>
      <c r="J53" s="171">
        <v>0</v>
      </c>
      <c r="K53" s="8">
        <v>0</v>
      </c>
      <c r="L53" s="8">
        <v>0</v>
      </c>
      <c r="M53" s="171">
        <v>0</v>
      </c>
      <c r="N53" s="8">
        <v>0</v>
      </c>
      <c r="O53" s="8">
        <v>0</v>
      </c>
      <c r="P53" s="8">
        <v>0</v>
      </c>
      <c r="Q53" s="8">
        <v>10000</v>
      </c>
      <c r="R53" s="8">
        <v>0</v>
      </c>
      <c r="S53" s="171">
        <v>10000</v>
      </c>
      <c r="T53" s="8">
        <v>6000</v>
      </c>
      <c r="U53" s="8">
        <v>0</v>
      </c>
      <c r="V53" s="171">
        <v>6000</v>
      </c>
      <c r="W53" s="8">
        <v>32000</v>
      </c>
      <c r="X53" s="8">
        <v>0</v>
      </c>
      <c r="Y53" s="171">
        <v>32000</v>
      </c>
    </row>
    <row r="54" spans="1:25" ht="15.75" customHeight="1" x14ac:dyDescent="0.25">
      <c r="A54" s="46" t="s">
        <v>52</v>
      </c>
      <c r="B54" s="8">
        <v>0</v>
      </c>
      <c r="C54" s="8">
        <v>0</v>
      </c>
      <c r="D54" s="171">
        <v>0</v>
      </c>
      <c r="E54" s="8">
        <v>2500</v>
      </c>
      <c r="F54" s="8">
        <v>0</v>
      </c>
      <c r="G54" s="171">
        <v>2500</v>
      </c>
      <c r="H54" s="8">
        <v>10</v>
      </c>
      <c r="I54" s="8">
        <v>0</v>
      </c>
      <c r="J54" s="171">
        <v>10</v>
      </c>
      <c r="K54" s="8">
        <v>0</v>
      </c>
      <c r="L54" s="8">
        <v>0</v>
      </c>
      <c r="M54" s="171">
        <v>0</v>
      </c>
      <c r="N54" s="8">
        <v>0</v>
      </c>
      <c r="O54" s="8">
        <v>0</v>
      </c>
      <c r="P54" s="8">
        <v>0</v>
      </c>
      <c r="Q54" s="8">
        <v>25.029999999999998</v>
      </c>
      <c r="R54" s="8">
        <v>0</v>
      </c>
      <c r="S54" s="171">
        <v>25.029999999999998</v>
      </c>
      <c r="T54" s="8">
        <v>7.73</v>
      </c>
      <c r="U54" s="8">
        <v>0</v>
      </c>
      <c r="V54" s="171">
        <v>7.73</v>
      </c>
      <c r="W54" s="8">
        <v>35500.03</v>
      </c>
      <c r="X54" s="8">
        <v>0</v>
      </c>
      <c r="Y54" s="171">
        <v>35500.03</v>
      </c>
    </row>
    <row r="55" spans="1:25" ht="15.75" customHeight="1" x14ac:dyDescent="0.25">
      <c r="A55" s="193"/>
      <c r="B55" s="182"/>
      <c r="C55" s="182"/>
      <c r="D55" s="181"/>
      <c r="E55" s="182"/>
      <c r="F55" s="182"/>
      <c r="G55" s="181"/>
      <c r="H55" s="182"/>
      <c r="I55" s="182"/>
      <c r="J55" s="181"/>
      <c r="K55" s="182"/>
      <c r="L55" s="182"/>
      <c r="M55" s="181"/>
      <c r="N55" s="182"/>
      <c r="O55" s="182"/>
      <c r="P55" s="182"/>
      <c r="Q55" s="182"/>
      <c r="R55" s="182"/>
      <c r="S55" s="181"/>
      <c r="T55" s="182"/>
      <c r="U55" s="182"/>
      <c r="V55" s="181"/>
      <c r="W55" s="182"/>
      <c r="X55" s="182"/>
      <c r="Y55" s="181"/>
    </row>
    <row r="56" spans="1:25" ht="15.75" customHeight="1" x14ac:dyDescent="0.25">
      <c r="A56" s="194"/>
    </row>
    <row r="57" spans="1:25" ht="15.75" customHeight="1" x14ac:dyDescent="0.25">
      <c r="A57" s="16" t="s">
        <v>36</v>
      </c>
    </row>
    <row r="58" spans="1:25" ht="15.75" customHeight="1" x14ac:dyDescent="0.25">
      <c r="A58" s="16" t="s">
        <v>349</v>
      </c>
    </row>
    <row r="59" spans="1:25" ht="15.75" customHeight="1" x14ac:dyDescent="0.25"/>
    <row r="60" spans="1:25" ht="15.75" customHeight="1" x14ac:dyDescent="0.25"/>
    <row r="61" spans="1:25" ht="15.75" customHeight="1" x14ac:dyDescent="0.25"/>
    <row r="62" spans="1:25" ht="15.75" customHeight="1" x14ac:dyDescent="0.25"/>
    <row r="63" spans="1:25" ht="15.75" customHeight="1" x14ac:dyDescent="0.25"/>
    <row r="64" spans="1:25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mergeCells count="11">
    <mergeCell ref="V30:Y30"/>
    <mergeCell ref="W2:Y2"/>
    <mergeCell ref="W19:Y19"/>
    <mergeCell ref="Q2:S2"/>
    <mergeCell ref="T2:V2"/>
    <mergeCell ref="A2:A3"/>
    <mergeCell ref="B2:D2"/>
    <mergeCell ref="E2:G2"/>
    <mergeCell ref="H2:J2"/>
    <mergeCell ref="N2:P2"/>
    <mergeCell ref="K2:M2"/>
  </mergeCells>
  <hyperlinks>
    <hyperlink ref="A17" r:id="rId1"/>
    <hyperlink ref="A46" r:id="rId2" display="Swachh Bharat Mission Rural"/>
  </hyperlinks>
  <pageMargins left="0.7" right="0.7" top="0.75" bottom="0.75" header="0" footer="0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Schemes Details Budget</vt:lpstr>
      <vt:lpstr>Summery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2024-07-13T10:42:40Z</dcterms:created>
  <dcterms:modified xsi:type="dcterms:W3CDTF">2025-06-18T09:04:51Z</dcterms:modified>
</cp:coreProperties>
</file>